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holste\Documents\AgDM\1-24\a1-20 decision tools\"/>
    </mc:Choice>
  </mc:AlternateContent>
  <xr:revisionPtr revIDLastSave="0" documentId="13_ncr:1_{038F5F99-4E24-4D93-BB78-8E1B5CA64780}" xr6:coauthVersionLast="47" xr6:coauthVersionMax="47" xr10:uidLastSave="{00000000-0000-0000-0000-000000000000}"/>
  <bookViews>
    <workbookView xWindow="-28920" yWindow="-120" windowWidth="29040" windowHeight="17640" xr2:uid="{00000000-000D-0000-FFFF-FFFF00000000}"/>
  </bookViews>
  <sheets>
    <sheet name="Example" sheetId="1" r:id="rId1"/>
    <sheet name="Blank" sheetId="7" r:id="rId2"/>
  </sheets>
  <definedNames>
    <definedName name="_xlnm.Print_Area" localSheetId="1">Blank!$A$1:$G$80</definedName>
    <definedName name="_xlnm.Print_Area" localSheetId="0">Example!$A$1:$G$80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7" i="7" l="1"/>
  <c r="F12" i="1"/>
  <c r="F13" i="1"/>
  <c r="F48" i="1"/>
  <c r="A80" i="7" l="1"/>
  <c r="F69" i="7"/>
  <c r="G69" i="7" s="1"/>
  <c r="E63" i="7"/>
  <c r="F63" i="7" s="1"/>
  <c r="G63" i="7" s="1"/>
  <c r="D60" i="7"/>
  <c r="F60" i="7" s="1"/>
  <c r="F59" i="7"/>
  <c r="F55" i="7"/>
  <c r="G55" i="7" s="1"/>
  <c r="E52" i="7"/>
  <c r="D52" i="7"/>
  <c r="E49" i="7"/>
  <c r="D49" i="7"/>
  <c r="F48" i="7"/>
  <c r="G48" i="7" s="1"/>
  <c r="F41" i="7"/>
  <c r="G41" i="7" s="1"/>
  <c r="F40" i="7"/>
  <c r="G40" i="7" s="1"/>
  <c r="F39" i="7"/>
  <c r="G39" i="7" s="1"/>
  <c r="F38" i="7"/>
  <c r="G38" i="7" s="1"/>
  <c r="F37" i="7"/>
  <c r="G37" i="7" s="1"/>
  <c r="E34" i="7"/>
  <c r="F34" i="7" s="1"/>
  <c r="G34" i="7" s="1"/>
  <c r="E31" i="7"/>
  <c r="F31" i="7" s="1"/>
  <c r="G31" i="7" s="1"/>
  <c r="E28" i="7"/>
  <c r="F28" i="7" s="1"/>
  <c r="G28" i="7" s="1"/>
  <c r="E25" i="7"/>
  <c r="E21" i="7"/>
  <c r="E22" i="7" s="1"/>
  <c r="D21" i="7"/>
  <c r="D22" i="7" s="1"/>
  <c r="F20" i="7"/>
  <c r="G20" i="7" s="1"/>
  <c r="F19" i="7"/>
  <c r="G19" i="7" s="1"/>
  <c r="F18" i="7"/>
  <c r="G18" i="7" s="1"/>
  <c r="F17" i="7"/>
  <c r="G17" i="7" s="1"/>
  <c r="F16" i="7"/>
  <c r="G16" i="7" s="1"/>
  <c r="F15" i="7"/>
  <c r="G15" i="7" s="1"/>
  <c r="F14" i="7"/>
  <c r="G14" i="7" s="1"/>
  <c r="F13" i="7"/>
  <c r="G13" i="7" s="1"/>
  <c r="F12" i="7"/>
  <c r="D21" i="1"/>
  <c r="E66" i="7" l="1"/>
  <c r="D66" i="7"/>
  <c r="D56" i="7"/>
  <c r="D57" i="7" s="1"/>
  <c r="E42" i="7"/>
  <c r="E45" i="7" s="1"/>
  <c r="F21" i="7"/>
  <c r="F22" i="7" s="1"/>
  <c r="E56" i="7"/>
  <c r="E57" i="7" s="1"/>
  <c r="F52" i="7"/>
  <c r="G52" i="7" s="1"/>
  <c r="G60" i="7"/>
  <c r="G66" i="7" s="1"/>
  <c r="F66" i="7"/>
  <c r="F49" i="7"/>
  <c r="F25" i="7"/>
  <c r="G12" i="7"/>
  <c r="G21" i="7" s="1"/>
  <c r="D72" i="7" l="1"/>
  <c r="D74" i="7" s="1"/>
  <c r="E72" i="7"/>
  <c r="E74" i="7" s="1"/>
  <c r="F56" i="7"/>
  <c r="F57" i="7" s="1"/>
  <c r="G49" i="7"/>
  <c r="G56" i="7" s="1"/>
  <c r="G25" i="7"/>
  <c r="F42" i="7"/>
  <c r="F45" i="7" s="1"/>
  <c r="E73" i="7"/>
  <c r="D73" i="7"/>
  <c r="F72" i="7" l="1"/>
  <c r="G72" i="7" s="1"/>
  <c r="F73" i="7"/>
  <c r="G42" i="7"/>
  <c r="G45" i="7" s="1"/>
  <c r="F74" i="7" l="1"/>
  <c r="A80" i="1" l="1"/>
  <c r="E52" i="1" l="1"/>
  <c r="D52" i="1"/>
  <c r="E49" i="1"/>
  <c r="D49" i="1"/>
  <c r="F49" i="1" s="1"/>
  <c r="E21" i="1"/>
  <c r="E22" i="1" s="1"/>
  <c r="E25" i="1"/>
  <c r="E28" i="1"/>
  <c r="F28" i="1" s="1"/>
  <c r="G28" i="1" s="1"/>
  <c r="E31" i="1"/>
  <c r="F31" i="1" s="1"/>
  <c r="G31" i="1" s="1"/>
  <c r="E34" i="1"/>
  <c r="F34" i="1" s="1"/>
  <c r="G34" i="1" s="1"/>
  <c r="D22" i="1"/>
  <c r="D60" i="1"/>
  <c r="F60" i="1" s="1"/>
  <c r="E63" i="1"/>
  <c r="E66" i="1" s="1"/>
  <c r="G12" i="1"/>
  <c r="G13" i="1"/>
  <c r="F14" i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37" i="1"/>
  <c r="G37" i="1" s="1"/>
  <c r="F38" i="1"/>
  <c r="G38" i="1" s="1"/>
  <c r="F39" i="1"/>
  <c r="G39" i="1" s="1"/>
  <c r="F40" i="1"/>
  <c r="G40" i="1" s="1"/>
  <c r="F41" i="1"/>
  <c r="G41" i="1" s="1"/>
  <c r="G48" i="1"/>
  <c r="F55" i="1"/>
  <c r="G55" i="1" s="1"/>
  <c r="F69" i="1"/>
  <c r="G69" i="1" s="1"/>
  <c r="F59" i="1"/>
  <c r="E56" i="1" l="1"/>
  <c r="E57" i="1" s="1"/>
  <c r="F52" i="1"/>
  <c r="F56" i="1" s="1"/>
  <c r="G14" i="1"/>
  <c r="G21" i="1" s="1"/>
  <c r="F21" i="1"/>
  <c r="F63" i="1"/>
  <c r="G63" i="1" s="1"/>
  <c r="D56" i="1"/>
  <c r="D57" i="1" s="1"/>
  <c r="G60" i="1"/>
  <c r="D66" i="1"/>
  <c r="E42" i="1"/>
  <c r="E45" i="1" s="1"/>
  <c r="F25" i="1"/>
  <c r="G25" i="1" s="1"/>
  <c r="G42" i="1" s="1"/>
  <c r="G45" i="1" s="1"/>
  <c r="G52" i="1" l="1"/>
  <c r="E72" i="1"/>
  <c r="E73" i="1" s="1"/>
  <c r="F22" i="1"/>
  <c r="G66" i="1"/>
  <c r="F66" i="1"/>
  <c r="D72" i="1"/>
  <c r="D74" i="1" s="1"/>
  <c r="F42" i="1"/>
  <c r="F45" i="1" s="1"/>
  <c r="F72" i="1" s="1"/>
  <c r="F73" i="1" s="1"/>
  <c r="G49" i="1"/>
  <c r="G56" i="1" l="1"/>
  <c r="D73" i="1"/>
  <c r="E74" i="1"/>
  <c r="F57" i="1"/>
  <c r="F74" i="1" l="1"/>
  <c r="G72" i="1"/>
</calcChain>
</file>

<file path=xl/sharedStrings.xml><?xml version="1.0" encoding="utf-8"?>
<sst xmlns="http://schemas.openxmlformats.org/spreadsheetml/2006/main" count="249" uniqueCount="71">
  <si>
    <t xml:space="preserve">  Seed</t>
  </si>
  <si>
    <t xml:space="preserve">  Nitrogen</t>
  </si>
  <si>
    <t xml:space="preserve">  Phosphate</t>
  </si>
  <si>
    <t xml:space="preserve">  Potash</t>
  </si>
  <si>
    <t xml:space="preserve">  Lime (annual cost)</t>
  </si>
  <si>
    <t xml:space="preserve">  Herbicide</t>
  </si>
  <si>
    <t xml:space="preserve">  Crop insurance</t>
  </si>
  <si>
    <t xml:space="preserve">  Miscellaneous</t>
  </si>
  <si>
    <t xml:space="preserve">  Interest on preharvest variable costs</t>
  </si>
  <si>
    <t>Labor</t>
  </si>
  <si>
    <t>Land</t>
  </si>
  <si>
    <t xml:space="preserve">  Cash rent equivalent</t>
  </si>
  <si>
    <t xml:space="preserve">  Per acre</t>
  </si>
  <si>
    <t>Fixed</t>
  </si>
  <si>
    <t>Variable</t>
  </si>
  <si>
    <t xml:space="preserve">    kernels per acre</t>
  </si>
  <si>
    <t xml:space="preserve">    cost per 1000 kernels</t>
  </si>
  <si>
    <t xml:space="preserve">    price per pound</t>
  </si>
  <si>
    <t xml:space="preserve">    pounds per acre</t>
  </si>
  <si>
    <t xml:space="preserve">    interest rate</t>
  </si>
  <si>
    <t xml:space="preserve">    length of period (months)</t>
  </si>
  <si>
    <t xml:space="preserve">      Total</t>
  </si>
  <si>
    <t>Total</t>
  </si>
  <si>
    <t xml:space="preserve"> </t>
  </si>
  <si>
    <t xml:space="preserve">  Insecticide</t>
  </si>
  <si>
    <t>Seed, chemicals, etc.</t>
  </si>
  <si>
    <t>Total fixed, variable and all costs</t>
  </si>
  <si>
    <t xml:space="preserve">  Per ton</t>
  </si>
  <si>
    <t xml:space="preserve">Acres </t>
  </si>
  <si>
    <t xml:space="preserve">    Total per acre</t>
  </si>
  <si>
    <t xml:space="preserve">    Total all acres</t>
  </si>
  <si>
    <t xml:space="preserve">  All acres</t>
  </si>
  <si>
    <t xml:space="preserve">----  </t>
  </si>
  <si>
    <t>Total Cost</t>
  </si>
  <si>
    <t>All Acres</t>
  </si>
  <si>
    <t xml:space="preserve">Expected Yield </t>
  </si>
  <si>
    <t xml:space="preserve">    Hours</t>
  </si>
  <si>
    <t xml:space="preserve">    Rate per hour</t>
  </si>
  <si>
    <t xml:space="preserve">  Operator</t>
  </si>
  <si>
    <t xml:space="preserve">  Hired</t>
  </si>
  <si>
    <t>Field Name</t>
  </si>
  <si>
    <t>Example</t>
  </si>
  <si>
    <t>tons/acre</t>
  </si>
  <si>
    <t>Cost per Acre</t>
  </si>
  <si>
    <t>Harvest machinery</t>
  </si>
  <si>
    <t>Enter your input values in shaded cells.</t>
  </si>
  <si>
    <t>Chisel plow</t>
  </si>
  <si>
    <t>Tandem disk</t>
  </si>
  <si>
    <t>Apply nitrogen</t>
  </si>
  <si>
    <t>Field cultivate</t>
  </si>
  <si>
    <t>Plant</t>
  </si>
  <si>
    <t>Spray</t>
  </si>
  <si>
    <t>Custom hire</t>
  </si>
  <si>
    <t>Other</t>
  </si>
  <si>
    <t>Silage harvester</t>
  </si>
  <si>
    <t>Haul</t>
  </si>
  <si>
    <t xml:space="preserve">             </t>
  </si>
  <si>
    <t>Date Printed:</t>
  </si>
  <si>
    <t xml:space="preserve">Preharvest machinery </t>
  </si>
  <si>
    <t>Contact: Ann Johanns</t>
  </si>
  <si>
    <t>Store Silage (unloader)</t>
  </si>
  <si>
    <t>Ag Decision Maker -- Iowa State University Extension and Outreach</t>
  </si>
  <si>
    <t>Corn Silage Following Corn</t>
  </si>
  <si>
    <t xml:space="preserve">on projecting the costs and returns of growing corn silage after a previous crop of corn. </t>
  </si>
  <si>
    <t>Preharvest machinery note: Fixed machinery costs include depreciation, return on investment in machinery (interest), insurance, and housing. Variable machinery costs include fuel, oil, and repairs.</t>
  </si>
  <si>
    <t>Harvest machinery note: Fixed machinery costs include depreciation, return on investment in machinery (interest), insurance, and housing. Variable machinery costs include fuel, oil, and repairs.</t>
  </si>
  <si>
    <t xml:space="preserve">    Fixed- price per ton</t>
  </si>
  <si>
    <t xml:space="preserve">    Variable- price per ton</t>
  </si>
  <si>
    <t xml:space="preserve">This institution is an equal opportunity provider. For the full non-discrimination statement or accommodation inquiries, go to www.extension.iastate.edu/diversity/ext.
</t>
  </si>
  <si>
    <t>Version 1.5_12024</t>
  </si>
  <si>
    <r>
      <rPr>
        <sz val="10"/>
        <rFont val="Arial"/>
        <family val="2"/>
      </rPr>
      <t xml:space="preserve">The </t>
    </r>
    <r>
      <rPr>
        <u/>
        <sz val="10"/>
        <color indexed="12"/>
        <rFont val="Arial"/>
        <family val="2"/>
      </rPr>
      <t>Estimated Costs of Crop Production publication</t>
    </r>
    <r>
      <rPr>
        <sz val="10"/>
        <rFont val="Arial"/>
        <family val="2"/>
      </rPr>
      <t xml:space="preserve"> has more information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</si>
</sst>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&quot;$&quot;#,##0"/>
    <numFmt numFmtId="166" formatCode="0.0%"/>
    <numFmt numFmtId="167" formatCode="0.0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b/>
      <sz val="14"/>
      <color indexed="9"/>
      <name val="Arial"/>
      <family val="2"/>
    </font>
    <font>
      <b/>
      <sz val="11"/>
      <color indexed="63"/>
      <name val="Arial"/>
      <family val="2"/>
    </font>
    <font>
      <u/>
      <sz val="10"/>
      <color indexed="45"/>
      <name val="Arial"/>
      <family val="2"/>
    </font>
    <font>
      <u/>
      <sz val="10"/>
      <name val="Arial"/>
      <family val="2"/>
    </font>
    <font>
      <b/>
      <sz val="16"/>
      <color indexed="9"/>
      <name val="Arial"/>
      <family val="2"/>
    </font>
    <font>
      <sz val="10"/>
      <color indexed="6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0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0" tint="-0.1499679555650502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/>
    <xf numFmtId="0" fontId="2" fillId="0" borderId="0" xfId="0" applyFont="1" applyAlignment="1">
      <alignment horizontal="left"/>
    </xf>
    <xf numFmtId="0" fontId="5" fillId="2" borderId="0" xfId="0" applyFont="1" applyFill="1"/>
    <xf numFmtId="164" fontId="5" fillId="3" borderId="1" xfId="0" applyNumberFormat="1" applyFont="1" applyFill="1" applyBorder="1" applyProtection="1">
      <protection locked="0"/>
    </xf>
    <xf numFmtId="3" fontId="5" fillId="3" borderId="1" xfId="0" applyNumberFormat="1" applyFont="1" applyFill="1" applyBorder="1" applyProtection="1">
      <protection locked="0"/>
    </xf>
    <xf numFmtId="1" fontId="5" fillId="3" borderId="1" xfId="0" applyNumberFormat="1" applyFont="1" applyFill="1" applyBorder="1" applyProtection="1">
      <protection locked="0"/>
    </xf>
    <xf numFmtId="0" fontId="5" fillId="3" borderId="1" xfId="0" applyFont="1" applyFill="1" applyBorder="1" applyProtection="1">
      <protection locked="0"/>
    </xf>
    <xf numFmtId="166" fontId="5" fillId="3" borderId="1" xfId="0" applyNumberFormat="1" applyFont="1" applyFill="1" applyBorder="1" applyProtection="1">
      <protection locked="0"/>
    </xf>
    <xf numFmtId="0" fontId="2" fillId="0" borderId="0" xfId="0" applyFont="1" applyBorder="1" applyAlignment="1">
      <alignment horizontal="right"/>
    </xf>
    <xf numFmtId="164" fontId="5" fillId="2" borderId="0" xfId="0" applyNumberFormat="1" applyFont="1" applyFill="1" applyBorder="1" applyProtection="1">
      <protection locked="0"/>
    </xf>
    <xf numFmtId="0" fontId="5" fillId="3" borderId="1" xfId="0" applyNumberFormat="1" applyFont="1" applyFill="1" applyBorder="1" applyProtection="1">
      <protection locked="0"/>
    </xf>
    <xf numFmtId="1" fontId="3" fillId="3" borderId="1" xfId="0" applyNumberFormat="1" applyFont="1" applyFill="1" applyBorder="1" applyProtection="1">
      <protection locked="0"/>
    </xf>
    <xf numFmtId="164" fontId="3" fillId="3" borderId="1" xfId="0" applyNumberFormat="1" applyFont="1" applyFill="1" applyBorder="1" applyProtection="1">
      <protection locked="0"/>
    </xf>
    <xf numFmtId="164" fontId="3" fillId="0" borderId="0" xfId="0" applyNumberFormat="1" applyFont="1"/>
    <xf numFmtId="165" fontId="3" fillId="0" borderId="0" xfId="0" applyNumberFormat="1" applyFont="1"/>
    <xf numFmtId="164" fontId="3" fillId="0" borderId="0" xfId="0" quotePrefix="1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4" fontId="3" fillId="3" borderId="2" xfId="0" applyNumberFormat="1" applyFont="1" applyFill="1" applyBorder="1" applyProtection="1">
      <protection locked="0"/>
    </xf>
    <xf numFmtId="0" fontId="6" fillId="0" borderId="0" xfId="1" applyFont="1" applyAlignment="1" applyProtection="1">
      <alignment wrapText="1"/>
    </xf>
    <xf numFmtId="0" fontId="3" fillId="3" borderId="3" xfId="0" applyFont="1" applyFill="1" applyBorder="1"/>
    <xf numFmtId="0" fontId="3" fillId="3" borderId="2" xfId="0" applyFont="1" applyFill="1" applyBorder="1"/>
    <xf numFmtId="0" fontId="8" fillId="0" borderId="0" xfId="0" applyFont="1" applyAlignment="1">
      <alignment horizontal="right"/>
    </xf>
    <xf numFmtId="0" fontId="2" fillId="0" borderId="0" xfId="0" applyFont="1" applyBorder="1" applyAlignment="1" applyProtection="1"/>
    <xf numFmtId="0" fontId="2" fillId="0" borderId="0" xfId="0" applyFont="1" applyFill="1" applyBorder="1" applyAlignment="1" applyProtection="1"/>
    <xf numFmtId="0" fontId="3" fillId="0" borderId="0" xfId="0" applyFont="1" applyProtection="1"/>
    <xf numFmtId="164" fontId="8" fillId="0" borderId="0" xfId="0" applyNumberFormat="1" applyFont="1"/>
    <xf numFmtId="165" fontId="8" fillId="0" borderId="0" xfId="0" applyNumberFormat="1" applyFont="1"/>
    <xf numFmtId="0" fontId="12" fillId="0" borderId="0" xfId="0" applyFont="1" applyAlignment="1">
      <alignment horizontal="right"/>
    </xf>
    <xf numFmtId="164" fontId="2" fillId="0" borderId="0" xfId="0" applyNumberFormat="1" applyFont="1"/>
    <xf numFmtId="165" fontId="2" fillId="0" borderId="0" xfId="0" applyNumberFormat="1" applyFont="1"/>
    <xf numFmtId="0" fontId="1" fillId="0" borderId="0" xfId="0" applyFont="1" applyProtection="1"/>
    <xf numFmtId="0" fontId="1" fillId="0" borderId="0" xfId="0" applyFont="1"/>
    <xf numFmtId="164" fontId="3" fillId="0" borderId="0" xfId="0" applyNumberFormat="1" applyFont="1" applyFill="1" applyBorder="1" applyProtection="1"/>
    <xf numFmtId="167" fontId="3" fillId="3" borderId="1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Border="1" applyAlignment="1"/>
    <xf numFmtId="0" fontId="11" fillId="0" borderId="0" xfId="1" applyFont="1" applyAlignment="1" applyProtection="1">
      <alignment wrapText="1"/>
    </xf>
    <xf numFmtId="0" fontId="5" fillId="0" borderId="0" xfId="0" applyFont="1" applyAlignment="1"/>
    <xf numFmtId="0" fontId="2" fillId="3" borderId="3" xfId="0" applyFont="1" applyFill="1" applyBorder="1" applyAlignment="1" applyProtection="1">
      <protection locked="0"/>
    </xf>
    <xf numFmtId="0" fontId="2" fillId="3" borderId="2" xfId="0" applyFont="1" applyFill="1" applyBorder="1" applyAlignment="1" applyProtection="1">
      <protection locked="0"/>
    </xf>
    <xf numFmtId="0" fontId="2" fillId="0" borderId="0" xfId="0" applyFont="1" applyAlignment="1">
      <alignment horizontal="left" indent="4"/>
    </xf>
    <xf numFmtId="164" fontId="1" fillId="3" borderId="1" xfId="0" applyNumberFormat="1" applyFont="1" applyFill="1" applyBorder="1" applyProtection="1">
      <protection locked="0"/>
    </xf>
    <xf numFmtId="0" fontId="10" fillId="0" borderId="0" xfId="0" applyFont="1" applyAlignment="1">
      <alignment horizontal="left" indent="1"/>
    </xf>
    <xf numFmtId="0" fontId="1" fillId="0" borderId="0" xfId="1" applyFont="1" applyAlignment="1" applyProtection="1">
      <alignment horizontal="left" indent="1"/>
    </xf>
    <xf numFmtId="0" fontId="7" fillId="3" borderId="1" xfId="0" applyFont="1" applyFill="1" applyBorder="1" applyAlignment="1" applyProtection="1">
      <alignment horizontal="left" indent="1"/>
    </xf>
    <xf numFmtId="0" fontId="2" fillId="0" borderId="0" xfId="0" applyFont="1" applyAlignment="1">
      <alignment horizontal="left" indent="1"/>
    </xf>
    <xf numFmtId="0" fontId="2" fillId="3" borderId="4" xfId="0" applyFont="1" applyFill="1" applyBorder="1" applyAlignment="1" applyProtection="1">
      <alignment horizontal="left" indent="1"/>
      <protection locked="0"/>
    </xf>
    <xf numFmtId="0" fontId="5" fillId="2" borderId="0" xfId="0" applyFont="1" applyFill="1" applyAlignment="1">
      <alignment horizontal="left" indent="1"/>
    </xf>
    <xf numFmtId="0" fontId="3" fillId="3" borderId="1" xfId="0" applyFont="1" applyFill="1" applyBorder="1" applyAlignment="1" applyProtection="1">
      <alignment horizontal="left" indent="2"/>
      <protection locked="0"/>
    </xf>
    <xf numFmtId="0" fontId="3" fillId="0" borderId="0" xfId="0" applyFont="1" applyAlignment="1">
      <alignment horizontal="left" indent="1"/>
    </xf>
    <xf numFmtId="0" fontId="5" fillId="0" borderId="0" xfId="0" applyFont="1" applyAlignment="1">
      <alignment horizontal="left" indent="1"/>
    </xf>
    <xf numFmtId="0" fontId="3" fillId="0" borderId="0" xfId="0" applyFont="1" applyFill="1" applyBorder="1" applyAlignment="1" applyProtection="1">
      <alignment horizontal="left" indent="2"/>
    </xf>
    <xf numFmtId="0" fontId="5" fillId="0" borderId="0" xfId="0" applyFont="1" applyAlignment="1" applyProtection="1">
      <alignment horizontal="left" indent="1"/>
    </xf>
    <xf numFmtId="0" fontId="1" fillId="0" borderId="0" xfId="0" applyFont="1" applyBorder="1" applyAlignment="1" applyProtection="1">
      <alignment horizontal="left" indent="1"/>
    </xf>
    <xf numFmtId="14" fontId="1" fillId="0" borderId="0" xfId="0" applyNumberFormat="1" applyFont="1" applyAlignment="1" applyProtection="1">
      <alignment horizontal="left" indent="1"/>
    </xf>
    <xf numFmtId="0" fontId="14" fillId="0" borderId="0" xfId="0" applyFont="1" applyFill="1" applyAlignment="1">
      <alignment horizontal="left" indent="1"/>
    </xf>
    <xf numFmtId="0" fontId="13" fillId="4" borderId="5" xfId="0" applyFont="1" applyFill="1" applyBorder="1" applyAlignment="1">
      <alignment horizontal="left" indent="1"/>
    </xf>
    <xf numFmtId="0" fontId="9" fillId="4" borderId="5" xfId="0" applyFont="1" applyFill="1" applyBorder="1" applyAlignment="1"/>
    <xf numFmtId="0" fontId="6" fillId="0" borderId="0" xfId="1" applyAlignment="1" applyProtection="1">
      <alignment horizontal="left" inden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CCCC99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990000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75</xdr:row>
      <xdr:rowOff>28575</xdr:rowOff>
    </xdr:from>
    <xdr:to>
      <xdr:col>7</xdr:col>
      <xdr:colOff>10812</xdr:colOff>
      <xdr:row>79</xdr:row>
      <xdr:rowOff>29820</xdr:rowOff>
    </xdr:to>
    <xdr:pic>
      <xdr:nvPicPr>
        <xdr:cNvPr id="4" name="Picture 3" title="Iowa State University Extension and Outreach imag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0" y="12287250"/>
          <a:ext cx="2477787" cy="6489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838200</xdr:colOff>
      <xdr:row>74</xdr:row>
      <xdr:rowOff>152400</xdr:rowOff>
    </xdr:from>
    <xdr:to>
      <xdr:col>6</xdr:col>
      <xdr:colOff>772812</xdr:colOff>
      <xdr:row>78</xdr:row>
      <xdr:rowOff>153645</xdr:rowOff>
    </xdr:to>
    <xdr:pic>
      <xdr:nvPicPr>
        <xdr:cNvPr id="4" name="Picture 3" title="Iowa State University Extension and Outreach image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7575" y="12344400"/>
          <a:ext cx="2477787" cy="648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extension.iastate.edu/agdm/crops/html/a1-20.html" TargetMode="External"/><Relationship Id="rId1" Type="http://schemas.openxmlformats.org/officeDocument/2006/relationships/hyperlink" Target="mailto:aholste@iastate.edu?subject=AgDM%20Spreadsheet%20A1-20%20C-C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extension.iastate.edu/agdm/crops/html/a1-20.html" TargetMode="External"/><Relationship Id="rId1" Type="http://schemas.openxmlformats.org/officeDocument/2006/relationships/hyperlink" Target="mailto:aholste@iastate.edu?subject=AgDM%20Spreadsheet%20A1-20%20C-C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 fitToPage="1"/>
  </sheetPr>
  <dimension ref="A1:I82"/>
  <sheetViews>
    <sheetView showGridLines="0" tabSelected="1" zoomScaleNormal="100" workbookViewId="0"/>
  </sheetViews>
  <sheetFormatPr defaultColWidth="9.140625" defaultRowHeight="12.75" x14ac:dyDescent="0.2"/>
  <cols>
    <col min="1" max="1" width="22.140625" style="53" customWidth="1"/>
    <col min="2" max="2" width="9.5703125" style="2" customWidth="1"/>
    <col min="3" max="3" width="7.5703125" style="2" customWidth="1"/>
    <col min="4" max="7" width="12.7109375" style="2" customWidth="1"/>
    <col min="8" max="16384" width="9.140625" style="2"/>
  </cols>
  <sheetData>
    <row r="1" spans="1:9" s="61" customFormat="1" ht="26.25" customHeight="1" thickBot="1" x14ac:dyDescent="0.35">
      <c r="A1" s="60" t="s">
        <v>62</v>
      </c>
    </row>
    <row r="2" spans="1:9" ht="15.75" thickTop="1" x14ac:dyDescent="0.25">
      <c r="A2" s="46" t="s">
        <v>61</v>
      </c>
      <c r="B2" s="1"/>
    </row>
    <row r="3" spans="1:9" s="36" customFormat="1" ht="12.75" customHeight="1" x14ac:dyDescent="0.2">
      <c r="A3" s="62" t="s">
        <v>70</v>
      </c>
      <c r="B3" s="23"/>
      <c r="C3" s="23"/>
      <c r="D3" s="23"/>
      <c r="E3" s="23"/>
      <c r="F3" s="23"/>
      <c r="G3" s="23"/>
      <c r="H3" s="23"/>
      <c r="I3" s="23"/>
    </row>
    <row r="4" spans="1:9" x14ac:dyDescent="0.2">
      <c r="A4" s="47" t="s">
        <v>63</v>
      </c>
      <c r="B4" s="40"/>
      <c r="C4" s="40"/>
      <c r="D4" s="40"/>
      <c r="E4" s="40"/>
      <c r="F4" s="40"/>
      <c r="G4" s="40"/>
      <c r="H4" s="23"/>
      <c r="I4" s="23"/>
    </row>
    <row r="5" spans="1:9" x14ac:dyDescent="0.2">
      <c r="A5" s="48" t="s">
        <v>45</v>
      </c>
      <c r="B5" s="24"/>
      <c r="C5" s="25"/>
    </row>
    <row r="7" spans="1:9" x14ac:dyDescent="0.2">
      <c r="A7" s="49" t="s">
        <v>40</v>
      </c>
      <c r="E7" s="4" t="s">
        <v>35</v>
      </c>
      <c r="F7" s="38">
        <v>24</v>
      </c>
      <c r="G7" s="6" t="s">
        <v>42</v>
      </c>
    </row>
    <row r="8" spans="1:9" x14ac:dyDescent="0.2">
      <c r="A8" s="50" t="s">
        <v>41</v>
      </c>
      <c r="B8" s="42"/>
      <c r="C8" s="43"/>
      <c r="E8" s="4" t="s">
        <v>28</v>
      </c>
      <c r="F8" s="16">
        <v>50</v>
      </c>
    </row>
    <row r="9" spans="1:9" x14ac:dyDescent="0.2">
      <c r="A9" s="51"/>
      <c r="B9" s="7"/>
    </row>
    <row r="10" spans="1:9" x14ac:dyDescent="0.2">
      <c r="A10" s="49"/>
      <c r="B10" s="1"/>
      <c r="D10" s="44" t="s">
        <v>43</v>
      </c>
      <c r="E10" s="44"/>
      <c r="F10" s="44"/>
      <c r="G10" s="13" t="s">
        <v>33</v>
      </c>
    </row>
    <row r="11" spans="1:9" x14ac:dyDescent="0.2">
      <c r="A11" s="49" t="s">
        <v>58</v>
      </c>
      <c r="D11" s="26" t="s">
        <v>13</v>
      </c>
      <c r="E11" s="26" t="s">
        <v>14</v>
      </c>
      <c r="F11" s="3" t="s">
        <v>22</v>
      </c>
      <c r="G11" s="3" t="s">
        <v>34</v>
      </c>
      <c r="H11" s="41" t="s">
        <v>64</v>
      </c>
    </row>
    <row r="12" spans="1:9" x14ac:dyDescent="0.2">
      <c r="A12" s="52" t="s">
        <v>46</v>
      </c>
      <c r="B12" s="1"/>
      <c r="D12" s="45">
        <v>6</v>
      </c>
      <c r="E12" s="45">
        <v>5.2</v>
      </c>
      <c r="F12" s="18">
        <f>D12+E12</f>
        <v>11.2</v>
      </c>
      <c r="G12" s="19">
        <f t="shared" ref="G12:G20" si="0">$F$8*F12</f>
        <v>560</v>
      </c>
      <c r="H12" s="36"/>
    </row>
    <row r="13" spans="1:9" x14ac:dyDescent="0.2">
      <c r="A13" s="52" t="s">
        <v>47</v>
      </c>
      <c r="D13" s="45">
        <v>7.6</v>
      </c>
      <c r="E13" s="45">
        <v>4.5999999999999996</v>
      </c>
      <c r="F13" s="18">
        <f>D13+E13</f>
        <v>12.2</v>
      </c>
      <c r="G13" s="19">
        <f t="shared" si="0"/>
        <v>610</v>
      </c>
      <c r="H13" s="36"/>
    </row>
    <row r="14" spans="1:9" x14ac:dyDescent="0.2">
      <c r="A14" s="52" t="s">
        <v>48</v>
      </c>
      <c r="D14" s="45">
        <v>7.1</v>
      </c>
      <c r="E14" s="45">
        <v>5.9</v>
      </c>
      <c r="F14" s="18">
        <f t="shared" ref="F14:F20" si="1">D14+E14</f>
        <v>13</v>
      </c>
      <c r="G14" s="19">
        <f t="shared" si="0"/>
        <v>650</v>
      </c>
      <c r="H14" s="36"/>
    </row>
    <row r="15" spans="1:9" x14ac:dyDescent="0.2">
      <c r="A15" s="52" t="s">
        <v>49</v>
      </c>
      <c r="D15" s="45">
        <v>4.4000000000000004</v>
      </c>
      <c r="E15" s="45">
        <v>3.6</v>
      </c>
      <c r="F15" s="18">
        <f t="shared" si="1"/>
        <v>8</v>
      </c>
      <c r="G15" s="19">
        <f t="shared" si="0"/>
        <v>400</v>
      </c>
      <c r="H15" s="36"/>
    </row>
    <row r="16" spans="1:9" x14ac:dyDescent="0.2">
      <c r="A16" s="52" t="s">
        <v>50</v>
      </c>
      <c r="D16" s="45">
        <v>9.6999999999999993</v>
      </c>
      <c r="E16" s="45">
        <v>6.4</v>
      </c>
      <c r="F16" s="18">
        <f t="shared" si="1"/>
        <v>16.100000000000001</v>
      </c>
      <c r="G16" s="19">
        <f t="shared" si="0"/>
        <v>805.00000000000011</v>
      </c>
      <c r="H16" s="36"/>
    </row>
    <row r="17" spans="1:8" x14ac:dyDescent="0.2">
      <c r="A17" s="52" t="s">
        <v>51</v>
      </c>
      <c r="D17" s="45">
        <v>3.7</v>
      </c>
      <c r="E17" s="45">
        <v>2.6</v>
      </c>
      <c r="F17" s="18">
        <f t="shared" si="1"/>
        <v>6.3000000000000007</v>
      </c>
      <c r="G17" s="19">
        <f t="shared" si="0"/>
        <v>315.00000000000006</v>
      </c>
      <c r="H17" s="36"/>
    </row>
    <row r="18" spans="1:8" x14ac:dyDescent="0.2">
      <c r="A18" s="52" t="s">
        <v>52</v>
      </c>
      <c r="D18" s="17">
        <v>0</v>
      </c>
      <c r="E18" s="17">
        <v>0</v>
      </c>
      <c r="F18" s="18">
        <f t="shared" si="1"/>
        <v>0</v>
      </c>
      <c r="G18" s="19">
        <f t="shared" si="0"/>
        <v>0</v>
      </c>
      <c r="H18" s="36"/>
    </row>
    <row r="19" spans="1:8" x14ac:dyDescent="0.2">
      <c r="A19" s="52" t="s">
        <v>53</v>
      </c>
      <c r="D19" s="17">
        <v>0</v>
      </c>
      <c r="E19" s="17">
        <v>0</v>
      </c>
      <c r="F19" s="18">
        <f t="shared" si="1"/>
        <v>0</v>
      </c>
      <c r="G19" s="19">
        <f t="shared" si="0"/>
        <v>0</v>
      </c>
      <c r="H19" s="36"/>
    </row>
    <row r="20" spans="1:8" x14ac:dyDescent="0.2">
      <c r="A20" s="52" t="s">
        <v>53</v>
      </c>
      <c r="D20" s="17">
        <v>0</v>
      </c>
      <c r="E20" s="17">
        <v>0</v>
      </c>
      <c r="F20" s="30">
        <f t="shared" si="1"/>
        <v>0</v>
      </c>
      <c r="G20" s="31">
        <f t="shared" si="0"/>
        <v>0</v>
      </c>
      <c r="H20" s="36"/>
    </row>
    <row r="21" spans="1:8" x14ac:dyDescent="0.2">
      <c r="A21" s="49" t="s">
        <v>29</v>
      </c>
      <c r="B21" s="1"/>
      <c r="D21" s="18">
        <f>SUM(D12:D20)</f>
        <v>38.5</v>
      </c>
      <c r="E21" s="18">
        <f>SUM(E12:E20)</f>
        <v>28.300000000000004</v>
      </c>
      <c r="F21" s="33">
        <f>SUM(F12:F20)</f>
        <v>66.8</v>
      </c>
      <c r="G21" s="34">
        <f>SUM(G12:G20)</f>
        <v>3340</v>
      </c>
      <c r="H21" s="36"/>
    </row>
    <row r="22" spans="1:8" x14ac:dyDescent="0.2">
      <c r="A22" s="49" t="s">
        <v>30</v>
      </c>
      <c r="B22" s="1"/>
      <c r="D22" s="19">
        <f>$F$8*D21</f>
        <v>1925</v>
      </c>
      <c r="E22" s="19">
        <f>$F$8*E21</f>
        <v>1415.0000000000002</v>
      </c>
      <c r="F22" s="34">
        <f>$F$8*F21</f>
        <v>3340</v>
      </c>
      <c r="G22" s="20" t="s">
        <v>32</v>
      </c>
      <c r="H22" s="36"/>
    </row>
    <row r="23" spans="1:8" x14ac:dyDescent="0.2">
      <c r="G23" s="19" t="s">
        <v>23</v>
      </c>
      <c r="H23" s="36"/>
    </row>
    <row r="24" spans="1:8" x14ac:dyDescent="0.2">
      <c r="A24" s="49" t="s">
        <v>25</v>
      </c>
      <c r="B24" s="1"/>
      <c r="G24" s="19" t="s">
        <v>23</v>
      </c>
      <c r="H24" s="36"/>
    </row>
    <row r="25" spans="1:8" x14ac:dyDescent="0.2">
      <c r="A25" s="53" t="s">
        <v>0</v>
      </c>
      <c r="D25" s="20" t="s">
        <v>32</v>
      </c>
      <c r="E25" s="18">
        <f>C26*C27/1000</f>
        <v>126.27</v>
      </c>
      <c r="F25" s="18">
        <f>E25</f>
        <v>126.27</v>
      </c>
      <c r="G25" s="19">
        <f>$F$8*F25</f>
        <v>6313.5</v>
      </c>
      <c r="H25" s="36"/>
    </row>
    <row r="26" spans="1:8" x14ac:dyDescent="0.2">
      <c r="A26" s="54" t="s">
        <v>16</v>
      </c>
      <c r="B26" s="5"/>
      <c r="C26" s="8">
        <v>3.66</v>
      </c>
      <c r="G26" s="19" t="s">
        <v>23</v>
      </c>
      <c r="H26" s="36"/>
    </row>
    <row r="27" spans="1:8" x14ac:dyDescent="0.2">
      <c r="A27" s="54" t="s">
        <v>15</v>
      </c>
      <c r="B27" s="5"/>
      <c r="C27" s="9">
        <v>34500</v>
      </c>
      <c r="G27" s="19" t="s">
        <v>23</v>
      </c>
      <c r="H27" s="36"/>
    </row>
    <row r="28" spans="1:8" x14ac:dyDescent="0.2">
      <c r="A28" s="53" t="s">
        <v>1</v>
      </c>
      <c r="D28" s="20" t="s">
        <v>32</v>
      </c>
      <c r="E28" s="18">
        <f>C29*C30</f>
        <v>96.6</v>
      </c>
      <c r="F28" s="18">
        <f>E28</f>
        <v>96.6</v>
      </c>
      <c r="G28" s="19">
        <f>$F$8*F28</f>
        <v>4830</v>
      </c>
      <c r="H28" s="36"/>
    </row>
    <row r="29" spans="1:8" x14ac:dyDescent="0.2">
      <c r="A29" s="54" t="s">
        <v>17</v>
      </c>
      <c r="B29" s="5"/>
      <c r="C29" s="8">
        <v>0.6</v>
      </c>
      <c r="G29" s="19" t="s">
        <v>23</v>
      </c>
      <c r="H29" s="36"/>
    </row>
    <row r="30" spans="1:8" x14ac:dyDescent="0.2">
      <c r="A30" s="54" t="s">
        <v>18</v>
      </c>
      <c r="B30" s="5"/>
      <c r="C30" s="9">
        <v>161</v>
      </c>
      <c r="G30" s="19" t="s">
        <v>23</v>
      </c>
      <c r="H30" s="36"/>
    </row>
    <row r="31" spans="1:8" x14ac:dyDescent="0.2">
      <c r="A31" s="53" t="s">
        <v>2</v>
      </c>
      <c r="D31" s="20" t="s">
        <v>32</v>
      </c>
      <c r="E31" s="18">
        <f>C32*C33</f>
        <v>56.28</v>
      </c>
      <c r="F31" s="18">
        <f>E31</f>
        <v>56.28</v>
      </c>
      <c r="G31" s="19">
        <f>$F$8*F31</f>
        <v>2814</v>
      </c>
      <c r="H31" s="36"/>
    </row>
    <row r="32" spans="1:8" x14ac:dyDescent="0.2">
      <c r="A32" s="54" t="s">
        <v>17</v>
      </c>
      <c r="B32" s="5"/>
      <c r="C32" s="8">
        <v>0.67</v>
      </c>
      <c r="G32" s="19" t="s">
        <v>23</v>
      </c>
      <c r="H32" s="36"/>
    </row>
    <row r="33" spans="1:8" x14ac:dyDescent="0.2">
      <c r="A33" s="54" t="s">
        <v>18</v>
      </c>
      <c r="B33" s="5"/>
      <c r="C33" s="10">
        <v>84</v>
      </c>
      <c r="G33" s="19" t="s">
        <v>23</v>
      </c>
      <c r="H33" s="36"/>
    </row>
    <row r="34" spans="1:8" x14ac:dyDescent="0.2">
      <c r="A34" s="53" t="s">
        <v>3</v>
      </c>
      <c r="D34" s="20" t="s">
        <v>32</v>
      </c>
      <c r="E34" s="18">
        <f>C35*C36</f>
        <v>114.48</v>
      </c>
      <c r="F34" s="18">
        <f>E34</f>
        <v>114.48</v>
      </c>
      <c r="G34" s="19">
        <f>$F$8*F34</f>
        <v>5724</v>
      </c>
      <c r="H34" s="36"/>
    </row>
    <row r="35" spans="1:8" x14ac:dyDescent="0.2">
      <c r="A35" s="54" t="s">
        <v>17</v>
      </c>
      <c r="B35" s="5"/>
      <c r="C35" s="8">
        <v>0.53</v>
      </c>
      <c r="G35" s="19" t="s">
        <v>23</v>
      </c>
      <c r="H35" s="36"/>
    </row>
    <row r="36" spans="1:8" x14ac:dyDescent="0.2">
      <c r="A36" s="54" t="s">
        <v>18</v>
      </c>
      <c r="B36" s="5"/>
      <c r="C36" s="10">
        <v>216</v>
      </c>
      <c r="G36" s="19" t="s">
        <v>23</v>
      </c>
      <c r="H36" s="36"/>
    </row>
    <row r="37" spans="1:8" x14ac:dyDescent="0.2">
      <c r="A37" s="53" t="s">
        <v>4</v>
      </c>
      <c r="D37" s="20" t="s">
        <v>32</v>
      </c>
      <c r="E37" s="17">
        <v>11.05</v>
      </c>
      <c r="F37" s="18">
        <f>E37</f>
        <v>11.05</v>
      </c>
      <c r="G37" s="19">
        <f>$F$8*F37</f>
        <v>552.5</v>
      </c>
      <c r="H37" s="36"/>
    </row>
    <row r="38" spans="1:8" x14ac:dyDescent="0.2">
      <c r="A38" s="53" t="s">
        <v>5</v>
      </c>
      <c r="D38" s="20" t="s">
        <v>32</v>
      </c>
      <c r="E38" s="17">
        <v>45</v>
      </c>
      <c r="F38" s="18">
        <f>E38</f>
        <v>45</v>
      </c>
      <c r="G38" s="19">
        <f>$F$8*F38</f>
        <v>2250</v>
      </c>
      <c r="H38" s="36"/>
    </row>
    <row r="39" spans="1:8" x14ac:dyDescent="0.2">
      <c r="A39" s="53" t="s">
        <v>24</v>
      </c>
      <c r="D39" s="20" t="s">
        <v>32</v>
      </c>
      <c r="E39" s="17">
        <v>20</v>
      </c>
      <c r="F39" s="18">
        <f>E39</f>
        <v>20</v>
      </c>
      <c r="G39" s="19">
        <f>$F$8*F39</f>
        <v>1000</v>
      </c>
      <c r="H39" s="36"/>
    </row>
    <row r="40" spans="1:8" x14ac:dyDescent="0.2">
      <c r="A40" s="53" t="s">
        <v>6</v>
      </c>
      <c r="D40" s="20" t="s">
        <v>32</v>
      </c>
      <c r="E40" s="17">
        <v>17.5</v>
      </c>
      <c r="F40" s="18">
        <f>E40</f>
        <v>17.5</v>
      </c>
      <c r="G40" s="19">
        <f>$F$8*F40</f>
        <v>875</v>
      </c>
      <c r="H40" s="36"/>
    </row>
    <row r="41" spans="1:8" x14ac:dyDescent="0.2">
      <c r="A41" s="53" t="s">
        <v>7</v>
      </c>
      <c r="D41" s="20" t="s">
        <v>32</v>
      </c>
      <c r="E41" s="17">
        <v>12.2</v>
      </c>
      <c r="F41" s="18">
        <f>E41</f>
        <v>12.2</v>
      </c>
      <c r="G41" s="19">
        <f>$F$8*F41</f>
        <v>610</v>
      </c>
      <c r="H41" s="36"/>
    </row>
    <row r="42" spans="1:8" x14ac:dyDescent="0.2">
      <c r="A42" s="53" t="s">
        <v>8</v>
      </c>
      <c r="D42" s="20" t="s">
        <v>32</v>
      </c>
      <c r="E42" s="18">
        <f>(E21+E25+E28+E31+E34+E37+E38+E39+E40+E41)*$C43*$C44/12</f>
        <v>29.901866666666674</v>
      </c>
      <c r="F42" s="18">
        <f>(E21+F25+F28+F31+F34+F37+F38+F39+F40+F41)*$C43*$C44/12</f>
        <v>29.901866666666674</v>
      </c>
      <c r="G42" s="19">
        <f>(E22+G25+G28+G31+G34+G37+G38+G39+G40+G41)*$C43*$C44/12</f>
        <v>1495.0933333333335</v>
      </c>
      <c r="H42" s="36"/>
    </row>
    <row r="43" spans="1:8" x14ac:dyDescent="0.2">
      <c r="A43" s="54" t="s">
        <v>20</v>
      </c>
      <c r="B43" s="5"/>
      <c r="C43" s="11">
        <v>8</v>
      </c>
      <c r="D43" s="21" t="s">
        <v>23</v>
      </c>
      <c r="G43" s="19" t="s">
        <v>23</v>
      </c>
      <c r="H43" s="36"/>
    </row>
    <row r="44" spans="1:8" x14ac:dyDescent="0.2">
      <c r="A44" s="54" t="s">
        <v>19</v>
      </c>
      <c r="B44" s="5"/>
      <c r="C44" s="12">
        <v>8.5000000000000006E-2</v>
      </c>
      <c r="F44" s="32" t="s">
        <v>56</v>
      </c>
      <c r="G44" s="32" t="s">
        <v>56</v>
      </c>
      <c r="H44" s="36"/>
    </row>
    <row r="45" spans="1:8" x14ac:dyDescent="0.2">
      <c r="A45" s="49" t="s">
        <v>21</v>
      </c>
      <c r="B45" s="1"/>
      <c r="D45" s="20" t="s">
        <v>32</v>
      </c>
      <c r="E45" s="18">
        <f>E25+E28+E31+E34+E37+E38+E39+E40+E41+E42</f>
        <v>529.2818666666667</v>
      </c>
      <c r="F45" s="33">
        <f>F25+F28+F31+F34+F37+F38+F39+F40+F41+F42</f>
        <v>529.2818666666667</v>
      </c>
      <c r="G45" s="34">
        <f>G25+G28+G31+G34+G37+G38+G39+G40+G41+G42</f>
        <v>26464.093333333334</v>
      </c>
      <c r="H45" s="36"/>
    </row>
    <row r="46" spans="1:8" x14ac:dyDescent="0.2">
      <c r="G46" s="19" t="s">
        <v>23</v>
      </c>
    </row>
    <row r="47" spans="1:8" x14ac:dyDescent="0.2">
      <c r="A47" s="49" t="s">
        <v>44</v>
      </c>
      <c r="B47" s="1"/>
      <c r="G47" s="19" t="s">
        <v>23</v>
      </c>
      <c r="H47" s="5" t="s">
        <v>65</v>
      </c>
    </row>
    <row r="48" spans="1:8" x14ac:dyDescent="0.2">
      <c r="A48" s="52" t="s">
        <v>54</v>
      </c>
      <c r="D48" s="17">
        <v>80.8</v>
      </c>
      <c r="E48" s="17">
        <v>41.3</v>
      </c>
      <c r="F48" s="18">
        <f>SUM(D48:E48)</f>
        <v>122.1</v>
      </c>
      <c r="G48" s="19">
        <f>$F$8*F48</f>
        <v>6105</v>
      </c>
    </row>
    <row r="49" spans="1:7" x14ac:dyDescent="0.2">
      <c r="A49" s="55" t="s">
        <v>55</v>
      </c>
      <c r="D49" s="37">
        <f>C50*F7</f>
        <v>53.519999999999996</v>
      </c>
      <c r="E49" s="37">
        <f>C51*F7</f>
        <v>40.799999999999997</v>
      </c>
      <c r="F49" s="18">
        <f>SUM(D49:E49)</f>
        <v>94.32</v>
      </c>
      <c r="G49" s="19">
        <f>$F$8*F49</f>
        <v>4716</v>
      </c>
    </row>
    <row r="50" spans="1:7" x14ac:dyDescent="0.2">
      <c r="A50" s="56" t="s">
        <v>66</v>
      </c>
      <c r="C50" s="8">
        <v>2.23</v>
      </c>
      <c r="D50" s="29"/>
      <c r="E50" s="29"/>
    </row>
    <row r="51" spans="1:7" x14ac:dyDescent="0.2">
      <c r="A51" s="56" t="s">
        <v>67</v>
      </c>
      <c r="B51" s="5"/>
      <c r="C51" s="8">
        <v>1.7</v>
      </c>
      <c r="D51" s="29"/>
      <c r="E51" s="29"/>
    </row>
    <row r="52" spans="1:7" x14ac:dyDescent="0.2">
      <c r="A52" s="55" t="s">
        <v>60</v>
      </c>
      <c r="D52" s="37">
        <f>C53*F7</f>
        <v>16.799999999999997</v>
      </c>
      <c r="E52" s="37">
        <f>C54*F7</f>
        <v>4.08</v>
      </c>
      <c r="F52" s="18">
        <f>SUM(D52:E52)</f>
        <v>20.879999999999995</v>
      </c>
      <c r="G52" s="19">
        <f>$F$8*F52</f>
        <v>1043.9999999999998</v>
      </c>
    </row>
    <row r="53" spans="1:7" x14ac:dyDescent="0.2">
      <c r="A53" s="56" t="s">
        <v>66</v>
      </c>
      <c r="C53" s="8">
        <v>0.7</v>
      </c>
      <c r="D53" s="29"/>
      <c r="E53" s="29"/>
    </row>
    <row r="54" spans="1:7" x14ac:dyDescent="0.2">
      <c r="A54" s="56" t="s">
        <v>67</v>
      </c>
      <c r="B54" s="5"/>
      <c r="C54" s="8">
        <v>0.17</v>
      </c>
      <c r="D54" s="29"/>
      <c r="E54" s="29"/>
    </row>
    <row r="55" spans="1:7" x14ac:dyDescent="0.2">
      <c r="A55" s="52" t="s">
        <v>52</v>
      </c>
      <c r="D55" s="17">
        <v>0</v>
      </c>
      <c r="E55" s="22">
        <v>0</v>
      </c>
      <c r="F55" s="30">
        <f>SUM(D55:E55)</f>
        <v>0</v>
      </c>
      <c r="G55" s="31">
        <f>$F$8*F55</f>
        <v>0</v>
      </c>
    </row>
    <row r="56" spans="1:7" x14ac:dyDescent="0.2">
      <c r="A56" s="49" t="s">
        <v>29</v>
      </c>
      <c r="B56" s="1"/>
      <c r="D56" s="18">
        <f>SUM(D48:D55)</f>
        <v>151.12</v>
      </c>
      <c r="E56" s="18">
        <f>SUM(E48:E55)</f>
        <v>86.179999999999993</v>
      </c>
      <c r="F56" s="33">
        <f>SUM(F48:F55)</f>
        <v>237.29999999999998</v>
      </c>
      <c r="G56" s="34">
        <f>SUM(G48:G55)</f>
        <v>11865</v>
      </c>
    </row>
    <row r="57" spans="1:7" x14ac:dyDescent="0.2">
      <c r="A57" s="49" t="s">
        <v>30</v>
      </c>
      <c r="B57" s="1"/>
      <c r="D57" s="19">
        <f>$F$8*D56</f>
        <v>7556</v>
      </c>
      <c r="E57" s="19">
        <f>$F$8*E56</f>
        <v>4309</v>
      </c>
      <c r="F57" s="34">
        <f>$F$8*F56</f>
        <v>11865</v>
      </c>
      <c r="G57" s="20" t="s">
        <v>32</v>
      </c>
    </row>
    <row r="58" spans="1:7" x14ac:dyDescent="0.2">
      <c r="G58" s="19" t="s">
        <v>23</v>
      </c>
    </row>
    <row r="59" spans="1:7" x14ac:dyDescent="0.2">
      <c r="A59" s="49" t="s">
        <v>9</v>
      </c>
      <c r="B59" s="1"/>
      <c r="D59" s="18" t="s">
        <v>23</v>
      </c>
      <c r="F59" s="18" t="str">
        <f>D59</f>
        <v xml:space="preserve"> </v>
      </c>
      <c r="G59" s="19" t="s">
        <v>23</v>
      </c>
    </row>
    <row r="60" spans="1:7" x14ac:dyDescent="0.2">
      <c r="A60" s="53" t="s">
        <v>38</v>
      </c>
      <c r="B60" s="1"/>
      <c r="D60" s="30">
        <f>C61*C62</f>
        <v>94.05</v>
      </c>
      <c r="E60" s="20" t="s">
        <v>32</v>
      </c>
      <c r="F60" s="18">
        <f>D60</f>
        <v>94.05</v>
      </c>
      <c r="G60" s="19">
        <f>$F$8*F60</f>
        <v>4702.5</v>
      </c>
    </row>
    <row r="61" spans="1:7" x14ac:dyDescent="0.2">
      <c r="A61" s="54" t="s">
        <v>36</v>
      </c>
      <c r="B61" s="5"/>
      <c r="C61" s="11">
        <v>4.95</v>
      </c>
      <c r="G61" s="19" t="s">
        <v>23</v>
      </c>
    </row>
    <row r="62" spans="1:7" x14ac:dyDescent="0.2">
      <c r="A62" s="54" t="s">
        <v>37</v>
      </c>
      <c r="B62" s="5"/>
      <c r="C62" s="8">
        <v>19</v>
      </c>
      <c r="G62" s="19" t="s">
        <v>23</v>
      </c>
    </row>
    <row r="63" spans="1:7" x14ac:dyDescent="0.2">
      <c r="A63" s="53" t="s">
        <v>39</v>
      </c>
      <c r="B63" s="5"/>
      <c r="C63" s="14"/>
      <c r="D63" s="20" t="s">
        <v>32</v>
      </c>
      <c r="E63" s="30">
        <f>C64*C65</f>
        <v>0</v>
      </c>
      <c r="F63" s="18">
        <f>E63</f>
        <v>0</v>
      </c>
      <c r="G63" s="31">
        <f>$F$8*F63</f>
        <v>0</v>
      </c>
    </row>
    <row r="64" spans="1:7" x14ac:dyDescent="0.2">
      <c r="A64" s="54" t="s">
        <v>36</v>
      </c>
      <c r="B64" s="5"/>
      <c r="C64" s="15">
        <v>0</v>
      </c>
      <c r="G64" s="19"/>
    </row>
    <row r="65" spans="1:7" x14ac:dyDescent="0.2">
      <c r="A65" s="54" t="s">
        <v>37</v>
      </c>
      <c r="B65" s="5"/>
      <c r="C65" s="8">
        <v>0</v>
      </c>
      <c r="G65" s="19"/>
    </row>
    <row r="66" spans="1:7" x14ac:dyDescent="0.2">
      <c r="A66" s="49" t="s">
        <v>21</v>
      </c>
      <c r="D66" s="18">
        <f>D60</f>
        <v>94.05</v>
      </c>
      <c r="E66" s="18">
        <f>E63</f>
        <v>0</v>
      </c>
      <c r="F66" s="18">
        <f>F60+F63</f>
        <v>94.05</v>
      </c>
      <c r="G66" s="19">
        <f>G60+G63</f>
        <v>4702.5</v>
      </c>
    </row>
    <row r="67" spans="1:7" x14ac:dyDescent="0.2">
      <c r="A67" s="49"/>
      <c r="G67" s="19"/>
    </row>
    <row r="68" spans="1:7" x14ac:dyDescent="0.2">
      <c r="A68" s="49" t="s">
        <v>10</v>
      </c>
      <c r="B68" s="1"/>
      <c r="F68" s="32" t="s">
        <v>56</v>
      </c>
      <c r="G68" s="32" t="s">
        <v>56</v>
      </c>
    </row>
    <row r="69" spans="1:7" x14ac:dyDescent="0.2">
      <c r="A69" s="53" t="s">
        <v>11</v>
      </c>
      <c r="D69" s="17">
        <v>285</v>
      </c>
      <c r="E69" s="20" t="s">
        <v>32</v>
      </c>
      <c r="F69" s="33">
        <f>D69</f>
        <v>285</v>
      </c>
      <c r="G69" s="34">
        <f>$F$8*F69</f>
        <v>14250</v>
      </c>
    </row>
    <row r="70" spans="1:7" x14ac:dyDescent="0.2">
      <c r="G70" s="19" t="s">
        <v>23</v>
      </c>
    </row>
    <row r="71" spans="1:7" x14ac:dyDescent="0.2">
      <c r="A71" s="49" t="s">
        <v>26</v>
      </c>
      <c r="B71" s="1"/>
      <c r="F71" s="32" t="s">
        <v>56</v>
      </c>
      <c r="G71" s="32" t="s">
        <v>56</v>
      </c>
    </row>
    <row r="72" spans="1:7" x14ac:dyDescent="0.2">
      <c r="A72" s="53" t="s">
        <v>12</v>
      </c>
      <c r="D72" s="18">
        <f>D21+D56+D66+D69</f>
        <v>568.67000000000007</v>
      </c>
      <c r="E72" s="18">
        <f>E21+E45+E56+E66</f>
        <v>643.76186666666661</v>
      </c>
      <c r="F72" s="33">
        <f>F21+F45+F56+F66+F69</f>
        <v>1212.4318666666666</v>
      </c>
      <c r="G72" s="34">
        <f>$F$8*F72</f>
        <v>60621.593333333331</v>
      </c>
    </row>
    <row r="73" spans="1:7" x14ac:dyDescent="0.2">
      <c r="A73" s="53" t="s">
        <v>27</v>
      </c>
      <c r="D73" s="18">
        <f>IF($F7&gt;0,D72/$F$7,0)</f>
        <v>23.694583333333338</v>
      </c>
      <c r="E73" s="18">
        <f>IF($F7&gt;0,E72/$F$7,0)</f>
        <v>26.82341111111111</v>
      </c>
      <c r="F73" s="18">
        <f>IF($F7&gt;0,F72/$F$7,0)</f>
        <v>50.51799444444444</v>
      </c>
      <c r="G73" s="20" t="s">
        <v>32</v>
      </c>
    </row>
    <row r="74" spans="1:7" x14ac:dyDescent="0.2">
      <c r="A74" s="53" t="s">
        <v>31</v>
      </c>
      <c r="D74" s="19">
        <f>$F$8*D72</f>
        <v>28433.500000000004</v>
      </c>
      <c r="E74" s="19">
        <f>$F$8*E72</f>
        <v>32188.093333333331</v>
      </c>
      <c r="F74" s="34">
        <f>$F$8*F72</f>
        <v>60621.593333333331</v>
      </c>
      <c r="G74" s="20" t="s">
        <v>32</v>
      </c>
    </row>
    <row r="75" spans="1:7" x14ac:dyDescent="0.2">
      <c r="D75" s="19"/>
      <c r="E75" s="19"/>
      <c r="F75" s="19"/>
    </row>
    <row r="77" spans="1:7" s="36" customFormat="1" x14ac:dyDescent="0.2">
      <c r="A77" s="57" t="s">
        <v>69</v>
      </c>
      <c r="B77" s="27"/>
      <c r="C77" s="28"/>
      <c r="D77" s="39"/>
      <c r="E77" s="39"/>
      <c r="F77" s="39"/>
      <c r="G77" s="39"/>
    </row>
    <row r="78" spans="1:7" s="36" customFormat="1" x14ac:dyDescent="0.2">
      <c r="A78" s="62" t="s">
        <v>59</v>
      </c>
      <c r="B78" s="35"/>
      <c r="C78" s="35"/>
      <c r="D78" s="35"/>
      <c r="E78" s="35"/>
      <c r="F78" s="35"/>
      <c r="G78" s="35"/>
    </row>
    <row r="79" spans="1:7" s="36" customFormat="1" x14ac:dyDescent="0.2">
      <c r="A79" s="47" t="s">
        <v>57</v>
      </c>
      <c r="C79" s="35"/>
      <c r="E79" s="35"/>
      <c r="F79" s="35"/>
      <c r="G79" s="35"/>
    </row>
    <row r="80" spans="1:7" s="36" customFormat="1" x14ac:dyDescent="0.2">
      <c r="A80" s="58">
        <f ca="1">TODAY()</f>
        <v>45300</v>
      </c>
      <c r="B80" s="35"/>
      <c r="C80" s="35"/>
      <c r="D80" s="35"/>
      <c r="E80" s="35"/>
      <c r="F80" s="35"/>
      <c r="G80" s="35"/>
    </row>
    <row r="82" spans="1:1" s="36" customFormat="1" x14ac:dyDescent="0.2">
      <c r="A82" s="59" t="s">
        <v>68</v>
      </c>
    </row>
  </sheetData>
  <sheetProtection sheet="1" objects="1" scenarios="1"/>
  <phoneticPr fontId="0" type="noConversion"/>
  <hyperlinks>
    <hyperlink ref="A78" r:id="rId1" xr:uid="{40324F53-B2F2-4CEC-B7BB-26EA970A5192}"/>
    <hyperlink ref="A3" r:id="rId2" xr:uid="{BDE2FF69-DCDF-40EF-8FFD-2DED9030530E}"/>
  </hyperlinks>
  <pageMargins left="0.75" right="0.75" top="0.75" bottom="0.75" header="0.5" footer="0.5"/>
  <pageSetup fitToHeight="2" orientation="portrait" horizontalDpi="300" verticalDpi="300" r:id="rId3"/>
  <headerFooter alignWithMargins="0">
    <oddHeader>&amp;LIowa State University Extension and Outreach&amp;RAg Decision Maker File A1-20</oddHeader>
    <oddFooter>&amp;Lhttp://www.extension.iastate.edu/agdm/crops/xls/a1-20cornsilage_tbl3.xlsx</oddFooter>
  </headerFooter>
  <rowBreaks count="1" manualBreakCount="1">
    <brk id="46" max="6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autoPageBreaks="0" fitToPage="1"/>
  </sheetPr>
  <dimension ref="A1:I82"/>
  <sheetViews>
    <sheetView showGridLines="0" zoomScaleNormal="100" workbookViewId="0"/>
  </sheetViews>
  <sheetFormatPr defaultColWidth="9.140625" defaultRowHeight="12.75" x14ac:dyDescent="0.2"/>
  <cols>
    <col min="1" max="1" width="22.140625" style="53" customWidth="1"/>
    <col min="2" max="2" width="9.5703125" style="2" customWidth="1"/>
    <col min="3" max="3" width="7.5703125" style="2" customWidth="1"/>
    <col min="4" max="7" width="12.7109375" style="2" customWidth="1"/>
    <col min="8" max="16384" width="9.140625" style="2"/>
  </cols>
  <sheetData>
    <row r="1" spans="1:9" s="61" customFormat="1" ht="26.25" customHeight="1" thickBot="1" x14ac:dyDescent="0.35">
      <c r="A1" s="60" t="s">
        <v>62</v>
      </c>
    </row>
    <row r="2" spans="1:9" ht="15.75" thickTop="1" x14ac:dyDescent="0.25">
      <c r="A2" s="46" t="s">
        <v>61</v>
      </c>
      <c r="B2" s="1"/>
    </row>
    <row r="3" spans="1:9" s="36" customFormat="1" ht="12.75" customHeight="1" x14ac:dyDescent="0.2">
      <c r="A3" s="62" t="s">
        <v>70</v>
      </c>
      <c r="B3" s="23"/>
      <c r="C3" s="23"/>
      <c r="D3" s="23"/>
      <c r="E3" s="23"/>
      <c r="F3" s="23"/>
      <c r="G3" s="23"/>
      <c r="H3" s="23"/>
      <c r="I3" s="23"/>
    </row>
    <row r="4" spans="1:9" x14ac:dyDescent="0.2">
      <c r="A4" s="47" t="s">
        <v>63</v>
      </c>
      <c r="B4" s="40"/>
      <c r="C4" s="40"/>
      <c r="D4" s="40"/>
      <c r="E4" s="40"/>
      <c r="F4" s="40"/>
      <c r="G4" s="40"/>
      <c r="H4" s="23"/>
      <c r="I4" s="23"/>
    </row>
    <row r="5" spans="1:9" x14ac:dyDescent="0.2">
      <c r="A5" s="48" t="s">
        <v>45</v>
      </c>
      <c r="B5" s="24"/>
      <c r="C5" s="25"/>
    </row>
    <row r="7" spans="1:9" x14ac:dyDescent="0.2">
      <c r="A7" s="49" t="s">
        <v>40</v>
      </c>
      <c r="E7" s="4" t="s">
        <v>35</v>
      </c>
      <c r="F7" s="38"/>
      <c r="G7" s="6" t="s">
        <v>42</v>
      </c>
    </row>
    <row r="8" spans="1:9" x14ac:dyDescent="0.2">
      <c r="A8" s="50" t="s">
        <v>41</v>
      </c>
      <c r="B8" s="42"/>
      <c r="C8" s="43"/>
      <c r="E8" s="4" t="s">
        <v>28</v>
      </c>
      <c r="F8" s="16"/>
    </row>
    <row r="9" spans="1:9" x14ac:dyDescent="0.2">
      <c r="A9" s="51"/>
      <c r="B9" s="7"/>
    </row>
    <row r="10" spans="1:9" x14ac:dyDescent="0.2">
      <c r="A10" s="49"/>
      <c r="B10" s="1"/>
      <c r="D10" s="44" t="s">
        <v>43</v>
      </c>
      <c r="E10" s="44"/>
      <c r="F10" s="44"/>
      <c r="G10" s="13" t="s">
        <v>33</v>
      </c>
    </row>
    <row r="11" spans="1:9" x14ac:dyDescent="0.2">
      <c r="A11" s="49" t="s">
        <v>58</v>
      </c>
      <c r="D11" s="26" t="s">
        <v>13</v>
      </c>
      <c r="E11" s="26" t="s">
        <v>14</v>
      </c>
      <c r="F11" s="3" t="s">
        <v>22</v>
      </c>
      <c r="G11" s="3" t="s">
        <v>34</v>
      </c>
      <c r="H11" s="41" t="s">
        <v>64</v>
      </c>
    </row>
    <row r="12" spans="1:9" x14ac:dyDescent="0.2">
      <c r="A12" s="52" t="s">
        <v>46</v>
      </c>
      <c r="B12" s="1"/>
      <c r="D12" s="45"/>
      <c r="E12" s="45"/>
      <c r="F12" s="18">
        <f t="shared" ref="F12:F20" si="0">D12+E12</f>
        <v>0</v>
      </c>
      <c r="G12" s="19">
        <f t="shared" ref="G12:G20" si="1">$F$8*F12</f>
        <v>0</v>
      </c>
      <c r="H12" s="36"/>
    </row>
    <row r="13" spans="1:9" x14ac:dyDescent="0.2">
      <c r="A13" s="52" t="s">
        <v>47</v>
      </c>
      <c r="D13" s="45"/>
      <c r="E13" s="45"/>
      <c r="F13" s="18">
        <f t="shared" si="0"/>
        <v>0</v>
      </c>
      <c r="G13" s="19">
        <f t="shared" si="1"/>
        <v>0</v>
      </c>
      <c r="H13" s="36"/>
    </row>
    <row r="14" spans="1:9" x14ac:dyDescent="0.2">
      <c r="A14" s="52" t="s">
        <v>48</v>
      </c>
      <c r="D14" s="45"/>
      <c r="E14" s="45"/>
      <c r="F14" s="18">
        <f t="shared" si="0"/>
        <v>0</v>
      </c>
      <c r="G14" s="19">
        <f t="shared" si="1"/>
        <v>0</v>
      </c>
      <c r="H14" s="36"/>
    </row>
    <row r="15" spans="1:9" x14ac:dyDescent="0.2">
      <c r="A15" s="52" t="s">
        <v>49</v>
      </c>
      <c r="D15" s="45"/>
      <c r="E15" s="45"/>
      <c r="F15" s="18">
        <f t="shared" si="0"/>
        <v>0</v>
      </c>
      <c r="G15" s="19">
        <f t="shared" si="1"/>
        <v>0</v>
      </c>
      <c r="H15" s="36"/>
    </row>
    <row r="16" spans="1:9" x14ac:dyDescent="0.2">
      <c r="A16" s="52" t="s">
        <v>50</v>
      </c>
      <c r="D16" s="45"/>
      <c r="E16" s="45"/>
      <c r="F16" s="18">
        <f t="shared" si="0"/>
        <v>0</v>
      </c>
      <c r="G16" s="19">
        <f t="shared" si="1"/>
        <v>0</v>
      </c>
      <c r="H16" s="36"/>
    </row>
    <row r="17" spans="1:8" x14ac:dyDescent="0.2">
      <c r="A17" s="52" t="s">
        <v>51</v>
      </c>
      <c r="D17" s="45"/>
      <c r="E17" s="45"/>
      <c r="F17" s="18">
        <f t="shared" si="0"/>
        <v>0</v>
      </c>
      <c r="G17" s="19">
        <f t="shared" si="1"/>
        <v>0</v>
      </c>
      <c r="H17" s="36"/>
    </row>
    <row r="18" spans="1:8" x14ac:dyDescent="0.2">
      <c r="A18" s="52" t="s">
        <v>52</v>
      </c>
      <c r="D18" s="17"/>
      <c r="E18" s="17"/>
      <c r="F18" s="18">
        <f t="shared" si="0"/>
        <v>0</v>
      </c>
      <c r="G18" s="19">
        <f t="shared" si="1"/>
        <v>0</v>
      </c>
      <c r="H18" s="36"/>
    </row>
    <row r="19" spans="1:8" x14ac:dyDescent="0.2">
      <c r="A19" s="52" t="s">
        <v>53</v>
      </c>
      <c r="D19" s="17"/>
      <c r="E19" s="17"/>
      <c r="F19" s="18">
        <f t="shared" si="0"/>
        <v>0</v>
      </c>
      <c r="G19" s="19">
        <f t="shared" si="1"/>
        <v>0</v>
      </c>
      <c r="H19" s="36"/>
    </row>
    <row r="20" spans="1:8" x14ac:dyDescent="0.2">
      <c r="A20" s="52" t="s">
        <v>53</v>
      </c>
      <c r="D20" s="17"/>
      <c r="E20" s="17"/>
      <c r="F20" s="30">
        <f t="shared" si="0"/>
        <v>0</v>
      </c>
      <c r="G20" s="31">
        <f t="shared" si="1"/>
        <v>0</v>
      </c>
      <c r="H20" s="36"/>
    </row>
    <row r="21" spans="1:8" x14ac:dyDescent="0.2">
      <c r="A21" s="49" t="s">
        <v>29</v>
      </c>
      <c r="B21" s="1"/>
      <c r="D21" s="18">
        <f>SUM(D12:D20)</f>
        <v>0</v>
      </c>
      <c r="E21" s="18">
        <f>SUM(E12:E20)</f>
        <v>0</v>
      </c>
      <c r="F21" s="33">
        <f>SUM(F12:F20)</f>
        <v>0</v>
      </c>
      <c r="G21" s="34">
        <f>SUM(G12:G20)</f>
        <v>0</v>
      </c>
      <c r="H21" s="36"/>
    </row>
    <row r="22" spans="1:8" x14ac:dyDescent="0.2">
      <c r="A22" s="49" t="s">
        <v>30</v>
      </c>
      <c r="B22" s="1"/>
      <c r="D22" s="19">
        <f>$F$8*D21</f>
        <v>0</v>
      </c>
      <c r="E22" s="19">
        <f>$F$8*E21</f>
        <v>0</v>
      </c>
      <c r="F22" s="34">
        <f>$F$8*F21</f>
        <v>0</v>
      </c>
      <c r="G22" s="20" t="s">
        <v>32</v>
      </c>
      <c r="H22" s="36"/>
    </row>
    <row r="23" spans="1:8" x14ac:dyDescent="0.2">
      <c r="G23" s="19" t="s">
        <v>23</v>
      </c>
      <c r="H23" s="36"/>
    </row>
    <row r="24" spans="1:8" x14ac:dyDescent="0.2">
      <c r="A24" s="49" t="s">
        <v>25</v>
      </c>
      <c r="B24" s="1"/>
      <c r="G24" s="19" t="s">
        <v>23</v>
      </c>
      <c r="H24" s="36"/>
    </row>
    <row r="25" spans="1:8" x14ac:dyDescent="0.2">
      <c r="A25" s="53" t="s">
        <v>0</v>
      </c>
      <c r="D25" s="20" t="s">
        <v>32</v>
      </c>
      <c r="E25" s="18">
        <f>C26*C27/1000</f>
        <v>0</v>
      </c>
      <c r="F25" s="18">
        <f>E25</f>
        <v>0</v>
      </c>
      <c r="G25" s="19">
        <f>$F$8*F25</f>
        <v>0</v>
      </c>
      <c r="H25" s="36"/>
    </row>
    <row r="26" spans="1:8" x14ac:dyDescent="0.2">
      <c r="A26" s="54" t="s">
        <v>16</v>
      </c>
      <c r="B26" s="5"/>
      <c r="C26" s="8"/>
      <c r="G26" s="19" t="s">
        <v>23</v>
      </c>
      <c r="H26" s="36"/>
    </row>
    <row r="27" spans="1:8" x14ac:dyDescent="0.2">
      <c r="A27" s="54" t="s">
        <v>15</v>
      </c>
      <c r="B27" s="5"/>
      <c r="C27" s="9"/>
      <c r="G27" s="19" t="s">
        <v>23</v>
      </c>
      <c r="H27" s="36"/>
    </row>
    <row r="28" spans="1:8" x14ac:dyDescent="0.2">
      <c r="A28" s="53" t="s">
        <v>1</v>
      </c>
      <c r="D28" s="20" t="s">
        <v>32</v>
      </c>
      <c r="E28" s="18">
        <f>C29*C30</f>
        <v>0</v>
      </c>
      <c r="F28" s="18">
        <f>E28</f>
        <v>0</v>
      </c>
      <c r="G28" s="19">
        <f>$F$8*F28</f>
        <v>0</v>
      </c>
      <c r="H28" s="36"/>
    </row>
    <row r="29" spans="1:8" x14ac:dyDescent="0.2">
      <c r="A29" s="54" t="s">
        <v>17</v>
      </c>
      <c r="B29" s="5"/>
      <c r="C29" s="8"/>
      <c r="G29" s="19" t="s">
        <v>23</v>
      </c>
      <c r="H29" s="36"/>
    </row>
    <row r="30" spans="1:8" x14ac:dyDescent="0.2">
      <c r="A30" s="54" t="s">
        <v>18</v>
      </c>
      <c r="B30" s="5"/>
      <c r="C30" s="9"/>
      <c r="G30" s="19" t="s">
        <v>23</v>
      </c>
      <c r="H30" s="36"/>
    </row>
    <row r="31" spans="1:8" x14ac:dyDescent="0.2">
      <c r="A31" s="53" t="s">
        <v>2</v>
      </c>
      <c r="D31" s="20" t="s">
        <v>32</v>
      </c>
      <c r="E31" s="18">
        <f>C32*C33</f>
        <v>0</v>
      </c>
      <c r="F31" s="18">
        <f>E31</f>
        <v>0</v>
      </c>
      <c r="G31" s="19">
        <f>$F$8*F31</f>
        <v>0</v>
      </c>
      <c r="H31" s="36"/>
    </row>
    <row r="32" spans="1:8" x14ac:dyDescent="0.2">
      <c r="A32" s="54" t="s">
        <v>17</v>
      </c>
      <c r="B32" s="5"/>
      <c r="C32" s="8"/>
      <c r="G32" s="19" t="s">
        <v>23</v>
      </c>
      <c r="H32" s="36"/>
    </row>
    <row r="33" spans="1:8" x14ac:dyDescent="0.2">
      <c r="A33" s="54" t="s">
        <v>18</v>
      </c>
      <c r="B33" s="5"/>
      <c r="C33" s="10"/>
      <c r="G33" s="19" t="s">
        <v>23</v>
      </c>
      <c r="H33" s="36"/>
    </row>
    <row r="34" spans="1:8" x14ac:dyDescent="0.2">
      <c r="A34" s="53" t="s">
        <v>3</v>
      </c>
      <c r="D34" s="20" t="s">
        <v>32</v>
      </c>
      <c r="E34" s="18">
        <f>C35*C36</f>
        <v>0</v>
      </c>
      <c r="F34" s="18">
        <f>E34</f>
        <v>0</v>
      </c>
      <c r="G34" s="19">
        <f>$F$8*F34</f>
        <v>0</v>
      </c>
      <c r="H34" s="36"/>
    </row>
    <row r="35" spans="1:8" x14ac:dyDescent="0.2">
      <c r="A35" s="54" t="s">
        <v>17</v>
      </c>
      <c r="B35" s="5"/>
      <c r="C35" s="8"/>
      <c r="G35" s="19" t="s">
        <v>23</v>
      </c>
      <c r="H35" s="36"/>
    </row>
    <row r="36" spans="1:8" x14ac:dyDescent="0.2">
      <c r="A36" s="54" t="s">
        <v>18</v>
      </c>
      <c r="B36" s="5"/>
      <c r="C36" s="10"/>
      <c r="G36" s="19" t="s">
        <v>23</v>
      </c>
      <c r="H36" s="36"/>
    </row>
    <row r="37" spans="1:8" x14ac:dyDescent="0.2">
      <c r="A37" s="53" t="s">
        <v>4</v>
      </c>
      <c r="D37" s="20" t="s">
        <v>32</v>
      </c>
      <c r="E37" s="17"/>
      <c r="F37" s="18">
        <f>E37</f>
        <v>0</v>
      </c>
      <c r="G37" s="19">
        <f>$F$8*F37</f>
        <v>0</v>
      </c>
      <c r="H37" s="36"/>
    </row>
    <row r="38" spans="1:8" x14ac:dyDescent="0.2">
      <c r="A38" s="53" t="s">
        <v>5</v>
      </c>
      <c r="D38" s="20" t="s">
        <v>32</v>
      </c>
      <c r="E38" s="17"/>
      <c r="F38" s="18">
        <f>E38</f>
        <v>0</v>
      </c>
      <c r="G38" s="19">
        <f>$F$8*F38</f>
        <v>0</v>
      </c>
      <c r="H38" s="36"/>
    </row>
    <row r="39" spans="1:8" x14ac:dyDescent="0.2">
      <c r="A39" s="53" t="s">
        <v>24</v>
      </c>
      <c r="D39" s="20" t="s">
        <v>32</v>
      </c>
      <c r="E39" s="17"/>
      <c r="F39" s="18">
        <f>E39</f>
        <v>0</v>
      </c>
      <c r="G39" s="19">
        <f>$F$8*F39</f>
        <v>0</v>
      </c>
      <c r="H39" s="36"/>
    </row>
    <row r="40" spans="1:8" x14ac:dyDescent="0.2">
      <c r="A40" s="53" t="s">
        <v>6</v>
      </c>
      <c r="D40" s="20" t="s">
        <v>32</v>
      </c>
      <c r="E40" s="17"/>
      <c r="F40" s="18">
        <f>E40</f>
        <v>0</v>
      </c>
      <c r="G40" s="19">
        <f>$F$8*F40</f>
        <v>0</v>
      </c>
      <c r="H40" s="36"/>
    </row>
    <row r="41" spans="1:8" x14ac:dyDescent="0.2">
      <c r="A41" s="53" t="s">
        <v>7</v>
      </c>
      <c r="D41" s="20" t="s">
        <v>32</v>
      </c>
      <c r="E41" s="17"/>
      <c r="F41" s="18">
        <f>E41</f>
        <v>0</v>
      </c>
      <c r="G41" s="19">
        <f>$F$8*F41</f>
        <v>0</v>
      </c>
      <c r="H41" s="36"/>
    </row>
    <row r="42" spans="1:8" x14ac:dyDescent="0.2">
      <c r="A42" s="53" t="s">
        <v>8</v>
      </c>
      <c r="D42" s="20" t="s">
        <v>32</v>
      </c>
      <c r="E42" s="18">
        <f>(E21+E25+E28+E31+E34+E37+E38+E39+E40+E41)*$C43*$C44/12</f>
        <v>0</v>
      </c>
      <c r="F42" s="18">
        <f>(E21+F25+F28+F31+F34+F37+F38+F39+F40+F41)*$C43*$C44/12</f>
        <v>0</v>
      </c>
      <c r="G42" s="19">
        <f>(E22+G25+G28+G31+G34+G37+G38+G39+G40+G41)*$C43*$C44/12</f>
        <v>0</v>
      </c>
      <c r="H42" s="36"/>
    </row>
    <row r="43" spans="1:8" x14ac:dyDescent="0.2">
      <c r="A43" s="54" t="s">
        <v>20</v>
      </c>
      <c r="B43" s="5"/>
      <c r="C43" s="11"/>
      <c r="D43" s="21" t="s">
        <v>23</v>
      </c>
      <c r="G43" s="19" t="s">
        <v>23</v>
      </c>
      <c r="H43" s="36"/>
    </row>
    <row r="44" spans="1:8" x14ac:dyDescent="0.2">
      <c r="A44" s="54" t="s">
        <v>19</v>
      </c>
      <c r="B44" s="5"/>
      <c r="C44" s="12"/>
      <c r="F44" s="32" t="s">
        <v>56</v>
      </c>
      <c r="G44" s="32" t="s">
        <v>56</v>
      </c>
      <c r="H44" s="36"/>
    </row>
    <row r="45" spans="1:8" x14ac:dyDescent="0.2">
      <c r="A45" s="49" t="s">
        <v>21</v>
      </c>
      <c r="B45" s="1"/>
      <c r="D45" s="20" t="s">
        <v>32</v>
      </c>
      <c r="E45" s="18">
        <f>E25+E28+E31+E34+E37+E38+E39+E40+E41+E42</f>
        <v>0</v>
      </c>
      <c r="F45" s="33">
        <f>F25+F28+F31+F34+F37+F38+F39+F40+F41+F42</f>
        <v>0</v>
      </c>
      <c r="G45" s="34">
        <f>G25+G28+G31+G34+G37+G38+G39+G40+G41+G42</f>
        <v>0</v>
      </c>
      <c r="H45" s="36"/>
    </row>
    <row r="46" spans="1:8" x14ac:dyDescent="0.2">
      <c r="G46" s="19" t="s">
        <v>23</v>
      </c>
    </row>
    <row r="47" spans="1:8" x14ac:dyDescent="0.2">
      <c r="A47" s="49" t="s">
        <v>44</v>
      </c>
      <c r="B47" s="1"/>
      <c r="G47" s="19" t="s">
        <v>23</v>
      </c>
      <c r="H47" s="5" t="s">
        <v>65</v>
      </c>
    </row>
    <row r="48" spans="1:8" x14ac:dyDescent="0.2">
      <c r="A48" s="52" t="s">
        <v>54</v>
      </c>
      <c r="D48" s="17"/>
      <c r="E48" s="17"/>
      <c r="F48" s="18">
        <f>SUM(D48:E48)</f>
        <v>0</v>
      </c>
      <c r="G48" s="19">
        <f>$F$8*F48</f>
        <v>0</v>
      </c>
    </row>
    <row r="49" spans="1:7" x14ac:dyDescent="0.2">
      <c r="A49" s="55" t="s">
        <v>55</v>
      </c>
      <c r="D49" s="37">
        <f>C50*F7</f>
        <v>0</v>
      </c>
      <c r="E49" s="37">
        <f>C51*F7</f>
        <v>0</v>
      </c>
      <c r="F49" s="18">
        <f>SUM(D49:E49)</f>
        <v>0</v>
      </c>
      <c r="G49" s="19">
        <f>$F$8*F49</f>
        <v>0</v>
      </c>
    </row>
    <row r="50" spans="1:7" x14ac:dyDescent="0.2">
      <c r="A50" s="56" t="s">
        <v>66</v>
      </c>
      <c r="C50" s="8"/>
      <c r="D50" s="29"/>
      <c r="E50" s="29"/>
    </row>
    <row r="51" spans="1:7" x14ac:dyDescent="0.2">
      <c r="A51" s="56" t="s">
        <v>67</v>
      </c>
      <c r="B51" s="5"/>
      <c r="C51" s="8"/>
      <c r="D51" s="29"/>
      <c r="E51" s="29"/>
    </row>
    <row r="52" spans="1:7" x14ac:dyDescent="0.2">
      <c r="A52" s="55" t="s">
        <v>60</v>
      </c>
      <c r="D52" s="37">
        <f>C53*F7</f>
        <v>0</v>
      </c>
      <c r="E52" s="37">
        <f>C54*F7</f>
        <v>0</v>
      </c>
      <c r="F52" s="18">
        <f>SUM(D52:E52)</f>
        <v>0</v>
      </c>
      <c r="G52" s="19">
        <f>$F$8*F52</f>
        <v>0</v>
      </c>
    </row>
    <row r="53" spans="1:7" x14ac:dyDescent="0.2">
      <c r="A53" s="56" t="s">
        <v>66</v>
      </c>
      <c r="C53" s="8"/>
      <c r="D53" s="29"/>
      <c r="E53" s="29"/>
    </row>
    <row r="54" spans="1:7" x14ac:dyDescent="0.2">
      <c r="A54" s="56" t="s">
        <v>67</v>
      </c>
      <c r="B54" s="5"/>
      <c r="C54" s="8"/>
      <c r="D54" s="29"/>
      <c r="E54" s="29"/>
    </row>
    <row r="55" spans="1:7" x14ac:dyDescent="0.2">
      <c r="A55" s="52" t="s">
        <v>52</v>
      </c>
      <c r="D55" s="17">
        <v>0</v>
      </c>
      <c r="E55" s="22">
        <v>0</v>
      </c>
      <c r="F55" s="30">
        <f>SUM(D55:E55)</f>
        <v>0</v>
      </c>
      <c r="G55" s="31">
        <f>$F$8*F55</f>
        <v>0</v>
      </c>
    </row>
    <row r="56" spans="1:7" x14ac:dyDescent="0.2">
      <c r="A56" s="49" t="s">
        <v>29</v>
      </c>
      <c r="B56" s="1"/>
      <c r="D56" s="18">
        <f>SUM(D48:D55)</f>
        <v>0</v>
      </c>
      <c r="E56" s="18">
        <f>SUM(E48:E55)</f>
        <v>0</v>
      </c>
      <c r="F56" s="33">
        <f>SUM(F48:F55)</f>
        <v>0</v>
      </c>
      <c r="G56" s="34">
        <f>SUM(G48:G55)</f>
        <v>0</v>
      </c>
    </row>
    <row r="57" spans="1:7" x14ac:dyDescent="0.2">
      <c r="A57" s="49" t="s">
        <v>30</v>
      </c>
      <c r="B57" s="1"/>
      <c r="D57" s="19">
        <f>$F$8*D56</f>
        <v>0</v>
      </c>
      <c r="E57" s="19">
        <f>$F$8*E56</f>
        <v>0</v>
      </c>
      <c r="F57" s="34">
        <f>$F$8*F56</f>
        <v>0</v>
      </c>
      <c r="G57" s="20" t="s">
        <v>32</v>
      </c>
    </row>
    <row r="58" spans="1:7" x14ac:dyDescent="0.2">
      <c r="G58" s="19" t="s">
        <v>23</v>
      </c>
    </row>
    <row r="59" spans="1:7" x14ac:dyDescent="0.2">
      <c r="A59" s="49" t="s">
        <v>9</v>
      </c>
      <c r="B59" s="1"/>
      <c r="D59" s="18" t="s">
        <v>23</v>
      </c>
      <c r="F59" s="18" t="str">
        <f>D59</f>
        <v xml:space="preserve"> </v>
      </c>
      <c r="G59" s="19" t="s">
        <v>23</v>
      </c>
    </row>
    <row r="60" spans="1:7" x14ac:dyDescent="0.2">
      <c r="A60" s="53" t="s">
        <v>38</v>
      </c>
      <c r="B60" s="1"/>
      <c r="D60" s="30">
        <f>C61*C62</f>
        <v>0</v>
      </c>
      <c r="E60" s="20" t="s">
        <v>32</v>
      </c>
      <c r="F60" s="18">
        <f>D60</f>
        <v>0</v>
      </c>
      <c r="G60" s="19">
        <f>$F$8*F60</f>
        <v>0</v>
      </c>
    </row>
    <row r="61" spans="1:7" x14ac:dyDescent="0.2">
      <c r="A61" s="54" t="s">
        <v>36</v>
      </c>
      <c r="B61" s="5"/>
      <c r="C61" s="11"/>
      <c r="G61" s="19" t="s">
        <v>23</v>
      </c>
    </row>
    <row r="62" spans="1:7" x14ac:dyDescent="0.2">
      <c r="A62" s="54" t="s">
        <v>37</v>
      </c>
      <c r="B62" s="5"/>
      <c r="C62" s="8"/>
      <c r="G62" s="19" t="s">
        <v>23</v>
      </c>
    </row>
    <row r="63" spans="1:7" x14ac:dyDescent="0.2">
      <c r="A63" s="53" t="s">
        <v>39</v>
      </c>
      <c r="B63" s="5"/>
      <c r="C63" s="14"/>
      <c r="D63" s="20" t="s">
        <v>32</v>
      </c>
      <c r="E63" s="30">
        <f>C64*C65</f>
        <v>0</v>
      </c>
      <c r="F63" s="18">
        <f>E63</f>
        <v>0</v>
      </c>
      <c r="G63" s="31">
        <f>$F$8*F63</f>
        <v>0</v>
      </c>
    </row>
    <row r="64" spans="1:7" x14ac:dyDescent="0.2">
      <c r="A64" s="54" t="s">
        <v>36</v>
      </c>
      <c r="B64" s="5"/>
      <c r="C64" s="15">
        <v>0</v>
      </c>
      <c r="G64" s="19"/>
    </row>
    <row r="65" spans="1:7" x14ac:dyDescent="0.2">
      <c r="A65" s="54" t="s">
        <v>37</v>
      </c>
      <c r="B65" s="5"/>
      <c r="C65" s="8">
        <v>0</v>
      </c>
      <c r="G65" s="19"/>
    </row>
    <row r="66" spans="1:7" x14ac:dyDescent="0.2">
      <c r="A66" s="49" t="s">
        <v>21</v>
      </c>
      <c r="D66" s="18">
        <f>D60</f>
        <v>0</v>
      </c>
      <c r="E66" s="18">
        <f>E63</f>
        <v>0</v>
      </c>
      <c r="F66" s="18">
        <f>F60+F63</f>
        <v>0</v>
      </c>
      <c r="G66" s="19">
        <f>G60+G63</f>
        <v>0</v>
      </c>
    </row>
    <row r="67" spans="1:7" x14ac:dyDescent="0.2">
      <c r="A67" s="49"/>
      <c r="G67" s="19"/>
    </row>
    <row r="68" spans="1:7" x14ac:dyDescent="0.2">
      <c r="A68" s="49" t="s">
        <v>10</v>
      </c>
      <c r="B68" s="1"/>
      <c r="F68" s="32" t="s">
        <v>56</v>
      </c>
      <c r="G68" s="32" t="s">
        <v>56</v>
      </c>
    </row>
    <row r="69" spans="1:7" x14ac:dyDescent="0.2">
      <c r="A69" s="53" t="s">
        <v>11</v>
      </c>
      <c r="D69" s="17"/>
      <c r="E69" s="20" t="s">
        <v>32</v>
      </c>
      <c r="F69" s="33">
        <f>D69</f>
        <v>0</v>
      </c>
      <c r="G69" s="34">
        <f>$F$8*F69</f>
        <v>0</v>
      </c>
    </row>
    <row r="70" spans="1:7" x14ac:dyDescent="0.2">
      <c r="G70" s="19" t="s">
        <v>23</v>
      </c>
    </row>
    <row r="71" spans="1:7" x14ac:dyDescent="0.2">
      <c r="A71" s="49" t="s">
        <v>26</v>
      </c>
      <c r="B71" s="1"/>
      <c r="F71" s="32" t="s">
        <v>56</v>
      </c>
      <c r="G71" s="32" t="s">
        <v>56</v>
      </c>
    </row>
    <row r="72" spans="1:7" x14ac:dyDescent="0.2">
      <c r="A72" s="53" t="s">
        <v>12</v>
      </c>
      <c r="D72" s="18">
        <f>D21+D56+D66+D69</f>
        <v>0</v>
      </c>
      <c r="E72" s="18">
        <f>E21+E45+E56+E66</f>
        <v>0</v>
      </c>
      <c r="F72" s="33">
        <f>F21+F45+F56+F66+F69</f>
        <v>0</v>
      </c>
      <c r="G72" s="34">
        <f>$F$8*F72</f>
        <v>0</v>
      </c>
    </row>
    <row r="73" spans="1:7" x14ac:dyDescent="0.2">
      <c r="A73" s="53" t="s">
        <v>27</v>
      </c>
      <c r="D73" s="18">
        <f>IF($F7&gt;0,D72/$F$7,0)</f>
        <v>0</v>
      </c>
      <c r="E73" s="18">
        <f>IF($F7&gt;0,E72/$F$7,0)</f>
        <v>0</v>
      </c>
      <c r="F73" s="18">
        <f>IF($F7&gt;0,F72/$F$7,0)</f>
        <v>0</v>
      </c>
      <c r="G73" s="20" t="s">
        <v>32</v>
      </c>
    </row>
    <row r="74" spans="1:7" x14ac:dyDescent="0.2">
      <c r="A74" s="53" t="s">
        <v>31</v>
      </c>
      <c r="D74" s="19">
        <f>$F$8*D72</f>
        <v>0</v>
      </c>
      <c r="E74" s="19">
        <f>$F$8*E72</f>
        <v>0</v>
      </c>
      <c r="F74" s="34">
        <f>$F$8*F72</f>
        <v>0</v>
      </c>
      <c r="G74" s="20" t="s">
        <v>32</v>
      </c>
    </row>
    <row r="75" spans="1:7" x14ac:dyDescent="0.2">
      <c r="D75" s="19"/>
      <c r="E75" s="19"/>
      <c r="F75" s="19"/>
    </row>
    <row r="77" spans="1:7" s="36" customFormat="1" x14ac:dyDescent="0.2">
      <c r="A77" s="57" t="str">
        <f>Example!A77</f>
        <v>Version 1.5_12024</v>
      </c>
      <c r="B77" s="27"/>
      <c r="C77" s="28"/>
      <c r="D77" s="39"/>
      <c r="E77" s="39"/>
      <c r="F77" s="39"/>
      <c r="G77" s="39"/>
    </row>
    <row r="78" spans="1:7" s="36" customFormat="1" x14ac:dyDescent="0.2">
      <c r="A78" s="62" t="s">
        <v>59</v>
      </c>
      <c r="B78" s="35"/>
      <c r="C78" s="35"/>
      <c r="D78" s="35"/>
      <c r="E78" s="35"/>
      <c r="F78" s="35"/>
      <c r="G78" s="35"/>
    </row>
    <row r="79" spans="1:7" s="36" customFormat="1" x14ac:dyDescent="0.2">
      <c r="A79" s="47" t="s">
        <v>57</v>
      </c>
      <c r="C79" s="35"/>
      <c r="E79" s="35"/>
      <c r="F79" s="35"/>
      <c r="G79" s="35"/>
    </row>
    <row r="80" spans="1:7" s="36" customFormat="1" x14ac:dyDescent="0.2">
      <c r="A80" s="58">
        <f ca="1">TODAY()</f>
        <v>45300</v>
      </c>
      <c r="B80" s="35"/>
      <c r="C80" s="35"/>
      <c r="D80" s="35"/>
      <c r="E80" s="35"/>
      <c r="F80" s="35"/>
      <c r="G80" s="35"/>
    </row>
    <row r="82" spans="1:1" s="36" customFormat="1" x14ac:dyDescent="0.2">
      <c r="A82" s="59" t="s">
        <v>68</v>
      </c>
    </row>
  </sheetData>
  <sheetProtection sheet="1" objects="1" scenarios="1"/>
  <hyperlinks>
    <hyperlink ref="A78" r:id="rId1" xr:uid="{00000000-0004-0000-0100-000000000000}"/>
    <hyperlink ref="A3" r:id="rId2" xr:uid="{A4C7E0D1-5B3B-4883-8C60-DEA6C94B560D}"/>
  </hyperlinks>
  <pageMargins left="0.75" right="0.75" top="0.75" bottom="0.75" header="0.5" footer="0.5"/>
  <pageSetup fitToHeight="2" orientation="portrait" horizontalDpi="300" verticalDpi="300" r:id="rId3"/>
  <headerFooter alignWithMargins="0">
    <oddHeader>&amp;LIowa State University Extension and Outreach&amp;RAg Decision Maker File A1-20</oddHeader>
    <oddFooter>&amp;Lhttp://www.extension.iastate.edu/agdm/crops/xls/a1-20cornsilage_tbl3.xlsx</oddFooter>
  </headerFooter>
  <rowBreaks count="1" manualBreakCount="1">
    <brk id="46" max="6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Example</vt:lpstr>
      <vt:lpstr>Blank</vt:lpstr>
      <vt:lpstr>Blank!Print_Area</vt:lpstr>
      <vt:lpstr>Example!Print_Area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Johanns - Ag Decision Maker</dc:creator>
  <cp:lastModifiedBy>Johanns, Ann M [ECONA]</cp:lastModifiedBy>
  <cp:lastPrinted>2018-01-08T17:14:27Z</cp:lastPrinted>
  <dcterms:created xsi:type="dcterms:W3CDTF">2000-12-12T02:58:27Z</dcterms:created>
  <dcterms:modified xsi:type="dcterms:W3CDTF">2024-01-09T13:59:56Z</dcterms:modified>
</cp:coreProperties>
</file>