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0" yWindow="324" windowWidth="24912" windowHeight="12072"/>
  </bookViews>
  <sheets>
    <sheet name="Example" sheetId="4" r:id="rId1"/>
    <sheet name="Blank" sheetId="9" r:id="rId2"/>
  </sheets>
  <definedNames>
    <definedName name="_xlnm.Print_Area" localSheetId="1">Blank!$C$1:$I$55</definedName>
    <definedName name="_xlnm.Print_Area" localSheetId="0">Example!$C$1:$I$55</definedName>
  </definedNames>
  <calcPr calcId="145621"/>
</workbook>
</file>

<file path=xl/calcChain.xml><?xml version="1.0" encoding="utf-8"?>
<calcChain xmlns="http://schemas.openxmlformats.org/spreadsheetml/2006/main">
  <c r="C50" i="9" l="1"/>
  <c r="E32" i="9"/>
  <c r="D32" i="9"/>
  <c r="E29" i="9"/>
  <c r="D29" i="9"/>
  <c r="E28" i="9"/>
  <c r="D28" i="9"/>
  <c r="E27" i="9"/>
  <c r="D27" i="9"/>
  <c r="E26" i="9"/>
  <c r="E30" i="9" s="1"/>
  <c r="D26" i="9"/>
  <c r="D30" i="9" s="1"/>
  <c r="E25" i="9"/>
  <c r="D25" i="9"/>
  <c r="I24" i="9"/>
  <c r="H24" i="9"/>
  <c r="I23" i="9"/>
  <c r="H23" i="9"/>
  <c r="I20" i="9"/>
  <c r="I21" i="9" s="1"/>
  <c r="H20" i="9"/>
  <c r="H21" i="9" s="1"/>
  <c r="D33" i="9" l="1"/>
  <c r="E33" i="9"/>
  <c r="E34" i="9" s="1"/>
  <c r="E37" i="9"/>
  <c r="E36" i="9"/>
  <c r="D34" i="9"/>
  <c r="D36" i="9"/>
  <c r="D37" i="9"/>
  <c r="C50" i="4"/>
  <c r="E34" i="4" l="1"/>
  <c r="D34" i="4"/>
  <c r="E33" i="4"/>
  <c r="D33" i="4"/>
  <c r="E30" i="4"/>
  <c r="E36" i="4" s="1"/>
  <c r="D30" i="4"/>
  <c r="D37" i="4" s="1"/>
  <c r="I20" i="4"/>
  <c r="I21" i="4"/>
  <c r="I23" i="4"/>
  <c r="I24" i="4"/>
  <c r="H24" i="4"/>
  <c r="H23" i="4"/>
  <c r="H21" i="4"/>
  <c r="H20" i="4"/>
  <c r="E32" i="4"/>
  <c r="D32" i="4"/>
  <c r="D36" i="4"/>
  <c r="E29" i="4"/>
  <c r="D29" i="4"/>
  <c r="E28" i="4"/>
  <c r="D28" i="4"/>
  <c r="E27" i="4"/>
  <c r="D27" i="4"/>
  <c r="E26" i="4"/>
  <c r="D26" i="4"/>
  <c r="E25" i="4"/>
  <c r="D25" i="4"/>
  <c r="E37" i="4" l="1"/>
</calcChain>
</file>

<file path=xl/comments1.xml><?xml version="1.0" encoding="utf-8"?>
<comments xmlns="http://schemas.openxmlformats.org/spreadsheetml/2006/main">
  <authors>
    <author>Economics Department</author>
    <author>Schulz, Lee [ECON]</author>
  </authors>
  <commentList>
    <comment ref="C5" authorId="0">
      <text>
        <r>
          <rPr>
            <sz val="8"/>
            <color indexed="81"/>
            <rFont val="Tahoma"/>
            <family val="2"/>
          </rPr>
          <t>Place the cursor over cells with red triangles to read comments.</t>
        </r>
      </text>
    </comment>
    <comment ref="C11" authorId="1">
      <text>
        <r>
          <rPr>
            <sz val="9"/>
            <color indexed="81"/>
            <rFont val="Tahoma"/>
            <charset val="1"/>
          </rPr>
          <t>Enter the amount the CRP rental rate 
will be reduced if the acres are eligible 
for managed haying.</t>
        </r>
      </text>
    </comment>
    <comment ref="G11" authorId="1">
      <text>
        <r>
          <rPr>
            <sz val="9"/>
            <color indexed="81"/>
            <rFont val="Tahoma"/>
            <family val="2"/>
          </rPr>
          <t>Enter the amount the CRP rental rate will be reduced if the acres are eligible for managed grazing.</t>
        </r>
      </text>
    </comment>
    <comment ref="C12" authorId="1">
      <text>
        <r>
          <rPr>
            <sz val="9"/>
            <color indexed="81"/>
            <rFont val="Tahoma"/>
            <charset val="1"/>
          </rPr>
          <t>Enter the amount of CRP acres that can be hayed. 
The amount of forage that can be harvested by 
haying depends on the forage management plan 
of the contract holder.</t>
        </r>
      </text>
    </comment>
    <comment ref="G12" authorId="1">
      <text>
        <r>
          <rPr>
            <sz val="9"/>
            <color indexed="81"/>
            <rFont val="Tahoma"/>
            <family val="2"/>
          </rPr>
          <t>Enter the amount of CRP acres that can be grazed. The amount of forage that can be harvested by grazing depends on the forage management plan of the contract holder.</t>
        </r>
      </text>
    </comment>
    <comment ref="C15" authorId="1">
      <text>
        <r>
          <rPr>
            <sz val="9"/>
            <color indexed="81"/>
            <rFont val="Tahoma"/>
            <charset val="1"/>
          </rPr>
          <t>This is the annual rental 
rate for the CRP contract.</t>
        </r>
      </text>
    </comment>
    <comment ref="G15" authorId="1">
      <text>
        <r>
          <rPr>
            <sz val="9"/>
            <color indexed="81"/>
            <rFont val="Tahoma"/>
            <family val="2"/>
          </rPr>
          <t>This is the annual rental rate for the CRP contract.</t>
        </r>
      </text>
    </comment>
    <comment ref="C16" authorId="1">
      <text>
        <r>
          <rPr>
            <sz val="9"/>
            <color indexed="81"/>
            <rFont val="Tahoma"/>
            <family val="2"/>
          </rPr>
          <t>Enter the hay production estimate for the CRP acres.</t>
        </r>
      </text>
    </comment>
    <comment ref="G16" authorId="1">
      <text>
        <r>
          <rPr>
            <sz val="9"/>
            <color indexed="81"/>
            <rFont val="Tahoma"/>
            <family val="2"/>
          </rPr>
          <t>Enter the stocking rate for the CRP acres.</t>
        </r>
      </text>
    </comment>
    <comment ref="C17" authorId="1">
      <text>
        <r>
          <rPr>
            <sz val="9"/>
            <color indexed="81"/>
            <rFont val="Tahoma"/>
            <family val="2"/>
          </rPr>
          <t>Enter the cost per acre to mow CRP hay.</t>
        </r>
      </text>
    </comment>
    <comment ref="G17" authorId="1">
      <text>
        <r>
          <rPr>
            <sz val="9"/>
            <color indexed="81"/>
            <rFont val="Tahoma"/>
            <family val="2"/>
          </rPr>
          <t>Enter the fee for grazing private acres.</t>
        </r>
      </text>
    </comment>
    <comment ref="C18" authorId="1">
      <text>
        <r>
          <rPr>
            <sz val="9"/>
            <color indexed="81"/>
            <rFont val="Tahoma"/>
            <family val="2"/>
          </rPr>
          <t>Enter the cost per acre to rake CRP hay.</t>
        </r>
      </text>
    </comment>
    <comment ref="C19" authorId="1">
      <text>
        <r>
          <rPr>
            <sz val="9"/>
            <color indexed="81"/>
            <rFont val="Tahoma"/>
            <family val="2"/>
          </rPr>
          <t>Enter the cost per bale to bale CRP hay.</t>
        </r>
      </text>
    </comment>
    <comment ref="C20" authorId="1">
      <text>
        <r>
          <rPr>
            <sz val="9"/>
            <color indexed="81"/>
            <rFont val="Tahoma"/>
            <family val="2"/>
          </rPr>
          <t>Enter the cost per bale to move CRP hay.</t>
        </r>
      </text>
    </comment>
    <comment ref="C21" authorId="1">
      <text>
        <r>
          <rPr>
            <sz val="9"/>
            <color indexed="81"/>
            <rFont val="Tahoma"/>
            <family val="2"/>
          </rPr>
          <t>Enter the average weight of a bale as pounds per bale.</t>
        </r>
      </text>
    </comment>
    <comment ref="C22" authorId="1">
      <text>
        <r>
          <rPr>
            <sz val="9"/>
            <color indexed="81"/>
            <rFont val="Tahoma"/>
            <family val="2"/>
          </rPr>
          <t>Enter the current market purchase price for hay in dollars per ton.</t>
        </r>
      </text>
    </comment>
    <comment ref="C25" authorId="1">
      <text>
        <r>
          <rPr>
            <sz val="9"/>
            <color indexed="81"/>
            <rFont val="Tahoma"/>
            <family val="2"/>
          </rPr>
          <t>Conversion equivalent: 2,000 lbs = 1 ton</t>
        </r>
      </text>
    </comment>
  </commentList>
</comments>
</file>

<file path=xl/comments2.xml><?xml version="1.0" encoding="utf-8"?>
<comments xmlns="http://schemas.openxmlformats.org/spreadsheetml/2006/main">
  <authors>
    <author>Economics Department</author>
    <author>Schulz, Lee [ECON]</author>
  </authors>
  <commentList>
    <comment ref="C5" authorId="0">
      <text>
        <r>
          <rPr>
            <sz val="8"/>
            <color indexed="81"/>
            <rFont val="Tahoma"/>
            <family val="2"/>
          </rPr>
          <t>Place the cursor over cells with red triangles to read comments.</t>
        </r>
      </text>
    </comment>
    <comment ref="C11" authorId="1">
      <text>
        <r>
          <rPr>
            <sz val="9"/>
            <color indexed="81"/>
            <rFont val="Tahoma"/>
            <charset val="1"/>
          </rPr>
          <t>Enter the amount the CRP rental rate 
will be reduced if the acres are eligible 
for managed haying.</t>
        </r>
      </text>
    </comment>
    <comment ref="G11" authorId="1">
      <text>
        <r>
          <rPr>
            <sz val="9"/>
            <color indexed="81"/>
            <rFont val="Tahoma"/>
            <family val="2"/>
          </rPr>
          <t>Enter the amount the CRP rental rate will be reduced if the acres are eligible for managed grazing.</t>
        </r>
      </text>
    </comment>
    <comment ref="C12" authorId="1">
      <text>
        <r>
          <rPr>
            <sz val="9"/>
            <color indexed="81"/>
            <rFont val="Tahoma"/>
            <charset val="1"/>
          </rPr>
          <t>Enter the amount of CRP acres that can be hayed. 
The amount of forage that can be harvested by 
haying depends on the forage management plan 
of the contract holder.</t>
        </r>
      </text>
    </comment>
    <comment ref="G12" authorId="1">
      <text>
        <r>
          <rPr>
            <sz val="9"/>
            <color indexed="81"/>
            <rFont val="Tahoma"/>
            <family val="2"/>
          </rPr>
          <t>Enter the amount of CRP acres that can be grazed. The amount of forage that can be harvested by grazing depends on the forage management plan of the contract holder.</t>
        </r>
      </text>
    </comment>
    <comment ref="C15" authorId="1">
      <text>
        <r>
          <rPr>
            <sz val="9"/>
            <color indexed="81"/>
            <rFont val="Tahoma"/>
            <charset val="1"/>
          </rPr>
          <t>This is the annual rental 
rate for the CRP contract.</t>
        </r>
      </text>
    </comment>
    <comment ref="G15" authorId="1">
      <text>
        <r>
          <rPr>
            <sz val="9"/>
            <color indexed="81"/>
            <rFont val="Tahoma"/>
            <family val="2"/>
          </rPr>
          <t>This is the annual rental rate for the CRP contract.</t>
        </r>
      </text>
    </comment>
    <comment ref="C16" authorId="1">
      <text>
        <r>
          <rPr>
            <sz val="9"/>
            <color indexed="81"/>
            <rFont val="Tahoma"/>
            <family val="2"/>
          </rPr>
          <t>Enter the hay production estimate for the CRP acres.</t>
        </r>
      </text>
    </comment>
    <comment ref="G16" authorId="1">
      <text>
        <r>
          <rPr>
            <sz val="9"/>
            <color indexed="81"/>
            <rFont val="Tahoma"/>
            <family val="2"/>
          </rPr>
          <t>Enter the stocking rate for the CRP acres.</t>
        </r>
      </text>
    </comment>
    <comment ref="C17" authorId="1">
      <text>
        <r>
          <rPr>
            <sz val="9"/>
            <color indexed="81"/>
            <rFont val="Tahoma"/>
            <family val="2"/>
          </rPr>
          <t>Enter the cost per acre to mow CRP hay.</t>
        </r>
      </text>
    </comment>
    <comment ref="G17" authorId="1">
      <text>
        <r>
          <rPr>
            <sz val="9"/>
            <color indexed="81"/>
            <rFont val="Tahoma"/>
            <family val="2"/>
          </rPr>
          <t>Enter the fee for grazing private acres.</t>
        </r>
      </text>
    </comment>
    <comment ref="C18" authorId="1">
      <text>
        <r>
          <rPr>
            <sz val="9"/>
            <color indexed="81"/>
            <rFont val="Tahoma"/>
            <family val="2"/>
          </rPr>
          <t>Enter the cost per acre to rake CRP hay.</t>
        </r>
      </text>
    </comment>
    <comment ref="C19" authorId="1">
      <text>
        <r>
          <rPr>
            <sz val="9"/>
            <color indexed="81"/>
            <rFont val="Tahoma"/>
            <family val="2"/>
          </rPr>
          <t>Enter the cost per bale to bale CRP hay.</t>
        </r>
      </text>
    </comment>
    <comment ref="C20" authorId="1">
      <text>
        <r>
          <rPr>
            <sz val="9"/>
            <color indexed="81"/>
            <rFont val="Tahoma"/>
            <family val="2"/>
          </rPr>
          <t>Enter the cost per bale to move CRP hay.</t>
        </r>
      </text>
    </comment>
    <comment ref="C21" authorId="1">
      <text>
        <r>
          <rPr>
            <sz val="9"/>
            <color indexed="81"/>
            <rFont val="Tahoma"/>
            <family val="2"/>
          </rPr>
          <t>Enter the average weight of a bale as pounds per bale.</t>
        </r>
      </text>
    </comment>
    <comment ref="C22" authorId="1">
      <text>
        <r>
          <rPr>
            <sz val="9"/>
            <color indexed="81"/>
            <rFont val="Tahoma"/>
            <family val="2"/>
          </rPr>
          <t>Enter the current market purchase price for hay in dollars per ton.</t>
        </r>
      </text>
    </comment>
    <comment ref="C25" authorId="1">
      <text>
        <r>
          <rPr>
            <sz val="9"/>
            <color indexed="81"/>
            <rFont val="Tahoma"/>
            <family val="2"/>
          </rPr>
          <t>Conversion equivalent: 2,000 lbs = 1 ton</t>
        </r>
      </text>
    </comment>
  </commentList>
</comments>
</file>

<file path=xl/sharedStrings.xml><?xml version="1.0" encoding="utf-8"?>
<sst xmlns="http://schemas.openxmlformats.org/spreadsheetml/2006/main" count="106" uniqueCount="47">
  <si>
    <t>Date Printed:</t>
  </si>
  <si>
    <t>. . . and justice for all</t>
  </si>
  <si>
    <t>Contact: Lee Schulz</t>
  </si>
  <si>
    <t>Ag Decision Maker -- Iowa State University Extension and Outreach</t>
  </si>
  <si>
    <t>Place the cursor over cells with red triangles to read comments.</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</si>
  <si>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</si>
  <si>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Version 1.1</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</si>
  <si>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</si>
  <si>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Reduction in CRP Rental Rate, %</t>
  </si>
  <si>
    <t>Forage Available to Hay, %</t>
  </si>
  <si>
    <t>Inputs</t>
  </si>
  <si>
    <t>CRP Rental Rate, $/acre</t>
  </si>
  <si>
    <t>Cost of Raking, $/acre</t>
  </si>
  <si>
    <t>Cost of Baling, $/bale</t>
  </si>
  <si>
    <t>Weight of bale, lbs/bale</t>
  </si>
  <si>
    <t>Cost of Mowing, $/acre</t>
  </si>
  <si>
    <t>Cost of Moving bales, $/bale</t>
  </si>
  <si>
    <t>Hay Production, lbs/acre</t>
  </si>
  <si>
    <t>Cost of Purchased Hay, $/ton</t>
  </si>
  <si>
    <t>Cost Analysis</t>
  </si>
  <si>
    <t>Hay Production, tons/acre</t>
  </si>
  <si>
    <t>Cost of Raking, $/ton</t>
  </si>
  <si>
    <t>Cost of Baling, $/ton</t>
  </si>
  <si>
    <t>Total Cost of Haying, $/ton</t>
  </si>
  <si>
    <r>
      <t>Breakeven CRP Rental Rate, $/acre</t>
    </r>
    <r>
      <rPr>
        <vertAlign val="superscript"/>
        <sz val="10"/>
        <rFont val="Arial"/>
        <family val="2"/>
      </rPr>
      <t>1</t>
    </r>
  </si>
  <si>
    <r>
      <t>Breakeven Rental Rate Reduction, %</t>
    </r>
    <r>
      <rPr>
        <vertAlign val="superscript"/>
        <sz val="10"/>
        <rFont val="Arial"/>
        <family val="2"/>
      </rPr>
      <t>2</t>
    </r>
  </si>
  <si>
    <t>Before Harvest Hay Cost per Acre, $/acre</t>
  </si>
  <si>
    <t>Before Harvest Hay Cost per Ton, $/ton</t>
  </si>
  <si>
    <t>After Harvest Hay Cost per Ton, $/ton</t>
  </si>
  <si>
    <t>Forage Available to Graze, %</t>
  </si>
  <si>
    <t>Stocking Rate, AUMs/acre</t>
  </si>
  <si>
    <t>Private Grazing Fee, $/AUM</t>
  </si>
  <si>
    <t>Grazing Cost per Acre, $/acre</t>
  </si>
  <si>
    <t>Grazing Cost per AUM, $/AUM</t>
  </si>
  <si>
    <r>
      <t>1</t>
    </r>
    <r>
      <rPr>
        <sz val="10"/>
        <rFont val="Arial"/>
        <family val="2"/>
      </rPr>
      <t xml:space="preserve"> If your CRP rental rate is higher than this calculated breakeven rental rate, it is less expensive to purchase hay.</t>
    </r>
  </si>
  <si>
    <r>
      <t>1</t>
    </r>
    <r>
      <rPr>
        <sz val="10"/>
        <rFont val="Arial"/>
        <family val="2"/>
      </rPr>
      <t xml:space="preserve"> If your CRP rental rate is higher than this calculated breakeven rental rate, it is less expensive to graze private pasture.</t>
    </r>
  </si>
  <si>
    <t>Cost of Mowing, $/ton</t>
  </si>
  <si>
    <t>Cost of Moving Bales, $/ton</t>
  </si>
  <si>
    <t>Enter your input values in shaded cells.  If zero, enter 0.</t>
  </si>
  <si>
    <t>Managed Haying or Grazing of CRP Acres</t>
  </si>
  <si>
    <t>Current Rules for Managed Haying of CRP Acres</t>
  </si>
  <si>
    <t>Current Rules for Managed Grazing of CRP Acres</t>
  </si>
  <si>
    <t>Calculation of Costs for Managed Haying of CRP Acres</t>
  </si>
  <si>
    <t>Calculation of Costs for Managed Grazing of CRP Acres</t>
  </si>
  <si>
    <r>
      <t>2</t>
    </r>
    <r>
      <rPr>
        <sz val="10"/>
        <rFont val="Arial"/>
        <family val="2"/>
      </rPr>
      <t xml:space="preserve"> A rental rate reduction percentage higher than this value would indicate that purchasing hay is less expensive than haying CRP. Put another way, the reduction in CRP rental rate would have to be at this level or less in order for haying CRP acres to be competitive with purchasing hay.</t>
    </r>
  </si>
  <si>
    <r>
      <t>2</t>
    </r>
    <r>
      <rPr>
        <sz val="10"/>
        <rFont val="Arial"/>
        <family val="2"/>
      </rPr>
      <t xml:space="preserve"> A rental rate reduction percentage higher than this value would indicate that grazing private pasture is less expensive than grazing CRP. Put another way, the reduction in CRP rental rate would have to be at this level or less in order for grazing CRP acres to be competitive with leasing private grazing acres.</t>
    </r>
  </si>
  <si>
    <r>
      <t xml:space="preserve">For more information see File B1-60, </t>
    </r>
    <r>
      <rPr>
        <u/>
        <sz val="10"/>
        <color rgb="FFC00000"/>
        <rFont val="Arial"/>
        <family val="2"/>
      </rPr>
      <t>Managed Haying or Grazing of CRP Acres</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</si>
</sst>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0.0%"/>
    <numFmt numFmtId="165" formatCode="&quot;$&quot;#,##0.00"/>
  </numFmts>
  <fonts count="23">
    <font>
      <sz val="11"/>
      <color theme="1"/>
      <name val="Calibri"/>
      <family val="2"/>
      <scheme val="minor"/>
    </font>
    <font>
      <sz val="10"/>
      <name val="Arial"/>
      <family val="2"/>
    </font>
    <font>
      <sz val="10"/>
      <name val="Arial"/>
      <family val="2"/>
    </font>
    <font>
      <b/>
      <sz val="10"/>
      <name val="Arial"/>
      <family val="2"/>
    </font>
    <font>
      <sz val="11"/>
      <color theme="1"/>
      <name val="Arial"/>
      <family val="2"/>
    </font>
    <font>
      <u/>
      <sz val="6"/>
      <color indexed="12"/>
      <name val="Courier"/>
      <family val="3"/>
    </font>
    <font>
      <u/>
      <sz val="12"/>
      <color theme="10"/>
      <name val="Arial"/>
      <family val="2"/>
    </font>
    <font>
      <sz val="10"/>
      <name val="Arial"/>
      <family val="2"/>
    </font>
    <font>
      <b/>
      <sz val="14"/>
      <color indexed="9"/>
      <name val="Arial"/>
      <family val="2"/>
    </font>
    <font>
      <b/>
      <sz val="11"/>
      <color indexed="63"/>
      <name val="Arial"/>
      <family val="2"/>
    </font>
    <font>
      <sz val="9"/>
      <name val="Arial"/>
      <family val="2"/>
    </font>
    <font>
      <sz val="8"/>
      <color indexed="81"/>
      <name val="Tahoma"/>
      <family val="2"/>
    </font>
    <font>
      <sz val="6"/>
      <color indexed="63"/>
      <name val="Arial"/>
      <family val="2"/>
    </font>
    <font>
      <u/>
      <sz val="10"/>
      <color indexed="12"/>
      <name val="Arial"/>
      <family val="2"/>
    </font>
    <font>
      <u/>
      <sz val="10"/>
      <color indexed="45"/>
      <name val="Arial"/>
      <family val="2"/>
    </font>
    <font>
      <sz val="6"/>
      <name val="Arial"/>
      <family val="2"/>
    </font>
    <font>
      <u/>
      <sz val="10"/>
      <color rgb="FFC00000"/>
      <name val="Arial"/>
      <family val="2"/>
    </font>
    <font>
      <sz val="10"/>
      <color indexed="8"/>
      <name val="Arial"/>
      <family val="2"/>
    </font>
    <font>
      <vertAlign val="superscript"/>
      <sz val="10"/>
      <name val="Arial"/>
      <family val="2"/>
    </font>
    <font>
      <sz val="10"/>
      <name val="Arial"/>
    </font>
    <font>
      <sz val="9"/>
      <color indexed="81"/>
      <name val="Tahoma"/>
      <charset val="1"/>
    </font>
    <font>
      <sz val="9"/>
      <color indexed="81"/>
      <name val="Tahoma"/>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54"/>
      </patternFill>
    </fill>
    <fill>
      <patternFill patternType="solid">
        <fgColor indexed="26"/>
        <bgColor indexed="64"/>
      </patternFill>
    </fill>
    <fill>
      <patternFill patternType="solid">
        <fgColor theme="2"/>
        <bgColor indexed="64"/>
      </patternFill>
    </fill>
    <fill>
      <patternFill patternType="solid">
        <fgColor rgb="FFFFFFCC"/>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2"/>
      </bottom>
      <diagonal/>
    </border>
    <border>
      <left/>
      <right/>
      <top/>
      <bottom style="thin">
        <color indexed="64"/>
      </bottom>
      <diagonal/>
    </border>
  </borders>
  <cellStyleXfs count="16">
    <xf numFmtId="0" fontId="0" fillId="0" borderId="0"/>
    <xf numFmtId="0" fontId="1" fillId="0" borderId="0"/>
    <xf numFmtId="9" fontId="1"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xf numFmtId="0" fontId="22" fillId="0" borderId="0" applyNumberFormat="0" applyFill="0" applyBorder="0" applyAlignment="0" applyProtection="0"/>
  </cellStyleXfs>
  <cellXfs count="60">
    <xf numFmtId="0" fontId="0" fillId="0" borderId="0" xfId="0"/>
    <xf numFmtId="0" fontId="4" fillId="2" borderId="0" xfId="0" applyFont="1" applyFill="1"/>
    <xf numFmtId="0" fontId="4" fillId="2" borderId="0" xfId="0" applyFont="1" applyFill="1" applyBorder="1"/>
    <xf numFmtId="0" fontId="8" fillId="3" borderId="4" xfId="0" applyFont="1" applyFill="1" applyBorder="1" applyAlignment="1"/>
    <xf numFmtId="0" fontId="1" fillId="4" borderId="0" xfId="0" applyFont="1" applyFill="1"/>
    <xf numFmtId="0" fontId="1" fillId="0" borderId="0" xfId="0" applyFont="1" applyFill="1"/>
    <xf numFmtId="0" fontId="9" fillId="0" borderId="0" xfId="0" applyFont="1"/>
    <xf numFmtId="0" fontId="3" fillId="0" borderId="0" xfId="0" applyFont="1"/>
    <xf numFmtId="0" fontId="1" fillId="0" borderId="0" xfId="0" applyFont="1"/>
    <xf numFmtId="0" fontId="0" fillId="4" borderId="0" xfId="0" applyFill="1"/>
    <xf numFmtId="0" fontId="0" fillId="0" borderId="0" xfId="0" applyFill="1"/>
    <xf numFmtId="0" fontId="10" fillId="0" borderId="0" xfId="0" applyFont="1" applyBorder="1" applyAlignment="1" applyProtection="1">
      <alignment horizontal="left"/>
    </xf>
    <xf numFmtId="0" fontId="4" fillId="6" borderId="0" xfId="0" applyFont="1" applyFill="1"/>
    <xf numFmtId="0" fontId="10" fillId="2" borderId="0" xfId="0" applyFont="1" applyFill="1" applyBorder="1" applyAlignment="1" applyProtection="1">
      <alignment horizontal="left"/>
    </xf>
    <xf numFmtId="0" fontId="1" fillId="0" borderId="0" xfId="1" applyFont="1" applyBorder="1" applyAlignment="1" applyProtection="1">
      <alignment horizontal="left"/>
    </xf>
    <xf numFmtId="0" fontId="3" fillId="0" borderId="0" xfId="1" applyFont="1" applyBorder="1" applyAlignment="1" applyProtection="1"/>
    <xf numFmtId="0" fontId="3" fillId="0" borderId="0" xfId="1" applyFont="1" applyFill="1" applyBorder="1" applyAlignment="1" applyProtection="1"/>
    <xf numFmtId="0" fontId="3" fillId="0" borderId="0" xfId="1" applyFont="1" applyProtection="1"/>
    <xf numFmtId="0" fontId="1" fillId="0" borderId="0" xfId="1" applyFont="1" applyBorder="1" applyAlignment="1" applyProtection="1"/>
    <xf numFmtId="9" fontId="3" fillId="0" borderId="0" xfId="2" applyFont="1" applyProtection="1"/>
    <xf numFmtId="0" fontId="1" fillId="0" borderId="0" xfId="1" applyFont="1"/>
    <xf numFmtId="0" fontId="10" fillId="2" borderId="0" xfId="0" applyFont="1" applyFill="1" applyBorder="1" applyAlignment="1" applyProtection="1"/>
    <xf numFmtId="0" fontId="10" fillId="0" borderId="0" xfId="0" applyFont="1" applyBorder="1" applyAlignment="1" applyProtection="1"/>
    <xf numFmtId="0" fontId="3" fillId="2" borderId="0" xfId="1" applyFont="1" applyFill="1" applyBorder="1" applyProtection="1"/>
    <xf numFmtId="0" fontId="1" fillId="0" borderId="0" xfId="1" applyFont="1" applyBorder="1" applyProtection="1"/>
    <xf numFmtId="0" fontId="3" fillId="2" borderId="0" xfId="1" applyFont="1" applyFill="1" applyBorder="1" applyAlignment="1" applyProtection="1">
      <alignment horizontal="left" vertical="center"/>
    </xf>
    <xf numFmtId="0" fontId="1" fillId="0" borderId="0" xfId="1" applyFont="1" applyBorder="1" applyAlignment="1" applyProtection="1">
      <alignment horizontal="left" indent="2"/>
    </xf>
    <xf numFmtId="7" fontId="17" fillId="0" borderId="0" xfId="10" applyNumberFormat="1" applyFont="1" applyBorder="1" applyProtection="1"/>
    <xf numFmtId="0" fontId="1" fillId="0" borderId="0" xfId="1" applyFont="1" applyFill="1" applyBorder="1" applyProtection="1"/>
    <xf numFmtId="164" fontId="1" fillId="0" borderId="0" xfId="1" quotePrefix="1" applyNumberFormat="1" applyFont="1" applyBorder="1" applyProtection="1"/>
    <xf numFmtId="0" fontId="1" fillId="0" borderId="3" xfId="1" applyFont="1" applyBorder="1" applyProtection="1"/>
    <xf numFmtId="164" fontId="1" fillId="0" borderId="3" xfId="1" quotePrefix="1" applyNumberFormat="1" applyFont="1" applyBorder="1" applyProtection="1"/>
    <xf numFmtId="0" fontId="1" fillId="0" borderId="0" xfId="1" applyFont="1"/>
    <xf numFmtId="0" fontId="1" fillId="0" borderId="0" xfId="1" applyFont="1" applyFill="1" applyBorder="1" applyAlignment="1" applyProtection="1">
      <alignment horizontal="left" indent="2"/>
    </xf>
    <xf numFmtId="0" fontId="0" fillId="4" borderId="0" xfId="0" applyFill="1" applyBorder="1"/>
    <xf numFmtId="0" fontId="0" fillId="0" borderId="0" xfId="0" applyFill="1" applyBorder="1"/>
    <xf numFmtId="0" fontId="0" fillId="0" borderId="0" xfId="0" applyBorder="1"/>
    <xf numFmtId="0" fontId="16" fillId="0" borderId="0" xfId="11" applyFont="1" applyBorder="1" applyAlignment="1" applyProtection="1">
      <alignment horizontal="left"/>
    </xf>
    <xf numFmtId="0" fontId="14" fillId="0" borderId="0" xfId="11" applyFont="1" applyBorder="1" applyAlignment="1" applyProtection="1">
      <alignment horizontal="left"/>
    </xf>
    <xf numFmtId="0" fontId="1" fillId="0" borderId="0" xfId="11" applyFont="1" applyBorder="1" applyAlignment="1" applyProtection="1">
      <alignment horizontal="left"/>
    </xf>
    <xf numFmtId="14" fontId="1" fillId="0" borderId="0" xfId="1" applyNumberFormat="1" applyFont="1" applyBorder="1" applyAlignment="1" applyProtection="1">
      <alignment horizontal="left"/>
    </xf>
    <xf numFmtId="0" fontId="12" fillId="0" borderId="0" xfId="1" applyFont="1" applyBorder="1" applyAlignment="1" applyProtection="1">
      <alignment horizontal="left"/>
    </xf>
    <xf numFmtId="0" fontId="15" fillId="0" borderId="0" xfId="1" applyFont="1" applyBorder="1" applyProtection="1"/>
    <xf numFmtId="0" fontId="12" fillId="0" borderId="0" xfId="1" applyFont="1" applyBorder="1" applyAlignment="1" applyProtection="1">
      <alignment horizontal="left" wrapText="1"/>
    </xf>
    <xf numFmtId="2" fontId="1" fillId="7" borderId="3" xfId="10" applyNumberFormat="1" applyFont="1" applyFill="1" applyBorder="1" applyProtection="1">
      <protection locked="0"/>
    </xf>
    <xf numFmtId="165" fontId="1" fillId="7" borderId="3" xfId="10" applyNumberFormat="1" applyFont="1" applyFill="1" applyBorder="1" applyProtection="1">
      <protection locked="0"/>
    </xf>
    <xf numFmtId="3" fontId="1" fillId="7" borderId="3" xfId="10" applyNumberFormat="1" applyFont="1" applyFill="1" applyBorder="1" applyProtection="1">
      <protection locked="0"/>
    </xf>
    <xf numFmtId="2" fontId="17" fillId="0" borderId="3" xfId="10" applyNumberFormat="1" applyFont="1" applyBorder="1" applyProtection="1"/>
    <xf numFmtId="165" fontId="17" fillId="0" borderId="3" xfId="10" applyNumberFormat="1" applyFont="1" applyBorder="1" applyProtection="1"/>
    <xf numFmtId="165" fontId="1" fillId="0" borderId="3" xfId="1" applyNumberFormat="1" applyFont="1" applyBorder="1" applyProtection="1"/>
    <xf numFmtId="165" fontId="1" fillId="0" borderId="3" xfId="1" quotePrefix="1" applyNumberFormat="1" applyFont="1" applyBorder="1" applyProtection="1"/>
    <xf numFmtId="0" fontId="3" fillId="2" borderId="0" xfId="1" applyFont="1" applyFill="1" applyBorder="1" applyAlignment="1" applyProtection="1">
      <alignment horizontal="left" vertical="center"/>
    </xf>
    <xf numFmtId="9" fontId="1" fillId="7" borderId="3" xfId="2" applyNumberFormat="1" applyFont="1" applyFill="1" applyBorder="1" applyProtection="1">
      <protection locked="0"/>
    </xf>
    <xf numFmtId="0" fontId="10" fillId="5" borderId="1" xfId="0" applyFont="1" applyFill="1" applyBorder="1" applyAlignment="1" applyProtection="1">
      <alignment horizontal="left"/>
    </xf>
    <xf numFmtId="0" fontId="10" fillId="5" borderId="2" xfId="0" applyFont="1" applyFill="1" applyBorder="1" applyAlignment="1" applyProtection="1">
      <alignment horizontal="left"/>
    </xf>
    <xf numFmtId="0" fontId="10" fillId="0" borderId="5" xfId="0" applyFont="1" applyBorder="1" applyAlignment="1" applyProtection="1">
      <alignment horizontal="left"/>
    </xf>
    <xf numFmtId="0" fontId="12" fillId="0" borderId="0" xfId="1" applyFont="1" applyBorder="1" applyAlignment="1" applyProtection="1">
      <alignment horizontal="left" vertical="top" wrapText="1"/>
    </xf>
    <xf numFmtId="0" fontId="3" fillId="2" borderId="0" xfId="1" applyFont="1" applyFill="1" applyBorder="1" applyAlignment="1" applyProtection="1">
      <alignment horizontal="left" vertical="center"/>
    </xf>
    <xf numFmtId="0" fontId="18" fillId="0" borderId="0" xfId="1" applyFont="1" applyFill="1" applyBorder="1" applyAlignment="1" applyProtection="1">
      <alignment horizontal="left" vertical="top" wrapText="1"/>
    </xf>
    <xf numFmtId="0" fontId="1" fillId="0" borderId="0" xfId="15" applyFont="1" applyAlignment="1">
      <alignment horizontal="left"/>
    </xf>
  </cellXfs>
  <cellStyles count="16">
    <cellStyle name="Currency 2" xfId="10"/>
    <cellStyle name="Currency 3" xfId="13"/>
    <cellStyle name="Hyperlink" xfId="15" builtinId="8"/>
    <cellStyle name="Hyperlink 2" xfId="4"/>
    <cellStyle name="Hyperlink 3" xfId="6"/>
    <cellStyle name="Hyperlink 4" xfId="11"/>
    <cellStyle name="Normal" xfId="0" builtinId="0"/>
    <cellStyle name="Normal 2" xfId="1"/>
    <cellStyle name="Normal 3" xfId="3"/>
    <cellStyle name="Normal 3 2" xfId="8"/>
    <cellStyle name="Normal 4" xfId="7"/>
    <cellStyle name="Normal 5" xfId="12"/>
    <cellStyle name="Percent 2" xfId="2"/>
    <cellStyle name="Percent 3" xfId="5"/>
    <cellStyle name="Percent 3 2" xfId="9"/>
    <cellStyle name="Percent 4" xfId="14"/>
  </cellStyles>
  <dxfs count="0"/>
  <tableStyles count="0" defaultTableStyle="TableStyleMedium2" defaultPivotStyle="PivotStyleLight16"/>
  <colors>
    <mruColors>
      <color rgb="FFFFFFCC"/>
      <color rgb="FFFFFF99"/>
      <color rgb="FF0000FF"/>
      <color rgb="FF990000"/>
      <color rgb="FFCCCC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2152650</xdr:colOff>
      <xdr:row>46</xdr:row>
      <xdr:rowOff>57150</xdr:rowOff>
    </xdr:from>
    <xdr:to>
      <xdr:col>8</xdr:col>
      <xdr:colOff>737235</xdr:colOff>
      <xdr:row>49</xdr:row>
      <xdr:rowOff>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8075" y="8020050"/>
          <a:ext cx="223266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2152650</xdr:colOff>
      <xdr:row>46</xdr:row>
      <xdr:rowOff>57150</xdr:rowOff>
    </xdr:from>
    <xdr:to>
      <xdr:col>8</xdr:col>
      <xdr:colOff>737235</xdr:colOff>
      <xdr:row>49</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3330" y="7585710"/>
          <a:ext cx="2333625" cy="422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livestock/html/b1-60.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livestock/html/b1-60.html" TargetMode="External"/><Relationship Id="rId1" Type="http://schemas.openxmlformats.org/officeDocument/2006/relationships/hyperlink" Target="mailto:lschulz@iastate.edu?subject=AgDM%20Farrow%20to%20Finish%20Spreadshee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L66"/>
  <sheetViews>
    <sheetView showGridLines="0" tabSelected="1" zoomScaleNormal="100" workbookViewId="0"/>
  </sheetViews>
  <sheetFormatPr defaultColWidth="9.109375" defaultRowHeight="13.8"/>
  <cols>
    <col min="1" max="1" width="1.6640625" style="12" customWidth="1"/>
    <col min="2" max="2" width="1.6640625" style="1" customWidth="1"/>
    <col min="3" max="3" width="42" style="1" customWidth="1"/>
    <col min="4" max="5" width="12.6640625" style="1" customWidth="1"/>
    <col min="6" max="6" width="8.6640625" style="1" customWidth="1"/>
    <col min="7" max="7" width="42" style="1" customWidth="1"/>
    <col min="8" max="9" width="12.6640625" style="1" customWidth="1"/>
    <col min="10" max="10" width="9.109375" style="1"/>
    <col min="11" max="11" width="6.6640625" style="1" customWidth="1"/>
    <col min="12" max="16384" width="9.109375" style="1"/>
  </cols>
  <sheetData>
    <row r="1" spans="1:9" s="3" customFormat="1" ht="18.75" customHeight="1" thickBot="1">
      <c r="C1" s="3" t="s">
        <v>39</v>
      </c>
    </row>
    <row r="2" spans="1:9" s="8" customFormat="1" ht="14.4" thickTop="1">
      <c r="A2" s="4"/>
      <c r="B2" s="5"/>
      <c r="C2" s="6" t="s">
        <v>3</v>
      </c>
      <c r="D2" s="7"/>
    </row>
    <row r="3" spans="1:9" s="8" customFormat="1" ht="13.2">
      <c r="A3" s="4"/>
      <c r="B3" s="5"/>
      <c r="C3" s="59" t="s">
        <v>46</v>
      </c>
      <c r="D3" s="59"/>
      <c r="E3" s="59"/>
    </row>
    <row r="4" spans="1:9" s="8" customFormat="1" ht="12.75" customHeight="1">
      <c r="A4" s="4"/>
      <c r="B4" s="5"/>
    </row>
    <row r="5" spans="1:9" customFormat="1" ht="12.75" customHeight="1">
      <c r="A5" s="9"/>
      <c r="B5" s="10"/>
      <c r="C5" s="55" t="s">
        <v>4</v>
      </c>
      <c r="D5" s="55"/>
      <c r="E5" s="22"/>
      <c r="F5" s="22"/>
      <c r="G5" s="22"/>
      <c r="H5" s="11"/>
    </row>
    <row r="6" spans="1:9" customFormat="1" ht="12.75" customHeight="1">
      <c r="A6" s="9"/>
      <c r="B6" s="10"/>
      <c r="C6" s="53" t="s">
        <v>38</v>
      </c>
      <c r="D6" s="54"/>
      <c r="E6" s="21"/>
    </row>
    <row r="7" spans="1:9" customFormat="1" ht="12.75" customHeight="1">
      <c r="A7" s="9"/>
      <c r="B7" s="10"/>
      <c r="C7" s="13"/>
      <c r="D7" s="13"/>
      <c r="E7" s="13"/>
    </row>
    <row r="8" spans="1:9" customFormat="1" ht="12.75" customHeight="1">
      <c r="A8" s="9"/>
      <c r="B8" s="10"/>
      <c r="C8" s="57" t="s">
        <v>42</v>
      </c>
      <c r="D8" s="57"/>
      <c r="E8" s="13"/>
      <c r="G8" s="57" t="s">
        <v>43</v>
      </c>
      <c r="H8" s="57"/>
      <c r="I8" s="13"/>
    </row>
    <row r="9" spans="1:9" customFormat="1" ht="12.75" customHeight="1">
      <c r="A9" s="9"/>
      <c r="B9" s="10"/>
      <c r="C9" s="25"/>
      <c r="D9" s="25"/>
      <c r="E9" s="13"/>
      <c r="G9" s="25"/>
      <c r="H9" s="25"/>
      <c r="I9" s="13"/>
    </row>
    <row r="10" spans="1:9" customFormat="1" ht="12.75" customHeight="1">
      <c r="A10" s="9"/>
      <c r="B10" s="10"/>
      <c r="C10" s="23" t="s">
        <v>40</v>
      </c>
      <c r="D10" s="23"/>
      <c r="E10" s="13"/>
      <c r="G10" s="23" t="s">
        <v>41</v>
      </c>
      <c r="H10" s="23"/>
      <c r="I10" s="13"/>
    </row>
    <row r="11" spans="1:9" customFormat="1" ht="12.75" customHeight="1">
      <c r="A11" s="9"/>
      <c r="B11" s="10"/>
      <c r="C11" s="26" t="s">
        <v>8</v>
      </c>
      <c r="D11" s="52">
        <v>0.25</v>
      </c>
      <c r="E11" s="52">
        <v>0.25</v>
      </c>
      <c r="G11" s="26" t="s">
        <v>8</v>
      </c>
      <c r="H11" s="52">
        <v>0.25</v>
      </c>
      <c r="I11" s="52">
        <v>0.25</v>
      </c>
    </row>
    <row r="12" spans="1:9" customFormat="1" ht="12.75" customHeight="1">
      <c r="A12" s="9"/>
      <c r="B12" s="10"/>
      <c r="C12" s="26" t="s">
        <v>9</v>
      </c>
      <c r="D12" s="52">
        <v>1</v>
      </c>
      <c r="E12" s="52">
        <v>1</v>
      </c>
      <c r="G12" s="26" t="s">
        <v>29</v>
      </c>
      <c r="H12" s="52">
        <v>1</v>
      </c>
      <c r="I12" s="52">
        <v>1</v>
      </c>
    </row>
    <row r="13" spans="1:9" customFormat="1" ht="12.75" customHeight="1">
      <c r="A13" s="9"/>
      <c r="B13" s="10"/>
      <c r="C13" s="17"/>
      <c r="D13" s="19"/>
      <c r="E13" s="13"/>
      <c r="G13" s="17"/>
      <c r="H13" s="19"/>
      <c r="I13" s="13"/>
    </row>
    <row r="14" spans="1:9" customFormat="1" ht="12.75" customHeight="1">
      <c r="A14" s="9"/>
      <c r="B14" s="10"/>
      <c r="C14" s="23" t="s">
        <v>10</v>
      </c>
      <c r="D14" s="23"/>
      <c r="E14" s="13"/>
      <c r="G14" s="23" t="s">
        <v>10</v>
      </c>
      <c r="H14" s="23"/>
      <c r="I14" s="13"/>
    </row>
    <row r="15" spans="1:9" customFormat="1" ht="12.75" customHeight="1">
      <c r="A15" s="9"/>
      <c r="B15" s="10"/>
      <c r="C15" s="26" t="s">
        <v>11</v>
      </c>
      <c r="D15" s="45">
        <v>94.3</v>
      </c>
      <c r="E15" s="45">
        <v>163.47</v>
      </c>
      <c r="G15" s="26" t="s">
        <v>11</v>
      </c>
      <c r="H15" s="45">
        <v>94.3</v>
      </c>
      <c r="I15" s="45">
        <v>163.47</v>
      </c>
    </row>
    <row r="16" spans="1:9" customFormat="1" ht="12.75" customHeight="1">
      <c r="A16" s="9"/>
      <c r="B16" s="10"/>
      <c r="C16" s="26" t="s">
        <v>17</v>
      </c>
      <c r="D16" s="46">
        <v>1683</v>
      </c>
      <c r="E16" s="46">
        <v>1539</v>
      </c>
      <c r="G16" s="26" t="s">
        <v>30</v>
      </c>
      <c r="H16" s="44">
        <v>2.2400000000000002</v>
      </c>
      <c r="I16" s="44">
        <v>2.0499999999999998</v>
      </c>
    </row>
    <row r="17" spans="1:9" customFormat="1" ht="12.75" customHeight="1">
      <c r="A17" s="9"/>
      <c r="B17" s="10"/>
      <c r="C17" s="26" t="s">
        <v>15</v>
      </c>
      <c r="D17" s="45">
        <v>15.65</v>
      </c>
      <c r="E17" s="45">
        <v>15.65</v>
      </c>
      <c r="G17" s="26" t="s">
        <v>31</v>
      </c>
      <c r="H17" s="45">
        <v>22</v>
      </c>
      <c r="I17" s="45">
        <v>22</v>
      </c>
    </row>
    <row r="18" spans="1:9" customFormat="1" ht="12.75" customHeight="1">
      <c r="A18" s="9"/>
      <c r="B18" s="10"/>
      <c r="C18" s="26" t="s">
        <v>12</v>
      </c>
      <c r="D18" s="45">
        <v>6.2</v>
      </c>
      <c r="E18" s="45">
        <v>6.2</v>
      </c>
      <c r="G18" s="32"/>
      <c r="H18" s="32"/>
      <c r="I18" s="13"/>
    </row>
    <row r="19" spans="1:9" customFormat="1" ht="12.75" customHeight="1">
      <c r="A19" s="9"/>
      <c r="B19" s="10"/>
      <c r="C19" s="26" t="s">
        <v>13</v>
      </c>
      <c r="D19" s="45">
        <v>10.85</v>
      </c>
      <c r="E19" s="45">
        <v>10.85</v>
      </c>
      <c r="G19" s="23" t="s">
        <v>19</v>
      </c>
      <c r="H19" s="23"/>
      <c r="I19" s="13"/>
    </row>
    <row r="20" spans="1:9" customFormat="1" ht="12.75" customHeight="1">
      <c r="A20" s="9"/>
      <c r="B20" s="10"/>
      <c r="C20" s="26" t="s">
        <v>16</v>
      </c>
      <c r="D20" s="45">
        <v>3.75</v>
      </c>
      <c r="E20" s="45">
        <v>3.75</v>
      </c>
      <c r="G20" s="24" t="s">
        <v>32</v>
      </c>
      <c r="H20" s="48">
        <f>IF(OR(H15="",H11="",H12=""),"",(H15*H11)/H12)</f>
        <v>23.574999999999999</v>
      </c>
      <c r="I20" s="48">
        <f>IF(OR(I15="",I11="",I12=""),"",(I15*I11)/I12)</f>
        <v>40.8675</v>
      </c>
    </row>
    <row r="21" spans="1:9" customFormat="1" ht="12.75" customHeight="1">
      <c r="A21" s="9"/>
      <c r="B21" s="10"/>
      <c r="C21" s="26" t="s">
        <v>14</v>
      </c>
      <c r="D21" s="46">
        <v>1500</v>
      </c>
      <c r="E21" s="46">
        <v>1500</v>
      </c>
      <c r="G21" s="24" t="s">
        <v>33</v>
      </c>
      <c r="H21" s="48">
        <f>IF(H16="","",H20/H16)</f>
        <v>10.524553571428569</v>
      </c>
      <c r="I21" s="48">
        <f>IF(I16="","",I20/I16)</f>
        <v>19.935365853658539</v>
      </c>
    </row>
    <row r="22" spans="1:9" customFormat="1" ht="12.75" customHeight="1">
      <c r="A22" s="9"/>
      <c r="B22" s="10"/>
      <c r="C22" s="26" t="s">
        <v>18</v>
      </c>
      <c r="D22" s="45">
        <v>95</v>
      </c>
      <c r="E22" s="45">
        <v>95</v>
      </c>
      <c r="G22" s="28"/>
      <c r="H22" s="27"/>
      <c r="I22" s="27"/>
    </row>
    <row r="23" spans="1:9" customFormat="1" ht="14.25" customHeight="1">
      <c r="A23" s="9"/>
      <c r="B23" s="10"/>
      <c r="C23" s="20"/>
      <c r="D23" s="20"/>
      <c r="E23" s="13"/>
      <c r="G23" s="24" t="s">
        <v>24</v>
      </c>
      <c r="H23" s="50">
        <f>IF(OR(H17="",H16="",H12=""),"",(H17*H16*H12)/H11)</f>
        <v>197.12</v>
      </c>
      <c r="I23" s="50">
        <f>IF(OR(I17="",I16="",I12=""),"",(I17*I16*I12)/I11)</f>
        <v>180.39999999999998</v>
      </c>
    </row>
    <row r="24" spans="1:9" customFormat="1" ht="14.25" customHeight="1">
      <c r="A24" s="9"/>
      <c r="B24" s="10"/>
      <c r="C24" s="23" t="s">
        <v>19</v>
      </c>
      <c r="D24" s="23"/>
      <c r="E24" s="13"/>
      <c r="G24" s="24" t="s">
        <v>25</v>
      </c>
      <c r="H24" s="31">
        <f>IF(OR(H17="",H16="",H12="",H15=""),"",(H17*H16*H12)/H15)</f>
        <v>0.52258748674443267</v>
      </c>
      <c r="I24" s="31">
        <f>IF(OR(I17="",I16="",I12="",I15=""),"",(I17*I16*I12)/I15)</f>
        <v>0.27589160090536485</v>
      </c>
    </row>
    <row r="25" spans="1:9" customFormat="1" ht="12.75" customHeight="1">
      <c r="A25" s="9"/>
      <c r="B25" s="10"/>
      <c r="C25" s="26" t="s">
        <v>20</v>
      </c>
      <c r="D25" s="47">
        <f>IF(D16="","",D16/2000)</f>
        <v>0.84150000000000003</v>
      </c>
      <c r="E25" s="47">
        <f>IF(E16="","",E16/2000)</f>
        <v>0.76949999999999996</v>
      </c>
      <c r="G25" s="24"/>
      <c r="H25" s="29"/>
      <c r="I25" s="29"/>
    </row>
    <row r="26" spans="1:9" customFormat="1" ht="12.75" customHeight="1">
      <c r="A26" s="9"/>
      <c r="B26" s="10"/>
      <c r="C26" s="26" t="s">
        <v>36</v>
      </c>
      <c r="D26" s="48">
        <f>IF(OR(D17="",D16=""),"",D17*(2000/D16))</f>
        <v>18.597742127153893</v>
      </c>
      <c r="E26" s="48">
        <f>IF(OR(E17="",E16=""),"",E17*(2000/E16))</f>
        <v>20.337881741390511</v>
      </c>
      <c r="G26" s="58" t="s">
        <v>35</v>
      </c>
      <c r="H26" s="58"/>
      <c r="I26" s="58"/>
    </row>
    <row r="27" spans="1:9" customFormat="1" ht="12.75" customHeight="1">
      <c r="A27" s="9"/>
      <c r="B27" s="10"/>
      <c r="C27" s="26" t="s">
        <v>21</v>
      </c>
      <c r="D27" s="48">
        <f>IF(OR(D18="",D16=""),"",D18*(2000/D16))</f>
        <v>7.3677956030897214</v>
      </c>
      <c r="E27" s="48">
        <f>IF(OR(E18="",E16=""),"",E18*(2000/E16))</f>
        <v>8.0571799870045488</v>
      </c>
      <c r="G27" s="58"/>
      <c r="H27" s="58"/>
      <c r="I27" s="58"/>
    </row>
    <row r="28" spans="1:9" customFormat="1" ht="12.75" customHeight="1">
      <c r="A28" s="9"/>
      <c r="B28" s="10"/>
      <c r="C28" s="33" t="s">
        <v>22</v>
      </c>
      <c r="D28" s="48">
        <f>IF(OR(D19="",D21=""),"",D19*(2000/D21))</f>
        <v>14.466666666666665</v>
      </c>
      <c r="E28" s="48">
        <f>IF(OR(E19="",E21=""),"",E19*(2000/E21))</f>
        <v>14.466666666666665</v>
      </c>
      <c r="G28" s="58"/>
      <c r="H28" s="58"/>
      <c r="I28" s="58"/>
    </row>
    <row r="29" spans="1:9" customFormat="1" ht="12.75" customHeight="1">
      <c r="A29" s="9"/>
      <c r="B29" s="10"/>
      <c r="C29" s="33" t="s">
        <v>37</v>
      </c>
      <c r="D29" s="48">
        <f>IF(OR(D20="",D21=""),"",D20*(2000/D21))</f>
        <v>5</v>
      </c>
      <c r="E29" s="48">
        <f>IF(OR(E20="",E21=""),"",E20*(2000/E21))</f>
        <v>5</v>
      </c>
      <c r="G29" s="58" t="s">
        <v>45</v>
      </c>
      <c r="H29" s="58"/>
      <c r="I29" s="58"/>
    </row>
    <row r="30" spans="1:9" customFormat="1" ht="12.75" customHeight="1">
      <c r="A30" s="9"/>
      <c r="B30" s="10"/>
      <c r="C30" s="33" t="s">
        <v>23</v>
      </c>
      <c r="D30" s="48">
        <f>IF(OR(D26="",D27="",D28="",D29=""),"",D26+D27+D28+D29)</f>
        <v>45.432204396910279</v>
      </c>
      <c r="E30" s="48">
        <f>IF(OR(E26="",E27="",E28="",E29=""),"",E26+E27+E28+E29)</f>
        <v>47.861728395061725</v>
      </c>
      <c r="G30" s="58"/>
      <c r="H30" s="58"/>
      <c r="I30" s="58"/>
    </row>
    <row r="31" spans="1:9" customFormat="1" ht="12.75" customHeight="1">
      <c r="A31" s="9"/>
      <c r="B31" s="10"/>
      <c r="C31" s="28"/>
      <c r="D31" s="27"/>
      <c r="E31" s="27"/>
      <c r="G31" s="58"/>
      <c r="H31" s="58"/>
      <c r="I31" s="58"/>
    </row>
    <row r="32" spans="1:9" customFormat="1" ht="12.75" customHeight="1">
      <c r="A32" s="9"/>
      <c r="B32" s="10"/>
      <c r="C32" s="26" t="s">
        <v>26</v>
      </c>
      <c r="D32" s="49">
        <f>IF(OR(D15="",D12="",D11=""),"",D15*(D11/D12))</f>
        <v>23.574999999999999</v>
      </c>
      <c r="E32" s="49">
        <f>IF(OR(E15="",E12="",E11=""),"",E15*(E11/E12))</f>
        <v>40.8675</v>
      </c>
      <c r="G32" s="58"/>
      <c r="H32" s="58"/>
      <c r="I32" s="58"/>
    </row>
    <row r="33" spans="1:12" customFormat="1" ht="12.75" customHeight="1">
      <c r="A33" s="9"/>
      <c r="B33" s="10"/>
      <c r="C33" s="26" t="s">
        <v>27</v>
      </c>
      <c r="D33" s="49">
        <f>IF(OR(D32="",D25=""),"",D32/D25)</f>
        <v>28.015448603683897</v>
      </c>
      <c r="E33" s="49">
        <f>IF(OR(E32="",E25=""),"",E32/E25)</f>
        <v>53.109161793372323</v>
      </c>
      <c r="G33" s="58"/>
      <c r="H33" s="58"/>
      <c r="I33" s="58"/>
    </row>
    <row r="34" spans="1:12" customFormat="1" ht="12.75" customHeight="1">
      <c r="A34" s="9"/>
      <c r="B34" s="10"/>
      <c r="C34" s="26" t="s">
        <v>28</v>
      </c>
      <c r="D34" s="50">
        <f>IF(OR(D33="",D30=""),"",D33+D30)</f>
        <v>73.447653000594173</v>
      </c>
      <c r="E34" s="50">
        <f>IF(OR(E33="",E30=""),"",E33+E30)</f>
        <v>100.97089018843405</v>
      </c>
    </row>
    <row r="35" spans="1:12" customFormat="1" ht="12.75" customHeight="1">
      <c r="A35" s="9"/>
      <c r="B35" s="10"/>
      <c r="C35" s="24"/>
      <c r="D35" s="30"/>
      <c r="E35" s="30"/>
    </row>
    <row r="36" spans="1:12" customFormat="1" ht="14.25" customHeight="1">
      <c r="A36" s="9"/>
      <c r="B36" s="10"/>
      <c r="C36" s="26" t="s">
        <v>24</v>
      </c>
      <c r="D36" s="50">
        <f>IF(OR(D22="",D16="",D12=""),"",((D22-D30)*D16*D12)/(2000*D11))</f>
        <v>166.84520000000001</v>
      </c>
      <c r="E36" s="50">
        <f>IF(OR(E22="",E16="",E12=""),"",((E22-E30)*E16*E12)/(2000*E11))</f>
        <v>145.0916</v>
      </c>
    </row>
    <row r="37" spans="1:12" customFormat="1" ht="14.25" customHeight="1">
      <c r="A37" s="9"/>
      <c r="B37" s="10"/>
      <c r="C37" s="26" t="s">
        <v>25</v>
      </c>
      <c r="D37" s="31">
        <f>IF(OR(D22="",D16="",D12="",D15=""),"",((D22-D30)*D16*D12)/(2000*D15))</f>
        <v>0.44232555673382823</v>
      </c>
      <c r="E37" s="31">
        <f>IF(OR(E22="",E16="",E12="",E15=""),"",((E22-E30)*E16*E12)/(2000*E15))</f>
        <v>0.22189331375787608</v>
      </c>
    </row>
    <row r="38" spans="1:12" customFormat="1" ht="12.75" customHeight="1">
      <c r="A38" s="9"/>
      <c r="B38" s="10"/>
      <c r="C38" s="24"/>
      <c r="D38" s="29"/>
      <c r="E38" s="29"/>
    </row>
    <row r="39" spans="1:12" customFormat="1" ht="12.75" customHeight="1">
      <c r="A39" s="9"/>
      <c r="B39" s="10"/>
      <c r="C39" s="58" t="s">
        <v>34</v>
      </c>
      <c r="D39" s="58"/>
      <c r="E39" s="58"/>
    </row>
    <row r="40" spans="1:12" customFormat="1" ht="12.75" customHeight="1">
      <c r="A40" s="9"/>
      <c r="B40" s="10"/>
      <c r="C40" s="58"/>
      <c r="D40" s="58"/>
      <c r="E40" s="58"/>
    </row>
    <row r="41" spans="1:12" customFormat="1" ht="12.75" customHeight="1">
      <c r="A41" s="9"/>
      <c r="B41" s="10"/>
      <c r="C41" s="58"/>
      <c r="D41" s="58"/>
      <c r="E41" s="58"/>
    </row>
    <row r="42" spans="1:12" customFormat="1" ht="12.75" customHeight="1">
      <c r="A42" s="9"/>
      <c r="B42" s="10"/>
      <c r="C42" s="58" t="s">
        <v>44</v>
      </c>
      <c r="D42" s="58"/>
      <c r="E42" s="58"/>
    </row>
    <row r="43" spans="1:12" customFormat="1" ht="12.75" customHeight="1">
      <c r="A43" s="9"/>
      <c r="B43" s="10"/>
      <c r="C43" s="58"/>
      <c r="D43" s="58"/>
      <c r="E43" s="58"/>
    </row>
    <row r="44" spans="1:12" customFormat="1" ht="12.75" customHeight="1">
      <c r="A44" s="9"/>
      <c r="B44" s="10"/>
      <c r="C44" s="58"/>
      <c r="D44" s="58"/>
      <c r="E44" s="58"/>
    </row>
    <row r="45" spans="1:12" customFormat="1" ht="12.75" customHeight="1">
      <c r="A45" s="9"/>
      <c r="B45" s="10"/>
      <c r="C45" s="58"/>
      <c r="D45" s="58"/>
      <c r="E45" s="58"/>
    </row>
    <row r="46" spans="1:12" s="36" customFormat="1" ht="12.75" customHeight="1">
      <c r="A46" s="34"/>
      <c r="B46" s="35"/>
      <c r="C46" s="58"/>
      <c r="D46" s="58"/>
      <c r="E46" s="58"/>
    </row>
    <row r="47" spans="1:12" s="36" customFormat="1" ht="12.75" customHeight="1">
      <c r="A47" s="34"/>
      <c r="B47" s="35"/>
      <c r="C47" s="14" t="s">
        <v>6</v>
      </c>
      <c r="D47" s="14"/>
      <c r="E47" s="15"/>
      <c r="F47" s="16"/>
      <c r="G47" s="2"/>
      <c r="H47" s="2"/>
      <c r="I47" s="2"/>
      <c r="J47" s="16"/>
      <c r="K47" s="16"/>
      <c r="L47" s="18"/>
    </row>
    <row r="48" spans="1:12" s="36" customFormat="1" ht="12.75" customHeight="1">
      <c r="A48" s="34"/>
      <c r="B48" s="35"/>
      <c r="C48" s="37" t="s">
        <v>2</v>
      </c>
      <c r="D48" s="38"/>
      <c r="E48" s="24"/>
      <c r="F48" s="24"/>
      <c r="G48" s="2"/>
      <c r="H48" s="2"/>
      <c r="I48" s="2"/>
      <c r="J48" s="24"/>
      <c r="K48" s="24"/>
      <c r="L48" s="24"/>
    </row>
    <row r="49" spans="1:12" s="36" customFormat="1" ht="12.75" customHeight="1">
      <c r="A49" s="34"/>
      <c r="B49" s="35"/>
      <c r="C49" s="39" t="s">
        <v>0</v>
      </c>
      <c r="D49" s="39"/>
      <c r="E49" s="24"/>
      <c r="F49" s="24"/>
      <c r="G49" s="2"/>
      <c r="H49" s="2"/>
      <c r="I49" s="2"/>
      <c r="J49" s="24"/>
      <c r="K49" s="24"/>
      <c r="L49" s="24"/>
    </row>
    <row r="50" spans="1:12" s="36" customFormat="1" ht="12.75" customHeight="1">
      <c r="A50" s="34"/>
      <c r="B50" s="35"/>
      <c r="C50" s="40">
        <f ca="1">NOW()</f>
        <v>41529.457886574077</v>
      </c>
      <c r="D50" s="40"/>
      <c r="E50" s="24"/>
      <c r="F50" s="24"/>
      <c r="G50" s="2"/>
      <c r="H50" s="2"/>
      <c r="I50" s="2"/>
      <c r="J50" s="24"/>
      <c r="K50" s="24"/>
      <c r="L50" s="24"/>
    </row>
    <row r="51" spans="1:12" s="36" customFormat="1" ht="12.75" customHeight="1">
      <c r="A51" s="34"/>
      <c r="B51" s="35"/>
      <c r="C51" s="40"/>
      <c r="D51" s="40"/>
      <c r="E51" s="24"/>
      <c r="F51" s="24"/>
      <c r="G51" s="2"/>
      <c r="H51" s="2"/>
      <c r="I51" s="2"/>
      <c r="J51" s="24"/>
      <c r="K51" s="24"/>
      <c r="L51" s="24"/>
    </row>
    <row r="52" spans="1:12" s="36" customFormat="1" ht="12.75" customHeight="1">
      <c r="A52" s="34"/>
      <c r="B52" s="35"/>
      <c r="C52" s="41" t="s">
        <v>1</v>
      </c>
      <c r="D52" s="41"/>
      <c r="E52" s="42"/>
      <c r="F52" s="42"/>
      <c r="G52" s="2"/>
      <c r="H52" s="2"/>
      <c r="I52" s="2"/>
      <c r="J52" s="42"/>
      <c r="K52" s="42"/>
      <c r="L52" s="42"/>
    </row>
    <row r="53" spans="1:12" s="36" customFormat="1" ht="12.75" customHeight="1">
      <c r="A53" s="34"/>
      <c r="B53" s="35"/>
      <c r="C53" s="56" t="s">
        <v>7</v>
      </c>
      <c r="D53" s="56"/>
      <c r="E53" s="56"/>
      <c r="F53" s="56"/>
      <c r="G53" s="56"/>
      <c r="H53" s="56"/>
      <c r="I53" s="56"/>
      <c r="J53" s="43"/>
      <c r="K53" s="43"/>
      <c r="L53" s="43"/>
    </row>
    <row r="54" spans="1:12" s="36" customFormat="1" ht="12.75" customHeight="1">
      <c r="A54" s="34"/>
      <c r="B54" s="35"/>
      <c r="C54" s="56"/>
      <c r="D54" s="56"/>
      <c r="E54" s="56"/>
      <c r="F54" s="56"/>
      <c r="G54" s="56"/>
      <c r="H54" s="56"/>
      <c r="I54" s="56"/>
      <c r="J54" s="43"/>
      <c r="K54" s="43"/>
      <c r="L54" s="43"/>
    </row>
    <row r="55" spans="1:12" s="36" customFormat="1" ht="12.75" customHeight="1">
      <c r="A55" s="34"/>
      <c r="B55" s="35"/>
      <c r="C55" s="56" t="s">
        <v>5</v>
      </c>
      <c r="D55" s="56"/>
      <c r="E55" s="56"/>
      <c r="F55" s="56"/>
      <c r="G55" s="56"/>
      <c r="H55" s="56"/>
      <c r="I55" s="56"/>
      <c r="J55" s="43"/>
      <c r="K55" s="43"/>
      <c r="L55" s="43"/>
    </row>
    <row r="56" spans="1:12" s="36" customFormat="1" ht="12.75" customHeight="1">
      <c r="A56" s="34"/>
      <c r="B56" s="35"/>
      <c r="C56" s="13"/>
      <c r="D56" s="13"/>
      <c r="E56" s="13"/>
      <c r="G56" s="2"/>
      <c r="H56" s="2"/>
      <c r="I56" s="2"/>
    </row>
    <row r="57" spans="1:12" s="36" customFormat="1" ht="12.75" customHeight="1">
      <c r="A57" s="34"/>
      <c r="B57" s="35"/>
      <c r="C57" s="13"/>
      <c r="D57" s="13"/>
      <c r="E57" s="13"/>
      <c r="G57" s="2"/>
      <c r="H57" s="2"/>
      <c r="I57" s="2"/>
    </row>
    <row r="58" spans="1:12" s="36" customFormat="1" ht="12.75" customHeight="1">
      <c r="A58" s="34"/>
      <c r="B58" s="35"/>
      <c r="C58" s="13"/>
      <c r="D58" s="13"/>
      <c r="E58" s="13"/>
      <c r="G58" s="2"/>
      <c r="H58" s="2"/>
      <c r="I58" s="2"/>
    </row>
    <row r="59" spans="1:12" customFormat="1" ht="12.75" customHeight="1">
      <c r="A59" s="9"/>
      <c r="B59" s="10"/>
      <c r="C59" s="13"/>
      <c r="D59" s="13"/>
      <c r="E59" s="13"/>
      <c r="G59" s="1"/>
      <c r="H59" s="1"/>
      <c r="I59" s="1"/>
    </row>
    <row r="64" spans="1:12" ht="14.25" customHeight="1"/>
    <row r="66" ht="15" customHeight="1"/>
  </sheetData>
  <sheetProtection sheet="1" objects="1" scenarios="1"/>
  <mergeCells count="11">
    <mergeCell ref="C3:E3"/>
    <mergeCell ref="C6:D6"/>
    <mergeCell ref="C5:D5"/>
    <mergeCell ref="C53:I54"/>
    <mergeCell ref="C55:I55"/>
    <mergeCell ref="G8:H8"/>
    <mergeCell ref="C39:E41"/>
    <mergeCell ref="C42:E46"/>
    <mergeCell ref="G26:I28"/>
    <mergeCell ref="G29:I33"/>
    <mergeCell ref="C8:D8"/>
  </mergeCells>
  <hyperlinks>
    <hyperlink ref="C48" r:id="rId1"/>
    <hyperlink ref="C3:E3" r:id="rId2" display="For more information see File B1-60, Managed Haying or Grazing of CRP Acres."/>
  </hyperlinks>
  <pageMargins left="0.7" right="0.7" top="0.75" bottom="0.75" header="0.3" footer="0.3"/>
  <pageSetup scale="69" orientation="landscape" r:id="rId3"/>
  <colBreaks count="1" manualBreakCount="1">
    <brk id="9" max="58" man="1"/>
  </col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L66"/>
  <sheetViews>
    <sheetView showGridLines="0" zoomScaleNormal="100" workbookViewId="0"/>
  </sheetViews>
  <sheetFormatPr defaultColWidth="9.109375" defaultRowHeight="13.8"/>
  <cols>
    <col min="1" max="1" width="1.6640625" style="12" customWidth="1"/>
    <col min="2" max="2" width="1.6640625" style="1" customWidth="1"/>
    <col min="3" max="3" width="42" style="1" customWidth="1"/>
    <col min="4" max="5" width="12.6640625" style="1" customWidth="1"/>
    <col min="6" max="6" width="8.6640625" style="1" customWidth="1"/>
    <col min="7" max="7" width="42" style="1" customWidth="1"/>
    <col min="8" max="9" width="12.6640625" style="1" customWidth="1"/>
    <col min="10" max="10" width="9.109375" style="1"/>
    <col min="11" max="11" width="6.6640625" style="1" customWidth="1"/>
    <col min="12" max="16384" width="9.109375" style="1"/>
  </cols>
  <sheetData>
    <row r="1" spans="1:9" s="3" customFormat="1" ht="18.75" customHeight="1" thickBot="1">
      <c r="C1" s="3" t="s">
        <v>39</v>
      </c>
    </row>
    <row r="2" spans="1:9" s="8" customFormat="1" ht="14.4" thickTop="1">
      <c r="A2" s="4"/>
      <c r="B2" s="5"/>
      <c r="C2" s="6" t="s">
        <v>3</v>
      </c>
      <c r="D2" s="7"/>
    </row>
    <row r="3" spans="1:9" s="8" customFormat="1" ht="13.2">
      <c r="A3" s="4"/>
      <c r="B3" s="5"/>
      <c r="C3" s="59" t="s">
        <v>46</v>
      </c>
      <c r="D3" s="59"/>
      <c r="E3" s="59"/>
    </row>
    <row r="4" spans="1:9" s="8" customFormat="1" ht="12.75" customHeight="1">
      <c r="A4" s="4"/>
      <c r="B4" s="5"/>
    </row>
    <row r="5" spans="1:9" customFormat="1" ht="12.75" customHeight="1">
      <c r="A5" s="9"/>
      <c r="B5" s="10"/>
      <c r="C5" s="55" t="s">
        <v>4</v>
      </c>
      <c r="D5" s="55"/>
      <c r="E5" s="22"/>
      <c r="F5" s="22"/>
      <c r="G5" s="22"/>
      <c r="H5" s="11"/>
    </row>
    <row r="6" spans="1:9" customFormat="1" ht="12.75" customHeight="1">
      <c r="A6" s="9"/>
      <c r="B6" s="10"/>
      <c r="C6" s="53" t="s">
        <v>38</v>
      </c>
      <c r="D6" s="54"/>
      <c r="E6" s="21"/>
    </row>
    <row r="7" spans="1:9" customFormat="1" ht="12.75" customHeight="1">
      <c r="A7" s="9"/>
      <c r="B7" s="10"/>
      <c r="C7" s="13"/>
      <c r="D7" s="13"/>
      <c r="E7" s="13"/>
    </row>
    <row r="8" spans="1:9" customFormat="1" ht="12.75" customHeight="1">
      <c r="A8" s="9"/>
      <c r="B8" s="10"/>
      <c r="C8" s="57" t="s">
        <v>42</v>
      </c>
      <c r="D8" s="57"/>
      <c r="E8" s="13"/>
      <c r="G8" s="57" t="s">
        <v>43</v>
      </c>
      <c r="H8" s="57"/>
      <c r="I8" s="13"/>
    </row>
    <row r="9" spans="1:9" customFormat="1" ht="12.75" customHeight="1">
      <c r="A9" s="9"/>
      <c r="B9" s="10"/>
      <c r="C9" s="51"/>
      <c r="D9" s="51"/>
      <c r="E9" s="13"/>
      <c r="G9" s="51"/>
      <c r="H9" s="51"/>
      <c r="I9" s="13"/>
    </row>
    <row r="10" spans="1:9" customFormat="1" ht="12.75" customHeight="1">
      <c r="A10" s="9"/>
      <c r="B10" s="10"/>
      <c r="C10" s="23" t="s">
        <v>40</v>
      </c>
      <c r="D10" s="23"/>
      <c r="E10" s="13"/>
      <c r="G10" s="23" t="s">
        <v>41</v>
      </c>
      <c r="H10" s="23"/>
      <c r="I10" s="13"/>
    </row>
    <row r="11" spans="1:9" customFormat="1" ht="12.75" customHeight="1">
      <c r="A11" s="9"/>
      <c r="B11" s="10"/>
      <c r="C11" s="26" t="s">
        <v>8</v>
      </c>
      <c r="D11" s="52"/>
      <c r="E11" s="52"/>
      <c r="G11" s="26" t="s">
        <v>8</v>
      </c>
      <c r="H11" s="52"/>
      <c r="I11" s="52"/>
    </row>
    <row r="12" spans="1:9" customFormat="1" ht="12.75" customHeight="1">
      <c r="A12" s="9"/>
      <c r="B12" s="10"/>
      <c r="C12" s="26" t="s">
        <v>9</v>
      </c>
      <c r="D12" s="52"/>
      <c r="E12" s="52"/>
      <c r="G12" s="26" t="s">
        <v>29</v>
      </c>
      <c r="H12" s="52"/>
      <c r="I12" s="52"/>
    </row>
    <row r="13" spans="1:9" customFormat="1" ht="12.75" customHeight="1">
      <c r="A13" s="9"/>
      <c r="B13" s="10"/>
      <c r="C13" s="17"/>
      <c r="D13" s="19"/>
      <c r="E13" s="13"/>
      <c r="G13" s="17"/>
      <c r="H13" s="19"/>
      <c r="I13" s="13"/>
    </row>
    <row r="14" spans="1:9" customFormat="1" ht="12.75" customHeight="1">
      <c r="A14" s="9"/>
      <c r="B14" s="10"/>
      <c r="C14" s="23" t="s">
        <v>10</v>
      </c>
      <c r="D14" s="23"/>
      <c r="E14" s="13"/>
      <c r="G14" s="23" t="s">
        <v>10</v>
      </c>
      <c r="H14" s="23"/>
      <c r="I14" s="13"/>
    </row>
    <row r="15" spans="1:9" customFormat="1" ht="12.75" customHeight="1">
      <c r="A15" s="9"/>
      <c r="B15" s="10"/>
      <c r="C15" s="26" t="s">
        <v>11</v>
      </c>
      <c r="D15" s="45"/>
      <c r="E15" s="45"/>
      <c r="G15" s="26" t="s">
        <v>11</v>
      </c>
      <c r="H15" s="45"/>
      <c r="I15" s="45"/>
    </row>
    <row r="16" spans="1:9" customFormat="1" ht="12.75" customHeight="1">
      <c r="A16" s="9"/>
      <c r="B16" s="10"/>
      <c r="C16" s="26" t="s">
        <v>17</v>
      </c>
      <c r="D16" s="46"/>
      <c r="E16" s="46"/>
      <c r="G16" s="26" t="s">
        <v>30</v>
      </c>
      <c r="H16" s="44"/>
      <c r="I16" s="44"/>
    </row>
    <row r="17" spans="1:9" customFormat="1" ht="12.75" customHeight="1">
      <c r="A17" s="9"/>
      <c r="B17" s="10"/>
      <c r="C17" s="26" t="s">
        <v>15</v>
      </c>
      <c r="D17" s="45"/>
      <c r="E17" s="45"/>
      <c r="G17" s="26" t="s">
        <v>31</v>
      </c>
      <c r="H17" s="45"/>
      <c r="I17" s="45"/>
    </row>
    <row r="18" spans="1:9" customFormat="1" ht="12.75" customHeight="1">
      <c r="A18" s="9"/>
      <c r="B18" s="10"/>
      <c r="C18" s="26" t="s">
        <v>12</v>
      </c>
      <c r="D18" s="45"/>
      <c r="E18" s="45"/>
      <c r="G18" s="32"/>
      <c r="H18" s="32"/>
      <c r="I18" s="13"/>
    </row>
    <row r="19" spans="1:9" customFormat="1" ht="12.75" customHeight="1">
      <c r="A19" s="9"/>
      <c r="B19" s="10"/>
      <c r="C19" s="26" t="s">
        <v>13</v>
      </c>
      <c r="D19" s="45"/>
      <c r="E19" s="45"/>
      <c r="G19" s="23" t="s">
        <v>19</v>
      </c>
      <c r="H19" s="23"/>
      <c r="I19" s="13"/>
    </row>
    <row r="20" spans="1:9" customFormat="1" ht="12.75" customHeight="1">
      <c r="A20" s="9"/>
      <c r="B20" s="10"/>
      <c r="C20" s="26" t="s">
        <v>16</v>
      </c>
      <c r="D20" s="45"/>
      <c r="E20" s="45"/>
      <c r="G20" s="24" t="s">
        <v>32</v>
      </c>
      <c r="H20" s="48" t="str">
        <f>IF(OR(H15="",H11="",H12=""),"",(H15*H11)/H12)</f>
        <v/>
      </c>
      <c r="I20" s="48" t="str">
        <f>IF(OR(I15="",I11="",I12=""),"",(I15*I11)/I12)</f>
        <v/>
      </c>
    </row>
    <row r="21" spans="1:9" customFormat="1" ht="12.75" customHeight="1">
      <c r="A21" s="9"/>
      <c r="B21" s="10"/>
      <c r="C21" s="26" t="s">
        <v>14</v>
      </c>
      <c r="D21" s="46"/>
      <c r="E21" s="46"/>
      <c r="G21" s="24" t="s">
        <v>33</v>
      </c>
      <c r="H21" s="48" t="str">
        <f>IF(H16="","",H20/H16)</f>
        <v/>
      </c>
      <c r="I21" s="48" t="str">
        <f>IF(I16="","",I20/I16)</f>
        <v/>
      </c>
    </row>
    <row r="22" spans="1:9" customFormat="1" ht="12.75" customHeight="1">
      <c r="A22" s="9"/>
      <c r="B22" s="10"/>
      <c r="C22" s="26" t="s">
        <v>18</v>
      </c>
      <c r="D22" s="45"/>
      <c r="E22" s="45"/>
      <c r="G22" s="28"/>
      <c r="H22" s="27"/>
      <c r="I22" s="27"/>
    </row>
    <row r="23" spans="1:9" customFormat="1" ht="14.25" customHeight="1">
      <c r="A23" s="9"/>
      <c r="B23" s="10"/>
      <c r="C23" s="32"/>
      <c r="D23" s="32"/>
      <c r="E23" s="13"/>
      <c r="G23" s="24" t="s">
        <v>24</v>
      </c>
      <c r="H23" s="50" t="str">
        <f>IF(OR(H17="",H16="",H12=""),"",(H17*H16*H12)/H11)</f>
        <v/>
      </c>
      <c r="I23" s="50" t="str">
        <f>IF(OR(I17="",I16="",I12=""),"",(I17*I16*I12)/I11)</f>
        <v/>
      </c>
    </row>
    <row r="24" spans="1:9" customFormat="1" ht="14.25" customHeight="1">
      <c r="A24" s="9"/>
      <c r="B24" s="10"/>
      <c r="C24" s="23" t="s">
        <v>19</v>
      </c>
      <c r="D24" s="23"/>
      <c r="E24" s="13"/>
      <c r="G24" s="24" t="s">
        <v>25</v>
      </c>
      <c r="H24" s="31" t="str">
        <f>IF(OR(H17="",H16="",H12="",H15=""),"",(H17*H16*H12)/H15)</f>
        <v/>
      </c>
      <c r="I24" s="31" t="str">
        <f>IF(OR(I17="",I16="",I12="",I15=""),"",(I17*I16*I12)/I15)</f>
        <v/>
      </c>
    </row>
    <row r="25" spans="1:9" customFormat="1" ht="12.75" customHeight="1">
      <c r="A25" s="9"/>
      <c r="B25" s="10"/>
      <c r="C25" s="26" t="s">
        <v>20</v>
      </c>
      <c r="D25" s="47" t="str">
        <f>IF(D16="","",D16/2000)</f>
        <v/>
      </c>
      <c r="E25" s="47" t="str">
        <f>IF(E16="","",E16/2000)</f>
        <v/>
      </c>
      <c r="G25" s="24"/>
      <c r="H25" s="29"/>
      <c r="I25" s="29"/>
    </row>
    <row r="26" spans="1:9" customFormat="1" ht="12.75" customHeight="1">
      <c r="A26" s="9"/>
      <c r="B26" s="10"/>
      <c r="C26" s="26" t="s">
        <v>36</v>
      </c>
      <c r="D26" s="48" t="str">
        <f>IF(OR(D17="",D16=""),"",D17*(2000/D16))</f>
        <v/>
      </c>
      <c r="E26" s="48" t="str">
        <f>IF(OR(E17="",E16=""),"",E17*(2000/E16))</f>
        <v/>
      </c>
      <c r="G26" s="58" t="s">
        <v>35</v>
      </c>
      <c r="H26" s="58"/>
      <c r="I26" s="58"/>
    </row>
    <row r="27" spans="1:9" customFormat="1" ht="12.75" customHeight="1">
      <c r="A27" s="9"/>
      <c r="B27" s="10"/>
      <c r="C27" s="26" t="s">
        <v>21</v>
      </c>
      <c r="D27" s="48" t="str">
        <f>IF(OR(D18="",D16=""),"",D18*(2000/D16))</f>
        <v/>
      </c>
      <c r="E27" s="48" t="str">
        <f>IF(OR(E18="",E16=""),"",E18*(2000/E16))</f>
        <v/>
      </c>
      <c r="G27" s="58"/>
      <c r="H27" s="58"/>
      <c r="I27" s="58"/>
    </row>
    <row r="28" spans="1:9" customFormat="1" ht="12.75" customHeight="1">
      <c r="A28" s="9"/>
      <c r="B28" s="10"/>
      <c r="C28" s="33" t="s">
        <v>22</v>
      </c>
      <c r="D28" s="48" t="str">
        <f>IF(OR(D19="",D21=""),"",D19*(2000/D21))</f>
        <v/>
      </c>
      <c r="E28" s="48" t="str">
        <f>IF(OR(E19="",E21=""),"",E19*(2000/E21))</f>
        <v/>
      </c>
      <c r="G28" s="58"/>
      <c r="H28" s="58"/>
      <c r="I28" s="58"/>
    </row>
    <row r="29" spans="1:9" customFormat="1" ht="12.75" customHeight="1">
      <c r="A29" s="9"/>
      <c r="B29" s="10"/>
      <c r="C29" s="33" t="s">
        <v>37</v>
      </c>
      <c r="D29" s="48" t="str">
        <f>IF(OR(D20="",D21=""),"",D20*(2000/D21))</f>
        <v/>
      </c>
      <c r="E29" s="48" t="str">
        <f>IF(OR(E20="",E21=""),"",E20*(2000/E21))</f>
        <v/>
      </c>
      <c r="G29" s="58" t="s">
        <v>45</v>
      </c>
      <c r="H29" s="58"/>
      <c r="I29" s="58"/>
    </row>
    <row r="30" spans="1:9" customFormat="1" ht="12.75" customHeight="1">
      <c r="A30" s="9"/>
      <c r="B30" s="10"/>
      <c r="C30" s="33" t="s">
        <v>23</v>
      </c>
      <c r="D30" s="48" t="str">
        <f>IF(OR(D26="",D27="",D28="",D29=""),"",D26+D27+D28+D29)</f>
        <v/>
      </c>
      <c r="E30" s="48" t="str">
        <f>IF(OR(E26="",E27="",E28="",E29=""),"",E26+E27+E28+E29)</f>
        <v/>
      </c>
      <c r="G30" s="58"/>
      <c r="H30" s="58"/>
      <c r="I30" s="58"/>
    </row>
    <row r="31" spans="1:9" customFormat="1" ht="12.75" customHeight="1">
      <c r="A31" s="9"/>
      <c r="B31" s="10"/>
      <c r="C31" s="28"/>
      <c r="D31" s="27"/>
      <c r="E31" s="27"/>
      <c r="G31" s="58"/>
      <c r="H31" s="58"/>
      <c r="I31" s="58"/>
    </row>
    <row r="32" spans="1:9" customFormat="1" ht="12.75" customHeight="1">
      <c r="A32" s="9"/>
      <c r="B32" s="10"/>
      <c r="C32" s="26" t="s">
        <v>26</v>
      </c>
      <c r="D32" s="49" t="str">
        <f>IF(OR(D15="",D12="",D11=""),"",D15*(D11/D12))</f>
        <v/>
      </c>
      <c r="E32" s="49" t="str">
        <f>IF(OR(E15="",E12="",E11=""),"",E15*(E11/E12))</f>
        <v/>
      </c>
      <c r="G32" s="58"/>
      <c r="H32" s="58"/>
      <c r="I32" s="58"/>
    </row>
    <row r="33" spans="1:12" customFormat="1" ht="12.75" customHeight="1">
      <c r="A33" s="9"/>
      <c r="B33" s="10"/>
      <c r="C33" s="26" t="s">
        <v>27</v>
      </c>
      <c r="D33" s="49" t="str">
        <f>IF(OR(D32="",D25=""),"",D32/D25)</f>
        <v/>
      </c>
      <c r="E33" s="49" t="str">
        <f>IF(OR(E32="",E25=""),"",E32/E25)</f>
        <v/>
      </c>
      <c r="G33" s="58"/>
      <c r="H33" s="58"/>
      <c r="I33" s="58"/>
    </row>
    <row r="34" spans="1:12" customFormat="1" ht="12.75" customHeight="1">
      <c r="A34" s="9"/>
      <c r="B34" s="10"/>
      <c r="C34" s="26" t="s">
        <v>28</v>
      </c>
      <c r="D34" s="50" t="str">
        <f>IF(OR(D33="",D30=""),"",D33+D30)</f>
        <v/>
      </c>
      <c r="E34" s="50" t="str">
        <f>IF(OR(E33="",E30=""),"",E33+E30)</f>
        <v/>
      </c>
    </row>
    <row r="35" spans="1:12" customFormat="1" ht="12.75" customHeight="1">
      <c r="A35" s="9"/>
      <c r="B35" s="10"/>
      <c r="C35" s="24"/>
      <c r="D35" s="30"/>
      <c r="E35" s="30"/>
    </row>
    <row r="36" spans="1:12" customFormat="1" ht="14.25" customHeight="1">
      <c r="A36" s="9"/>
      <c r="B36" s="10"/>
      <c r="C36" s="26" t="s">
        <v>24</v>
      </c>
      <c r="D36" s="50" t="str">
        <f>IF(OR(D22="",D16="",D12=""),"",((D22-D30)*D16*D12)/(2000*D11))</f>
        <v/>
      </c>
      <c r="E36" s="50" t="str">
        <f>IF(OR(E22="",E16="",E12=""),"",((E22-E30)*E16*E12)/(2000*E11))</f>
        <v/>
      </c>
    </row>
    <row r="37" spans="1:12" customFormat="1" ht="14.25" customHeight="1">
      <c r="A37" s="9"/>
      <c r="B37" s="10"/>
      <c r="C37" s="26" t="s">
        <v>25</v>
      </c>
      <c r="D37" s="31" t="str">
        <f>IF(OR(D22="",D16="",D12="",D15=""),"",((D22-D30)*D16*D12)/(2000*D15))</f>
        <v/>
      </c>
      <c r="E37" s="31" t="str">
        <f>IF(OR(E22="",E16="",E12="",E15=""),"",((E22-E30)*E16*E12)/(2000*E15))</f>
        <v/>
      </c>
    </row>
    <row r="38" spans="1:12" customFormat="1" ht="12.75" customHeight="1">
      <c r="A38" s="9"/>
      <c r="B38" s="10"/>
      <c r="C38" s="24"/>
      <c r="D38" s="29"/>
      <c r="E38" s="29"/>
    </row>
    <row r="39" spans="1:12" customFormat="1" ht="12.75" customHeight="1">
      <c r="A39" s="9"/>
      <c r="B39" s="10"/>
      <c r="C39" s="58" t="s">
        <v>34</v>
      </c>
      <c r="D39" s="58"/>
      <c r="E39" s="58"/>
    </row>
    <row r="40" spans="1:12" customFormat="1" ht="12.75" customHeight="1">
      <c r="A40" s="9"/>
      <c r="B40" s="10"/>
      <c r="C40" s="58"/>
      <c r="D40" s="58"/>
      <c r="E40" s="58"/>
    </row>
    <row r="41" spans="1:12" customFormat="1" ht="12.75" customHeight="1">
      <c r="A41" s="9"/>
      <c r="B41" s="10"/>
      <c r="C41" s="58"/>
      <c r="D41" s="58"/>
      <c r="E41" s="58"/>
    </row>
    <row r="42" spans="1:12" customFormat="1" ht="12.75" customHeight="1">
      <c r="A42" s="9"/>
      <c r="B42" s="10"/>
      <c r="C42" s="58" t="s">
        <v>44</v>
      </c>
      <c r="D42" s="58"/>
      <c r="E42" s="58"/>
    </row>
    <row r="43" spans="1:12" customFormat="1" ht="12.75" customHeight="1">
      <c r="A43" s="9"/>
      <c r="B43" s="10"/>
      <c r="C43" s="58"/>
      <c r="D43" s="58"/>
      <c r="E43" s="58"/>
    </row>
    <row r="44" spans="1:12" customFormat="1" ht="12.75" customHeight="1">
      <c r="A44" s="9"/>
      <c r="B44" s="10"/>
      <c r="C44" s="58"/>
      <c r="D44" s="58"/>
      <c r="E44" s="58"/>
    </row>
    <row r="45" spans="1:12" customFormat="1" ht="12.75" customHeight="1">
      <c r="A45" s="9"/>
      <c r="B45" s="10"/>
      <c r="C45" s="58"/>
      <c r="D45" s="58"/>
      <c r="E45" s="58"/>
    </row>
    <row r="46" spans="1:12" s="36" customFormat="1" ht="12.75" customHeight="1">
      <c r="A46" s="34"/>
      <c r="B46" s="35"/>
      <c r="C46" s="58"/>
      <c r="D46" s="58"/>
      <c r="E46" s="58"/>
    </row>
    <row r="47" spans="1:12" s="36" customFormat="1" ht="12.75" customHeight="1">
      <c r="A47" s="34"/>
      <c r="B47" s="35"/>
      <c r="C47" s="14" t="s">
        <v>6</v>
      </c>
      <c r="D47" s="14"/>
      <c r="E47" s="15"/>
      <c r="F47" s="16"/>
      <c r="G47" s="2"/>
      <c r="H47" s="2"/>
      <c r="I47" s="2"/>
      <c r="J47" s="16"/>
      <c r="K47" s="16"/>
      <c r="L47" s="18"/>
    </row>
    <row r="48" spans="1:12" s="36" customFormat="1" ht="12.75" customHeight="1">
      <c r="A48" s="34"/>
      <c r="B48" s="35"/>
      <c r="C48" s="37" t="s">
        <v>2</v>
      </c>
      <c r="D48" s="38"/>
      <c r="E48" s="24"/>
      <c r="F48" s="24"/>
      <c r="G48" s="2"/>
      <c r="H48" s="2"/>
      <c r="I48" s="2"/>
      <c r="J48" s="24"/>
      <c r="K48" s="24"/>
      <c r="L48" s="24"/>
    </row>
    <row r="49" spans="1:12" s="36" customFormat="1" ht="12.75" customHeight="1">
      <c r="A49" s="34"/>
      <c r="B49" s="35"/>
      <c r="C49" s="39" t="s">
        <v>0</v>
      </c>
      <c r="D49" s="39"/>
      <c r="E49" s="24"/>
      <c r="F49" s="24"/>
      <c r="G49" s="2"/>
      <c r="H49" s="2"/>
      <c r="I49" s="2"/>
      <c r="J49" s="24"/>
      <c r="K49" s="24"/>
      <c r="L49" s="24"/>
    </row>
    <row r="50" spans="1:12" s="36" customFormat="1" ht="12.75" customHeight="1">
      <c r="A50" s="34"/>
      <c r="B50" s="35"/>
      <c r="C50" s="40">
        <f ca="1">NOW()</f>
        <v>41529.457886574077</v>
      </c>
      <c r="D50" s="40"/>
      <c r="E50" s="24"/>
      <c r="F50" s="24"/>
      <c r="G50" s="2"/>
      <c r="H50" s="2"/>
      <c r="I50" s="2"/>
      <c r="J50" s="24"/>
      <c r="K50" s="24"/>
      <c r="L50" s="24"/>
    </row>
    <row r="51" spans="1:12" s="36" customFormat="1" ht="12.75" customHeight="1">
      <c r="A51" s="34"/>
      <c r="B51" s="35"/>
      <c r="C51" s="40"/>
      <c r="D51" s="40"/>
      <c r="E51" s="24"/>
      <c r="F51" s="24"/>
      <c r="G51" s="2"/>
      <c r="H51" s="2"/>
      <c r="I51" s="2"/>
      <c r="J51" s="24"/>
      <c r="K51" s="24"/>
      <c r="L51" s="24"/>
    </row>
    <row r="52" spans="1:12" s="36" customFormat="1" ht="12.75" customHeight="1">
      <c r="A52" s="34"/>
      <c r="B52" s="35"/>
      <c r="C52" s="41" t="s">
        <v>1</v>
      </c>
      <c r="D52" s="41"/>
      <c r="E52" s="42"/>
      <c r="F52" s="42"/>
      <c r="G52" s="2"/>
      <c r="H52" s="2"/>
      <c r="I52" s="2"/>
      <c r="J52" s="42"/>
      <c r="K52" s="42"/>
      <c r="L52" s="42"/>
    </row>
    <row r="53" spans="1:12" s="36" customFormat="1" ht="12.75" customHeight="1">
      <c r="A53" s="34"/>
      <c r="B53" s="35"/>
      <c r="C53" s="56" t="s">
        <v>7</v>
      </c>
      <c r="D53" s="56"/>
      <c r="E53" s="56"/>
      <c r="F53" s="56"/>
      <c r="G53" s="56"/>
      <c r="H53" s="56"/>
      <c r="I53" s="56"/>
      <c r="J53" s="43"/>
      <c r="K53" s="43"/>
      <c r="L53" s="43"/>
    </row>
    <row r="54" spans="1:12" s="36" customFormat="1" ht="12.75" customHeight="1">
      <c r="A54" s="34"/>
      <c r="B54" s="35"/>
      <c r="C54" s="56"/>
      <c r="D54" s="56"/>
      <c r="E54" s="56"/>
      <c r="F54" s="56"/>
      <c r="G54" s="56"/>
      <c r="H54" s="56"/>
      <c r="I54" s="56"/>
      <c r="J54" s="43"/>
      <c r="K54" s="43"/>
      <c r="L54" s="43"/>
    </row>
    <row r="55" spans="1:12" s="36" customFormat="1" ht="12.75" customHeight="1">
      <c r="A55" s="34"/>
      <c r="B55" s="35"/>
      <c r="C55" s="56" t="s">
        <v>5</v>
      </c>
      <c r="D55" s="56"/>
      <c r="E55" s="56"/>
      <c r="F55" s="56"/>
      <c r="G55" s="56"/>
      <c r="H55" s="56"/>
      <c r="I55" s="56"/>
      <c r="J55" s="43"/>
      <c r="K55" s="43"/>
      <c r="L55" s="43"/>
    </row>
    <row r="56" spans="1:12" s="36" customFormat="1" ht="12.75" customHeight="1">
      <c r="A56" s="34"/>
      <c r="B56" s="35"/>
      <c r="C56" s="13"/>
      <c r="D56" s="13"/>
      <c r="E56" s="13"/>
      <c r="G56" s="2"/>
      <c r="H56" s="2"/>
      <c r="I56" s="2"/>
    </row>
    <row r="57" spans="1:12" s="36" customFormat="1" ht="12.75" customHeight="1">
      <c r="A57" s="34"/>
      <c r="B57" s="35"/>
      <c r="C57" s="13"/>
      <c r="D57" s="13"/>
      <c r="E57" s="13"/>
      <c r="G57" s="2"/>
      <c r="H57" s="2"/>
      <c r="I57" s="2"/>
    </row>
    <row r="58" spans="1:12" s="36" customFormat="1" ht="12.75" customHeight="1">
      <c r="A58" s="34"/>
      <c r="B58" s="35"/>
      <c r="C58" s="13"/>
      <c r="D58" s="13"/>
      <c r="E58" s="13"/>
      <c r="G58" s="2"/>
      <c r="H58" s="2"/>
      <c r="I58" s="2"/>
    </row>
    <row r="59" spans="1:12" customFormat="1" ht="12.75" customHeight="1">
      <c r="A59" s="9"/>
      <c r="B59" s="10"/>
      <c r="C59" s="13"/>
      <c r="D59" s="13"/>
      <c r="E59" s="13"/>
      <c r="G59" s="1"/>
      <c r="H59" s="1"/>
      <c r="I59" s="1"/>
    </row>
    <row r="64" spans="1:12" ht="14.25" customHeight="1"/>
    <row r="66" ht="15" customHeight="1"/>
  </sheetData>
  <sheetProtection sheet="1" objects="1" scenarios="1"/>
  <mergeCells count="11">
    <mergeCell ref="C3:E3"/>
    <mergeCell ref="C39:E41"/>
    <mergeCell ref="C42:E46"/>
    <mergeCell ref="C53:I54"/>
    <mergeCell ref="C55:I55"/>
    <mergeCell ref="C5:D5"/>
    <mergeCell ref="C6:D6"/>
    <mergeCell ref="C8:D8"/>
    <mergeCell ref="G8:H8"/>
    <mergeCell ref="G26:I28"/>
    <mergeCell ref="G29:I33"/>
  </mergeCells>
  <hyperlinks>
    <hyperlink ref="C48" r:id="rId1"/>
    <hyperlink ref="C3:E3" r:id="rId2" display="For more information see File B1-60, Managed Haying or Grazing of CRP Acres."/>
  </hyperlinks>
  <pageMargins left="0.7" right="0.7" top="0.75" bottom="0.75" header="0.3" footer="0.3"/>
  <pageSetup scale="69"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2013-09-06T16:23:36Z</cp:lastPrinted>
  <dcterms:created xsi:type="dcterms:W3CDTF">2012-08-02T15:27:30Z</dcterms:created>
  <dcterms:modified xsi:type="dcterms:W3CDTF">2013-09-12T15:59:33Z</dcterms:modified>
</cp:coreProperties>
</file>