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Z:\crops\xls\a1-78\"/>
    </mc:Choice>
  </mc:AlternateContent>
  <xr:revisionPtr revIDLastSave="0" documentId="8_{4E643A8E-F28A-4949-8BB6-3257EFC6302D}" xr6:coauthVersionLast="47" xr6:coauthVersionMax="47" xr10:uidLastSave="{00000000-0000-0000-0000-000000000000}"/>
  <workbookProtection workbookAlgorithmName="SHA-512" workbookHashValue="TelTUkzX05UABO50qD0lwq2P27GGjmGqHxpe/6I71U78HHQqLM1zIucn5Sy2G4rucrEagSpS1gxtRd8s9mi8xA==" workbookSaltValue="o/mZjYXSPmUwDaUtLH6f8g==" workbookSpinCount="100000" lockStructure="1"/>
  <bookViews>
    <workbookView xWindow="-28920" yWindow="-120" windowWidth="29040" windowHeight="17640" xr2:uid="{00000000-000D-0000-FFFF-FFFF00000000}"/>
  </bookViews>
  <sheets>
    <sheet name="Net Returns" sheetId="17" r:id="rId1"/>
    <sheet name="Drop down(hidden)" sheetId="13" state="hidden" r:id="rId2"/>
    <sheet name="Sheet1" sheetId="19" state="hidden" r:id="rId3"/>
  </sheets>
  <externalReferences>
    <externalReference r:id="rId4"/>
  </externalReferences>
  <definedNames>
    <definedName name="All_TYlds">'[1]70% of T-yields Sorting'!$A$3:$B$19692</definedName>
    <definedName name="CC">'Drop down(hidden)'!$L$3:$L$4</definedName>
    <definedName name="CC_2">'Drop down(hidden)'!$K$4</definedName>
    <definedName name="CN">'Drop down(hidden)'!$M$3:$M$4</definedName>
    <definedName name="I_NI">[1]I_NI!$F$2:$G$912</definedName>
    <definedName name="IA_v2">[1]IA!$AM$3:$BB$602</definedName>
    <definedName name="NT">'Drop down(hidden)'!$K$3:$K$4</definedName>
    <definedName name="NT_2">'Drop down(hidden)'!#REF!</definedName>
    <definedName name="practice_1">'Drop down(hidden)'!$J$5:$K$5</definedName>
    <definedName name="practice_2_NT_CC">'Drop down(hidden)'!$J$5:$J$5</definedName>
    <definedName name="practice_3">'Drop down(hidden)'!$K$5:$K$5</definedName>
    <definedName name="_xlnm.Print_Area" localSheetId="0">'Net Returns'!$A$1:$K$110</definedName>
    <definedName name="RMA_TYlds">'[1]70% of T-yields Sorting'!$R$3:$S$13095</definedName>
    <definedName name="SM">'Drop down(hidden)'!$N$3:$N$4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4" i="17" l="1"/>
  <c r="K63" i="17" l="1"/>
  <c r="D63" i="17" l="1"/>
  <c r="E63" i="17"/>
  <c r="F63" i="17"/>
  <c r="G63" i="17"/>
  <c r="H63" i="17"/>
  <c r="I63" i="17"/>
  <c r="J63" i="17"/>
  <c r="C63" i="17"/>
  <c r="B63" i="17"/>
  <c r="T38" i="13"/>
  <c r="S39" i="13" l="1"/>
  <c r="A36" i="17" l="1"/>
  <c r="A71" i="17" l="1"/>
  <c r="A61" i="17" l="1"/>
  <c r="E41" i="17"/>
  <c r="E38" i="17"/>
  <c r="E40" i="17"/>
  <c r="O39" i="13" l="1"/>
  <c r="E55" i="17"/>
  <c r="E54" i="17"/>
  <c r="P29" i="17" l="1"/>
  <c r="R89" i="17"/>
  <c r="P39" i="17"/>
  <c r="P30" i="17"/>
  <c r="D39" i="17"/>
  <c r="R58" i="17"/>
  <c r="P37" i="17"/>
  <c r="P33" i="17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41" i="13"/>
  <c r="E39" i="13"/>
  <c r="P39" i="13"/>
  <c r="M39" i="13"/>
  <c r="N39" i="13"/>
  <c r="L39" i="13"/>
  <c r="K30" i="13"/>
  <c r="A37" i="17"/>
  <c r="K11" i="13"/>
  <c r="L16" i="13" l="1"/>
  <c r="S106" i="13"/>
  <c r="S98" i="13"/>
  <c r="S90" i="13"/>
  <c r="S82" i="13"/>
  <c r="S74" i="13"/>
  <c r="S58" i="13"/>
  <c r="S42" i="13"/>
  <c r="S97" i="13"/>
  <c r="S49" i="13"/>
  <c r="S104" i="13"/>
  <c r="S96" i="13"/>
  <c r="S88" i="13"/>
  <c r="S80" i="13"/>
  <c r="S72" i="13"/>
  <c r="S64" i="13"/>
  <c r="S56" i="13"/>
  <c r="S48" i="13"/>
  <c r="S94" i="13"/>
  <c r="S78" i="13"/>
  <c r="S54" i="13"/>
  <c r="S93" i="13"/>
  <c r="S77" i="13"/>
  <c r="S53" i="13"/>
  <c r="S92" i="13"/>
  <c r="S68" i="13"/>
  <c r="S52" i="13"/>
  <c r="S73" i="13"/>
  <c r="S41" i="13"/>
  <c r="S103" i="13"/>
  <c r="S95" i="13"/>
  <c r="S87" i="13"/>
  <c r="S79" i="13"/>
  <c r="S71" i="13"/>
  <c r="S63" i="13"/>
  <c r="S55" i="13"/>
  <c r="S47" i="13"/>
  <c r="S86" i="13"/>
  <c r="S70" i="13"/>
  <c r="S62" i="13"/>
  <c r="S101" i="13"/>
  <c r="S85" i="13"/>
  <c r="S61" i="13"/>
  <c r="S100" i="13"/>
  <c r="S76" i="13"/>
  <c r="S60" i="13"/>
  <c r="S89" i="13"/>
  <c r="S57" i="13"/>
  <c r="S102" i="13"/>
  <c r="S46" i="13"/>
  <c r="S69" i="13"/>
  <c r="S45" i="13"/>
  <c r="S84" i="13"/>
  <c r="S44" i="13"/>
  <c r="S81" i="13"/>
  <c r="S99" i="13"/>
  <c r="S91" i="13"/>
  <c r="S83" i="13"/>
  <c r="S75" i="13"/>
  <c r="S67" i="13"/>
  <c r="S59" i="13"/>
  <c r="S51" i="13"/>
  <c r="S43" i="13"/>
  <c r="S66" i="13"/>
  <c r="S50" i="13"/>
  <c r="S105" i="13"/>
  <c r="S65" i="13"/>
  <c r="K93" i="13"/>
  <c r="E93" i="13" s="1"/>
  <c r="K100" i="13"/>
  <c r="K95" i="13"/>
  <c r="K98" i="13"/>
  <c r="K80" i="13"/>
  <c r="K87" i="13"/>
  <c r="E87" i="13" s="1"/>
  <c r="K79" i="13"/>
  <c r="E79" i="13" s="1"/>
  <c r="K96" i="13"/>
  <c r="K85" i="13"/>
  <c r="E85" i="13" s="1"/>
  <c r="K91" i="13"/>
  <c r="K83" i="13"/>
  <c r="E83" i="13" s="1"/>
  <c r="K84" i="13"/>
  <c r="K89" i="13"/>
  <c r="E89" i="13" s="1"/>
  <c r="K92" i="13"/>
  <c r="K82" i="13"/>
  <c r="K94" i="13"/>
  <c r="K90" i="13"/>
  <c r="K88" i="13"/>
  <c r="K86" i="13"/>
  <c r="K99" i="13"/>
  <c r="E99" i="13" s="1"/>
  <c r="K97" i="13"/>
  <c r="E97" i="13" s="1"/>
  <c r="K81" i="13"/>
  <c r="E81" i="13" s="1"/>
  <c r="L17" i="13"/>
  <c r="L15" i="13"/>
  <c r="K52" i="13"/>
  <c r="E41" i="13"/>
  <c r="E42" i="13"/>
  <c r="K65" i="13"/>
  <c r="E65" i="13" s="1"/>
  <c r="K51" i="13"/>
  <c r="K61" i="13"/>
  <c r="E61" i="13" s="1"/>
  <c r="K102" i="13"/>
  <c r="K78" i="13"/>
  <c r="K103" i="13"/>
  <c r="E103" i="13" s="1"/>
  <c r="K48" i="13"/>
  <c r="K104" i="13"/>
  <c r="K47" i="13"/>
  <c r="E47" i="13" s="1"/>
  <c r="K105" i="13"/>
  <c r="E105" i="13" s="1"/>
  <c r="K66" i="13"/>
  <c r="K108" i="13"/>
  <c r="K53" i="13"/>
  <c r="E53" i="13" s="1"/>
  <c r="K73" i="13"/>
  <c r="E73" i="13" s="1"/>
  <c r="K75" i="13"/>
  <c r="E75" i="13" s="1"/>
  <c r="K106" i="13"/>
  <c r="K50" i="13"/>
  <c r="E50" i="13" s="1"/>
  <c r="K55" i="13"/>
  <c r="E55" i="13" s="1"/>
  <c r="K76" i="13"/>
  <c r="K101" i="13"/>
  <c r="E101" i="13" s="1"/>
  <c r="K107" i="13"/>
  <c r="K54" i="13"/>
  <c r="K49" i="13"/>
  <c r="E49" i="13" s="1"/>
  <c r="K56" i="13"/>
  <c r="K77" i="13"/>
  <c r="E77" i="13" s="1"/>
  <c r="E95" i="13"/>
  <c r="K59" i="13"/>
  <c r="E59" i="13" s="1"/>
  <c r="K67" i="13"/>
  <c r="E67" i="13" s="1"/>
  <c r="K58" i="13"/>
  <c r="K68" i="13"/>
  <c r="E91" i="13"/>
  <c r="K60" i="13"/>
  <c r="K74" i="13"/>
  <c r="K69" i="13"/>
  <c r="E69" i="13" s="1"/>
  <c r="K57" i="13"/>
  <c r="E57" i="13" s="1"/>
  <c r="K71" i="13"/>
  <c r="E71" i="13" s="1"/>
  <c r="K63" i="13"/>
  <c r="E63" i="13" s="1"/>
  <c r="K64" i="13"/>
  <c r="K70" i="13"/>
  <c r="K62" i="13"/>
  <c r="K72" i="13"/>
  <c r="K44" i="13"/>
  <c r="K41" i="13"/>
  <c r="K43" i="13"/>
  <c r="K45" i="13"/>
  <c r="E45" i="13" s="1"/>
  <c r="K46" i="13"/>
  <c r="K42" i="13"/>
  <c r="D36" i="17"/>
  <c r="E56" i="17"/>
  <c r="E43" i="13" l="1"/>
  <c r="E44" i="13" s="1"/>
  <c r="Q33" i="17"/>
  <c r="R64" i="17" l="1"/>
  <c r="R63" i="17"/>
  <c r="R65" i="17"/>
  <c r="E46" i="13"/>
  <c r="E48" i="13" s="1"/>
  <c r="A70" i="17" l="1"/>
  <c r="B66" i="17"/>
  <c r="B68" i="17"/>
  <c r="E51" i="13"/>
  <c r="E52" i="13" s="1"/>
  <c r="C66" i="17"/>
  <c r="C68" i="17"/>
  <c r="B64" i="17"/>
  <c r="C65" i="17"/>
  <c r="C64" i="17"/>
  <c r="G86" i="17"/>
  <c r="B65" i="17"/>
  <c r="B73" i="17" l="1"/>
  <c r="B76" i="17"/>
  <c r="B77" i="17" s="1"/>
  <c r="C73" i="17"/>
  <c r="G73" i="17"/>
  <c r="G93" i="17"/>
  <c r="C76" i="17"/>
  <c r="G76" i="17"/>
  <c r="G64" i="17"/>
  <c r="W85" i="17"/>
  <c r="G66" i="17"/>
  <c r="W81" i="17"/>
  <c r="G81" i="17" s="1"/>
  <c r="W84" i="17"/>
  <c r="G84" i="17" s="1"/>
  <c r="G67" i="17"/>
  <c r="W82" i="17"/>
  <c r="G82" i="17" s="1"/>
  <c r="G68" i="17"/>
  <c r="D66" i="17"/>
  <c r="D68" i="17"/>
  <c r="E68" i="17"/>
  <c r="E66" i="17"/>
  <c r="R82" i="17"/>
  <c r="R81" i="17"/>
  <c r="B81" i="17" s="1"/>
  <c r="R85" i="17"/>
  <c r="R84" i="17"/>
  <c r="S82" i="17"/>
  <c r="S81" i="17"/>
  <c r="C81" i="17" s="1"/>
  <c r="S84" i="17"/>
  <c r="S85" i="17"/>
  <c r="B67" i="17"/>
  <c r="B69" i="17" s="1"/>
  <c r="C67" i="17"/>
  <c r="C69" i="17" s="1"/>
  <c r="C93" i="17" s="1"/>
  <c r="E54" i="13"/>
  <c r="E56" i="13"/>
  <c r="E65" i="17"/>
  <c r="E64" i="17"/>
  <c r="D64" i="17"/>
  <c r="G78" i="17"/>
  <c r="G65" i="17"/>
  <c r="I86" i="17"/>
  <c r="D65" i="17"/>
  <c r="E58" i="13" l="1"/>
  <c r="R83" i="17"/>
  <c r="S83" i="17"/>
  <c r="C77" i="17"/>
  <c r="C78" i="17" s="1"/>
  <c r="R86" i="17"/>
  <c r="S86" i="17"/>
  <c r="W86" i="17"/>
  <c r="G85" i="17"/>
  <c r="W83" i="17"/>
  <c r="G83" i="17" s="1"/>
  <c r="G77" i="17"/>
  <c r="C82" i="17"/>
  <c r="E60" i="13"/>
  <c r="D73" i="17"/>
  <c r="E73" i="17"/>
  <c r="I73" i="17"/>
  <c r="I93" i="17"/>
  <c r="D76" i="17"/>
  <c r="E76" i="17"/>
  <c r="I76" i="17"/>
  <c r="B93" i="17"/>
  <c r="G69" i="17"/>
  <c r="I67" i="17"/>
  <c r="Y82" i="17"/>
  <c r="I82" i="17" s="1"/>
  <c r="Y85" i="17"/>
  <c r="I68" i="17"/>
  <c r="I66" i="17"/>
  <c r="Y81" i="17"/>
  <c r="I81" i="17" s="1"/>
  <c r="Y84" i="17"/>
  <c r="I84" i="17" s="1"/>
  <c r="F68" i="17"/>
  <c r="F66" i="17"/>
  <c r="U84" i="17"/>
  <c r="U85" i="17"/>
  <c r="U82" i="17"/>
  <c r="U81" i="17"/>
  <c r="E81" i="17" s="1"/>
  <c r="T81" i="17"/>
  <c r="D81" i="17" s="1"/>
  <c r="T85" i="17"/>
  <c r="T84" i="17"/>
  <c r="T82" i="17"/>
  <c r="E67" i="17"/>
  <c r="E69" i="17" s="1"/>
  <c r="E93" i="17" s="1"/>
  <c r="B78" i="17"/>
  <c r="D67" i="17"/>
  <c r="D69" i="17" s="1"/>
  <c r="D93" i="17" s="1"/>
  <c r="E62" i="13"/>
  <c r="E64" i="13" s="1"/>
  <c r="B82" i="17"/>
  <c r="I78" i="17"/>
  <c r="F64" i="17"/>
  <c r="H86" i="17"/>
  <c r="I65" i="17"/>
  <c r="K86" i="17"/>
  <c r="I64" i="17"/>
  <c r="F65" i="17"/>
  <c r="E82" i="17" l="1"/>
  <c r="T86" i="17"/>
  <c r="U83" i="17"/>
  <c r="E77" i="17"/>
  <c r="E78" i="17" s="1"/>
  <c r="T83" i="17"/>
  <c r="D77" i="17"/>
  <c r="D78" i="17" s="1"/>
  <c r="B83" i="17"/>
  <c r="B84" i="17" s="1"/>
  <c r="B85" i="17" s="1"/>
  <c r="B86" i="17" s="1"/>
  <c r="U86" i="17"/>
  <c r="Y86" i="17"/>
  <c r="I85" i="17"/>
  <c r="D82" i="17"/>
  <c r="Y83" i="17"/>
  <c r="I83" i="17" s="1"/>
  <c r="I77" i="17"/>
  <c r="C83" i="17"/>
  <c r="C84" i="17" s="1"/>
  <c r="C85" i="17" s="1"/>
  <c r="F73" i="17"/>
  <c r="H93" i="17"/>
  <c r="H73" i="17"/>
  <c r="K73" i="17"/>
  <c r="K93" i="17"/>
  <c r="F76" i="17"/>
  <c r="H76" i="17"/>
  <c r="K76" i="17"/>
  <c r="H67" i="17"/>
  <c r="X82" i="17"/>
  <c r="H82" i="17" s="1"/>
  <c r="X85" i="17"/>
  <c r="H66" i="17"/>
  <c r="X81" i="17"/>
  <c r="H81" i="17" s="1"/>
  <c r="X84" i="17"/>
  <c r="H84" i="17" s="1"/>
  <c r="H68" i="17"/>
  <c r="K66" i="17"/>
  <c r="AA82" i="17"/>
  <c r="K82" i="17" s="1"/>
  <c r="AA84" i="17"/>
  <c r="K84" i="17" s="1"/>
  <c r="K67" i="17"/>
  <c r="AA85" i="17"/>
  <c r="AA81" i="17"/>
  <c r="K81" i="17" s="1"/>
  <c r="K68" i="17"/>
  <c r="I69" i="17"/>
  <c r="V82" i="17"/>
  <c r="V84" i="17"/>
  <c r="V81" i="17"/>
  <c r="F81" i="17" s="1"/>
  <c r="V85" i="17"/>
  <c r="F67" i="17"/>
  <c r="F69" i="17" s="1"/>
  <c r="F93" i="17" s="1"/>
  <c r="E66" i="13"/>
  <c r="E68" i="13" s="1"/>
  <c r="K78" i="17"/>
  <c r="H78" i="17"/>
  <c r="K64" i="17"/>
  <c r="H64" i="17"/>
  <c r="H65" i="17"/>
  <c r="J86" i="17"/>
  <c r="K65" i="17"/>
  <c r="E83" i="17" l="1"/>
  <c r="E84" i="17" s="1"/>
  <c r="E85" i="17" s="1"/>
  <c r="C86" i="17"/>
  <c r="V83" i="17"/>
  <c r="F77" i="17"/>
  <c r="F78" i="17" s="1"/>
  <c r="AA86" i="17"/>
  <c r="K85" i="17"/>
  <c r="V86" i="17"/>
  <c r="X86" i="17"/>
  <c r="H85" i="17"/>
  <c r="D83" i="17"/>
  <c r="AA83" i="17"/>
  <c r="K83" i="17" s="1"/>
  <c r="K77" i="17"/>
  <c r="F82" i="17"/>
  <c r="X83" i="17"/>
  <c r="H83" i="17" s="1"/>
  <c r="H77" i="17"/>
  <c r="J73" i="17"/>
  <c r="J93" i="17"/>
  <c r="J76" i="17"/>
  <c r="Z81" i="17"/>
  <c r="J81" i="17" s="1"/>
  <c r="Z84" i="17"/>
  <c r="J84" i="17" s="1"/>
  <c r="J68" i="17"/>
  <c r="J67" i="17"/>
  <c r="Z82" i="17"/>
  <c r="J82" i="17" s="1"/>
  <c r="Z85" i="17"/>
  <c r="J66" i="17"/>
  <c r="K69" i="17"/>
  <c r="H69" i="17"/>
  <c r="E70" i="13"/>
  <c r="J78" i="17"/>
  <c r="J64" i="17"/>
  <c r="J65" i="17"/>
  <c r="E86" i="17" l="1"/>
  <c r="Z86" i="17"/>
  <c r="J85" i="17"/>
  <c r="Z83" i="17"/>
  <c r="J83" i="17" s="1"/>
  <c r="J77" i="17"/>
  <c r="D84" i="17"/>
  <c r="D85" i="17" s="1"/>
  <c r="F83" i="17"/>
  <c r="F84" i="17" s="1"/>
  <c r="F85" i="17" s="1"/>
  <c r="F86" i="17" s="1"/>
  <c r="E72" i="13"/>
  <c r="E74" i="13" s="1"/>
  <c r="J69" i="17"/>
  <c r="B96" i="17"/>
  <c r="B97" i="17" s="1"/>
  <c r="D86" i="17" l="1"/>
  <c r="E78" i="13"/>
  <c r="E80" i="13" s="1"/>
  <c r="E76" i="13"/>
  <c r="E82" i="13" l="1"/>
  <c r="E84" i="13" s="1"/>
  <c r="E86" i="13" l="1"/>
  <c r="E88" i="13" l="1"/>
  <c r="E90" i="13" l="1"/>
  <c r="E92" i="13" l="1"/>
  <c r="E94" i="13" l="1"/>
  <c r="E96" i="13" l="1"/>
  <c r="E98" i="13" l="1"/>
  <c r="E100" i="13" l="1"/>
  <c r="E102" i="13" l="1"/>
  <c r="E104" i="13" l="1"/>
  <c r="E106" i="13" l="1"/>
  <c r="J117" i="13" s="1"/>
  <c r="J129" i="13"/>
  <c r="J120" i="13"/>
  <c r="J121" i="13"/>
  <c r="J125" i="13"/>
  <c r="J127" i="13"/>
  <c r="J123" i="13"/>
  <c r="J115" i="13"/>
  <c r="J135" i="13"/>
  <c r="J126" i="13"/>
  <c r="J128" i="13"/>
  <c r="J119" i="13"/>
  <c r="J132" i="13"/>
  <c r="J133" i="13"/>
  <c r="J114" i="13"/>
  <c r="J131" i="13"/>
  <c r="J134" i="13"/>
  <c r="J124" i="13"/>
  <c r="J113" i="13"/>
  <c r="J112" i="13" s="1"/>
  <c r="J136" i="13"/>
  <c r="J122" i="13"/>
  <c r="J130" i="13" l="1"/>
  <c r="J118" i="13"/>
  <c r="J116" i="13"/>
  <c r="H32" i="17" s="1"/>
</calcChain>
</file>

<file path=xl/sharedStrings.xml><?xml version="1.0" encoding="utf-8"?>
<sst xmlns="http://schemas.openxmlformats.org/spreadsheetml/2006/main" count="5674" uniqueCount="280">
  <si>
    <t>NT.Min</t>
  </si>
  <si>
    <t>NT.Max</t>
  </si>
  <si>
    <t>NT.Sterr</t>
  </si>
  <si>
    <t>$/acre</t>
  </si>
  <si>
    <t>Cover crops</t>
  </si>
  <si>
    <t>Tillage</t>
  </si>
  <si>
    <t>Location</t>
  </si>
  <si>
    <t>No</t>
  </si>
  <si>
    <t>Yes</t>
  </si>
  <si>
    <t xml:space="preserve">County </t>
  </si>
  <si>
    <t>Conventional Tillage</t>
  </si>
  <si>
    <t>Reduced Tillage</t>
  </si>
  <si>
    <t>No Tillage</t>
  </si>
  <si>
    <t>No-Till</t>
  </si>
  <si>
    <t>NT.Mode</t>
  </si>
  <si>
    <t>Ag Decision Maker -- Iowa State University Extension and Outreach</t>
  </si>
  <si>
    <r>
      <t xml:space="preserve">This institution is an equal opportunity provider. For the full non-discrimination statement or accommodation inquiries, go to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>.</t>
    </r>
  </si>
  <si>
    <t>Probability of incurring losses</t>
  </si>
  <si>
    <t>Probability of generating profits</t>
  </si>
  <si>
    <t xml:space="preserve">Cover Crop </t>
  </si>
  <si>
    <t>Replace Fertilizer with Compost</t>
  </si>
  <si>
    <t>Replace Fertilizer with Swine Manure</t>
  </si>
  <si>
    <t>No-Till and Cover Crop</t>
  </si>
  <si>
    <t>No-Till, Cover Crop and Replace fertilizer with compost</t>
  </si>
  <si>
    <t>Irrigation</t>
  </si>
  <si>
    <t>3. Carbon Farming Plan</t>
  </si>
  <si>
    <t>Contract Length</t>
  </si>
  <si>
    <t>Contract Type</t>
  </si>
  <si>
    <t>Per practice</t>
  </si>
  <si>
    <t>Per outcome</t>
  </si>
  <si>
    <t>Same practice every year?</t>
  </si>
  <si>
    <t>acres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</si>
  <si>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</si>
  <si>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</si>
  <si>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</si>
  <si>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</si>
  <si>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</si>
  <si>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</si>
  <si>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</si>
  <si>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</si>
  <si>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</si>
  <si>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</si>
  <si>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Expected Net Returns</t>
  </si>
  <si>
    <t>Discount rate</t>
  </si>
  <si>
    <t>Discounted Net Returns</t>
  </si>
  <si>
    <t>Cover Crops?</t>
  </si>
  <si>
    <t>Irrigation?</t>
  </si>
  <si>
    <t>Tillage management?</t>
  </si>
  <si>
    <t>Please select</t>
  </si>
  <si>
    <t>Irrigated</t>
  </si>
  <si>
    <t>Non-Irrigated</t>
  </si>
  <si>
    <t>1 year</t>
  </si>
  <si>
    <t>5 years</t>
  </si>
  <si>
    <t>10 years</t>
  </si>
  <si>
    <t>Only years 1,3,…</t>
  </si>
  <si>
    <t>Only years 2,4,…</t>
  </si>
  <si>
    <t>No change</t>
  </si>
  <si>
    <t>-2.5% annual decline</t>
  </si>
  <si>
    <t>Will you receive cost-share payments from federal or state programs to implement carbon farming practices?</t>
  </si>
  <si>
    <t>Stacking payments</t>
  </si>
  <si>
    <t>Yes, every year of the contract</t>
  </si>
  <si>
    <t>Yes, only in year 1</t>
  </si>
  <si>
    <t>Yes, only in years 1-3</t>
  </si>
  <si>
    <t>Yes, only in years 1-5</t>
  </si>
  <si>
    <t>Cost-share payment</t>
  </si>
  <si>
    <t>$/acre/year</t>
  </si>
  <si>
    <t>Compost Use?</t>
  </si>
  <si>
    <t>List of Practices</t>
  </si>
  <si>
    <t>Possible Practices</t>
  </si>
  <si>
    <t>Ordered List of Possible Practices</t>
  </si>
  <si>
    <t>Convert Irrigated Cropland to Permanent Unfertilized Grass Cover</t>
  </si>
  <si>
    <t>Convert Irrigated Cropland to Permanent Unfertilized Grass/Legume Cover</t>
  </si>
  <si>
    <t>Convert Non-Irrigated Cropland to Permanent Unfertilized Grass Cover</t>
  </si>
  <si>
    <t>Convert Non-Irrigated Cropland to Permanent Unfertilized Grass/Legume Cover</t>
  </si>
  <si>
    <t>Conservation Cover (CPS 327)</t>
  </si>
  <si>
    <t>Code</t>
  </si>
  <si>
    <t>Cover Crop (CPS 340)</t>
  </si>
  <si>
    <t>Add Legume Seasonal Cover Crop (with 50% Fertilizer N Reduction) to Irrigated Cropland</t>
  </si>
  <si>
    <t>Add Legume Seasonal Cover Crop (with 50% Fertilizer N Reduction) to No-Till Irrigated Cropland</t>
  </si>
  <si>
    <t>Add Legume Seasonal Cover Crop (with 50% Fertilizer N Reduction) to No-Till Non-Irrigated Cropland</t>
  </si>
  <si>
    <t>Add Legume Seasonal Cover Crop (with 50% Fertilizer N Reduction) to Non-Irrigated Cropland</t>
  </si>
  <si>
    <t>Add Non-Legume Seasonal Cover Crop (with 25% Fertilizer N Reduction) to Irrigated Cropland</t>
  </si>
  <si>
    <t>Add Non-Legume Seasonal Cover Crop (with 25% Fertilizer N Reduction) to No-Till Irrigated Cropland</t>
  </si>
  <si>
    <t>Add Non-Legume Seasonal Cover Crop (with 25% Fertilizer N Reduction) to No-Till Non-Irrigated Cropland</t>
  </si>
  <si>
    <t>Add Non-Legume Seasonal Cover Crop (with 25% Fertilizer N Reduction) to Non-Irrigated Cropland</t>
  </si>
  <si>
    <t>Forage and Biomass Planting (CPS 512)</t>
  </si>
  <si>
    <t>Conversion of Annual Cropland to Irrigated Grass/Legume Forage/Biomass Crops</t>
  </si>
  <si>
    <t>Conversion of Annual Cropland to Non-Irrigated Grass/Legume Forage/Biomass Crops</t>
  </si>
  <si>
    <t>Multiple Conservation Practices</t>
  </si>
  <si>
    <t>Intensive Till to No Till or Strip Till (CPS 329) + Add Legume Seasonal Cover Crop (CPS 340) (with 50% Fertilizer N Reduction) on Irrigated Croplands</t>
  </si>
  <si>
    <t>Intensive Till to No Till or Strip Till (CPS 329) + Add Legume Seasonal Cover Crop (CPS 340) (with 50% Fertilizer N Reduction) on Non-Irrigated Croplands</t>
  </si>
  <si>
    <t>Intensive Till to No Till or Strip Till (CPS 329) + Add Legume Seasonal Cover Crop (CPS 340) + Replace Synthetic N Fertilizer with Compost (CN ratio 10) (CPS 590) on Irrigated Croplands</t>
  </si>
  <si>
    <t>Intensive Till to No Till or Strip Till (CPS 329) + Add Legume Seasonal Cover Crop (CPS 340) + Replace Synthetic N Fertilizer with Compost (CN ratio 10) (CPS 590) on Non-Irrigated Croplands</t>
  </si>
  <si>
    <t>Intensive Till to No Till or Strip Till (CPS 329) + Add Legume Seasonal Cover Crop (CPS 340) + Replace Synthetic N Fertilizer with Compost (CN ratio 15) (CPS 590) on Irrigated Croplands</t>
  </si>
  <si>
    <t>Intensive Till to No Till or Strip Till (CPS 329) + Add Legume Seasonal Cover Crop (CPS 340) + Replace Synthetic N Fertilizer with Compost (CN ratio 15) (CPS 590) on Non-Irrigated Croplands</t>
  </si>
  <si>
    <t>Intensive Till to No Till or Strip Till (CPS 329) + Add Legume Seasonal Cover Crop (CPS 340) + Replace Synthetic N Fertilizer with Compost (CN ratio 20) (CPS 590) on Irrigated Croplands</t>
  </si>
  <si>
    <t>Intensive Till to No Till or Strip Till (CPS 329) + Add Legume Seasonal Cover Crop (CPS 340) + Replace Synthetic N Fertilizer with Compost (CN ratio 20) (CPS 590) on Non-Irrigated Croplands</t>
  </si>
  <si>
    <t>Intensive Till to No Till or Strip Till (CPS 329) + Add Legume Seasonal Cover Crop (CPS 340) + Replace Synthetic N Fertilizer with Compost (CN ratio 25) (CPS 590) on Irrigated Croplands</t>
  </si>
  <si>
    <t>Intensive Till to No Till or Strip Till (CPS 329) + Add Legume Seasonal Cover Crop (CPS 340) + Replace Synthetic N Fertilizer with Compost (CN ratio 25) (CPS 590) on Non-Irrigated Croplands</t>
  </si>
  <si>
    <t>Intensive Till to No Till or Strip Till (CPS 329) + Add Non-Legume Seasonal Cover Crop (CPS 340) (with 25% Fertilizer N Reduction) on Irrigated Croplands</t>
  </si>
  <si>
    <t>Intensive Till to No Till or Strip Till (CPS 329) + Add Non-Legume Seasonal Cover Crop (CPS 340) (with 25% Fertilizer N Reduction) on Non-Irrigated Croplands</t>
  </si>
  <si>
    <t>Intensive Till to No Till or Strip Till (CPS 329) + Add Non-Legume Seasonal Cover Crop (CPS 340) + Replace Synthetic N Fertilizer with Compost (CN ratio 10) (CPS 590) on Irrigated Croplands</t>
  </si>
  <si>
    <t>Intensive Till to No Till or Strip Till (CPS 329) + Add Non-Legume Seasonal Cover Crop (CPS 340) + Replace Synthetic N Fertilizer with Compost (CN ratio 10) (CPS 590) on Non-Irrigated Croplands</t>
  </si>
  <si>
    <t>Intensive Till to No Till or Strip Till (CPS 329) + Add Non-Legume Seasonal Cover Crop (CPS 340) + Replace Synthetic N Fertilizer with Compost (CN ratio 15) (CPS 590) on Irrigated Croplands</t>
  </si>
  <si>
    <t>Intensive Till to No Till or Strip Till (CPS 329) + Add Non-Legume Seasonal Cover Crop (CPS 340) + Replace Synthetic N Fertilizer with Compost (CN ratio 15) (CPS 590) on Non-Irrigated Croplands</t>
  </si>
  <si>
    <t>Intensive Till to No Till or Strip Till (CPS 329) + Add Non-Legume Seasonal Cover Crop (CPS 340) + Replace Synthetic N Fertilizer with Compost (CN ratio 20) (CPS 590) on Irrigated Croplands</t>
  </si>
  <si>
    <t>Intensive Till to No Till or Strip Till (CPS 329) + Add Non-Legume Seasonal Cover Crop (CPS 340) + Replace Synthetic N Fertilizer with Compost (CN ratio 20) (CPS 590) on Non-Irrigated Croplands</t>
  </si>
  <si>
    <t>Intensive Till to No Till or Strip Till (CPS 329) + Add Non-Legume Seasonal Cover Crop (CPS 340) + Replace Synthetic N Fertilizer with Compost (CN ratio 25) (CPS 590) on Irrigated Croplands</t>
  </si>
  <si>
    <t>Intensive Till to No Till or Strip Till (CPS 329) + Add Non-Legume Seasonal Cover Crop (CPS 340) + Replace Synthetic N Fertilizer with Compost (CN ratio 25) (CPS 590) on Non-Irrigated Croplands</t>
  </si>
  <si>
    <t>Intensive Till to No Till or Strip Till (CPS 329) + Synthetic N Fertilizer Reductions of 15% (CPS 590) on Irrigated Croplands</t>
  </si>
  <si>
    <t>Intensive Till to No Till or Strip Till (CPS 329) + Synthetic N Fertilizer Reductions of 15% (CPS 590) on Non-Irrigated Croplands</t>
  </si>
  <si>
    <t>Nutrient Management (CPS 590)</t>
  </si>
  <si>
    <t>Improved N Fertilizer Management on Irrigated Croplands - Reduce Fertilizer Application Rate by 15%</t>
  </si>
  <si>
    <t>Improved N Fertilizer Management on Non-Irrigated Croplands - Reduce Fertilizer Application Rate by 15%</t>
  </si>
  <si>
    <t>Replace Synthetic N Fertilizer with Beef Feedlot Manure on Irrigated Croplands</t>
  </si>
  <si>
    <t>Replace Synthetic N Fertilizer with Beef Feedlot Manure on Non-Irrigated Croplands</t>
  </si>
  <si>
    <t>Replace Synthetic N Fertilizer with Chicken Broiler Manure on Irrigated Croplands</t>
  </si>
  <si>
    <t>Replace Synthetic N Fertilizer with Chicken Broiler Manure on Non-Irrigated Croplands</t>
  </si>
  <si>
    <t>Replace Synthetic N Fertilizer with Chicken Layer Manure on Irrigated Croplands</t>
  </si>
  <si>
    <t>Replace Synthetic N Fertilizer with Chicken Layer Manure on Non-Irrigated Croplands</t>
  </si>
  <si>
    <t>Replace Synthetic N Fertilizer with Compost (CN ratio 10) on Irrigated Croplands</t>
  </si>
  <si>
    <t>Replace Synthetic N Fertilizer with Compost (CN ratio 10) on Non-Irrigated Croplands</t>
  </si>
  <si>
    <t>Replace Synthetic N Fertilizer with Compost (CN ratio 15) on Irrigated Croplands</t>
  </si>
  <si>
    <t>Replace Synthetic N Fertilizer with Compost (CN ratio 15) on Non-Irrigated Croplands</t>
  </si>
  <si>
    <t>Replace Synthetic N Fertilizer with Compost (CN ratio 20) on Irrigated Croplands</t>
  </si>
  <si>
    <t>Replace Synthetic N Fertilizer with Compost (CN ratio 20) on Non-Irrigated Croplands</t>
  </si>
  <si>
    <t>Replace Synthetic N Fertilizer with Compost (CN ratio 25) on Irrigated Croplands</t>
  </si>
  <si>
    <t>Replace Synthetic N Fertilizer with Compost (CN ratio 25) on Non-Irrigated Croplands</t>
  </si>
  <si>
    <t>Replace Synthetic N Fertilizer with Dairy Manure on Irrigated Croplands</t>
  </si>
  <si>
    <t>Replace Synthetic N Fertilizer with Dairy Manure on Non-Irrigated Croplands</t>
  </si>
  <si>
    <t>Replace Synthetic N Fertilizer with Other Manure on Irrigated Croplands</t>
  </si>
  <si>
    <t>Replace Synthetic N Fertilizer with Other Manure on Non-Irrigated Croplands</t>
  </si>
  <si>
    <t>Replace Synthetic N Fertilizer with Sheep Manure on Irrigated Croplands</t>
  </si>
  <si>
    <t>Replace Synthetic N Fertilizer with Sheep Manure on Non-Irrigated Croplands</t>
  </si>
  <si>
    <t>Replace Synthetic N Fertilizer with Swine Manure on Irrigated Croplands</t>
  </si>
  <si>
    <t>Replace Synthetic N Fertilizer with Swine Manure on Non-Irrigated Croplands</t>
  </si>
  <si>
    <t>Cropland Management</t>
  </si>
  <si>
    <t>Residue and Tillage Management - No-Till (CPS 329)</t>
  </si>
  <si>
    <t>Intensive Till to No Till or Strip Till on Irrigated Cropland</t>
  </si>
  <si>
    <t>Intensive Till to No Till or Strip Till on Non-Irrigated Cropland</t>
  </si>
  <si>
    <t>Reduced Till to No Till or Strip Till on Irrigated Cropland</t>
  </si>
  <si>
    <t>Reduced Till to No Till or Strip Till on Non-Irrigated Cropland</t>
  </si>
  <si>
    <t>Residue and Tillage Management - Reduced Till (CPS 345)</t>
  </si>
  <si>
    <t>Intensive Till to Reduced Till on Irrigated Cropland</t>
  </si>
  <si>
    <t>Intensive Till to Reduced Till on Non-Irrigated Cropland</t>
  </si>
  <si>
    <t>Coded baseline</t>
  </si>
  <si>
    <t>Filters:</t>
  </si>
  <si>
    <t>Yes, Legume</t>
  </si>
  <si>
    <t>Yes, Non-Legume</t>
  </si>
  <si>
    <t>1</t>
  </si>
  <si>
    <t>2</t>
  </si>
  <si>
    <t>Manure Use?</t>
  </si>
  <si>
    <t>Compost &amp; Manure</t>
  </si>
  <si>
    <t>Filtered List</t>
  </si>
  <si>
    <t>Group</t>
  </si>
  <si>
    <t>Fixed</t>
  </si>
  <si>
    <t>Individual</t>
  </si>
  <si>
    <t>state</t>
  </si>
  <si>
    <t>county</t>
  </si>
  <si>
    <t>fipsint</t>
  </si>
  <si>
    <t>class</t>
  </si>
  <si>
    <t>cpsnum</t>
  </si>
  <si>
    <t>cps_name</t>
  </si>
  <si>
    <t>planner_implementation</t>
  </si>
  <si>
    <t>n</t>
  </si>
  <si>
    <t>Cropland to Herbaceous Cover</t>
  </si>
  <si>
    <t>FIXED</t>
  </si>
  <si>
    <t>COUNTY</t>
  </si>
  <si>
    <t>indexfinal</t>
  </si>
  <si>
    <t>+2.5% annual increase</t>
  </si>
  <si>
    <t>+7.5% annual increase</t>
  </si>
  <si>
    <t>+1.0% annual increase</t>
  </si>
  <si>
    <t>+5.0% annual increase</t>
  </si>
  <si>
    <t>+10.0% annual increase</t>
  </si>
  <si>
    <t>-1.0% annual decline</t>
  </si>
  <si>
    <t>-5.0% annual decline</t>
  </si>
  <si>
    <t>-10.0% annual decline</t>
  </si>
  <si>
    <t>-7.5% annual decline</t>
  </si>
  <si>
    <t>peak</t>
  </si>
  <si>
    <t>min</t>
  </si>
  <si>
    <t>max</t>
  </si>
  <si>
    <t>Filtered options</t>
  </si>
  <si>
    <t>Expected Net Cash Flow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</si>
  <si>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</si>
  <si>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</si>
  <si>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</si>
  <si>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</si>
  <si>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</si>
  <si>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</si>
  <si>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</si>
  <si>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</si>
  <si>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</si>
  <si>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</si>
  <si>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Profits larger than $20/acre</t>
  </si>
  <si>
    <t>About the same (2% discount rate)</t>
  </si>
  <si>
    <t>Slightly more (4% discount rate)</t>
  </si>
  <si>
    <t>Much more (6% discount rate)</t>
  </si>
  <si>
    <t>References:</t>
  </si>
  <si>
    <t>Amy Swan, Mark Easter, Adam Chambers, Kevin Brown, Stephen A. Williams, Jeff Creque, John Wick, Keith Paustian. 2022. COMET-Planner Dataset, Version 3.0, Build 1 and COMET-Planner Report: Carbon and Greenhouse Gas Evaluation for NRCS Conservation Practice Planning. A companion report to www.comet-planner.com. Downloaded at www.comet-planner.com on October 14, 2022.</t>
  </si>
  <si>
    <t>This decision tool is intended to educate agricultural stakeholders about the variables at play in carbon farming. No guarantees or warrantees are implied by this educational tool.</t>
  </si>
  <si>
    <t>Authors:</t>
  </si>
  <si>
    <t>Haeun Jo, graduate research assistant</t>
  </si>
  <si>
    <t>Alejandro Plastina, extension economist (plastina@iastate.edu)</t>
  </si>
  <si>
    <t>How do you value an immediate payment with respect to the same payment in 5 years?</t>
  </si>
  <si>
    <t>Instructions:</t>
  </si>
  <si>
    <t>How will your costs change when you implement the Specific Practice?</t>
  </si>
  <si>
    <t>Extra non-cash costs (more depreciation, management time, etc.)</t>
  </si>
  <si>
    <t xml:space="preserve">Change in cash costs </t>
  </si>
  <si>
    <t>Change in non-cash costs</t>
  </si>
  <si>
    <r>
      <t xml:space="preserve">Do you expect the </t>
    </r>
    <r>
      <rPr>
        <b/>
        <i/>
        <sz val="10"/>
        <color theme="1"/>
        <rFont val="Arial"/>
        <family val="2"/>
      </rPr>
      <t xml:space="preserve">Change in Total Cost </t>
    </r>
    <r>
      <rPr>
        <b/>
        <sz val="10"/>
        <color theme="1"/>
        <rFont val="Arial"/>
        <family val="2"/>
      </rPr>
      <t>to vary over time?</t>
    </r>
  </si>
  <si>
    <t>Change in Total Cost</t>
  </si>
  <si>
    <t>Extra cash costs (yield losses, additional expenses, etc.)</t>
  </si>
  <si>
    <t>Cash cost savings (yield increases, lower expenses, etc.)</t>
  </si>
  <si>
    <t>Non-cash cost savings (less depreciation, mgmt. time, soil erosion, etc.)</t>
  </si>
  <si>
    <t>--</t>
  </si>
  <si>
    <t>Net Present Value of Carbon Contract:</t>
  </si>
  <si>
    <t>Per acre</t>
  </si>
  <si>
    <t>Per farm</t>
  </si>
  <si>
    <t>-Expected change in non-cash costs</t>
  </si>
  <si>
    <t>-Expected change in cash costs</t>
  </si>
  <si>
    <t xml:space="preserve">+Expected cost-share payments </t>
  </si>
  <si>
    <t>Expected carbon payments</t>
  </si>
  <si>
    <t>2. Current Farming Practices</t>
  </si>
  <si>
    <t>4. Expected Annual Returns</t>
  </si>
  <si>
    <t>Compost use?</t>
  </si>
  <si>
    <t>Manure use?</t>
  </si>
  <si>
    <t>Cover crops use?</t>
  </si>
  <si>
    <t>Irrigation use?</t>
  </si>
  <si>
    <t>Contract type</t>
  </si>
  <si>
    <t>Contract length</t>
  </si>
  <si>
    <t xml:space="preserve">Contracted change of practice: </t>
  </si>
  <si>
    <t>Type of practice:</t>
  </si>
  <si>
    <t>Specific practice:</t>
  </si>
  <si>
    <t>Farm area in carbon contract</t>
  </si>
  <si>
    <t>Farm area in carbon contract and receiving cost-share</t>
  </si>
  <si>
    <r>
      <t>Expected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 removal (tons)</t>
    </r>
  </si>
  <si>
    <t>Breakeven evaluation for your choices of carbon price, change in costs, and cost-share payments:</t>
  </si>
  <si>
    <r>
      <t>Breakeven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  (tons/acre)</t>
    </r>
  </si>
  <si>
    <t>Ag Decision Maker File A1-78</t>
  </si>
  <si>
    <t>Breakeven carbon price ($/ton)</t>
  </si>
  <si>
    <t>Minimum carbon price needed to breakeven based on your choices of practices, change in costs, and cost-share payments:</t>
  </si>
  <si>
    <t>Annual probability of obtaining different net returns per acre:</t>
  </si>
  <si>
    <t>Losses larger than -$20/acre</t>
  </si>
  <si>
    <t>Losses smaller than -$10/acre</t>
  </si>
  <si>
    <t>Profits smaller than $10/acre</t>
  </si>
  <si>
    <t>Losses between -$20/acre and -$10/acre</t>
  </si>
  <si>
    <t>Profits between $10/acre and $20/acre</t>
  </si>
  <si>
    <t>Find Decision Tools for other states and additional resources on carbon markets for agriculture on the Ag Decision Maker website.</t>
  </si>
  <si>
    <t xml:space="preserve">(1) Enter your information sequentially, from the top of the page to the bottom of the page. </t>
  </si>
  <si>
    <r>
      <t xml:space="preserve">(2) If at any point you decide to change the information entered in a previous step, please review any warning messages in </t>
    </r>
    <r>
      <rPr>
        <sz val="9"/>
        <color rgb="FFFF0000"/>
        <rFont val="Arial"/>
        <family val="2"/>
      </rPr>
      <t>Red.</t>
    </r>
  </si>
  <si>
    <r>
      <rPr>
        <sz val="9"/>
        <rFont val="Arial"/>
        <family val="2"/>
      </rPr>
      <t xml:space="preserve">(3) </t>
    </r>
    <r>
      <rPr>
        <u/>
        <sz val="9"/>
        <color indexed="12"/>
        <rFont val="Arial"/>
        <family val="2"/>
      </rPr>
      <t>Ag Decision Maker Information File A1-78, Net Returns to Carbon Farming</t>
    </r>
    <r>
      <rPr>
        <sz val="9"/>
        <rFont val="Arial"/>
        <family val="2"/>
      </rPr>
      <t>, provides additional explanation on this Decision Tool.</t>
    </r>
  </si>
  <si>
    <t>CLASS=CROPLAND MANAGEMENT</t>
  </si>
  <si>
    <r>
      <t>Uncertainty in greenhouse gas removal (all expressed in Carbon Dioxide Equivalent units,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e) is represented via a triangular distribution parametrized with data from </t>
    </r>
  </si>
  <si>
    <t>Swan et al. (2022). Assumptions: Peak value = Reported mean; Minimum value = Reported minimum; Maximum value = Reported maximum.</t>
  </si>
  <si>
    <r>
      <t xml:space="preserve">Esta institución ofrece igualdad de oportunidades. Para ver la declaración completa de no discriminación o para consultas de acomodación, siga a este vinculo:     </t>
    </r>
    <r>
      <rPr>
        <u/>
        <sz val="10"/>
        <color rgb="FF0000FF"/>
        <rFont val="Arial"/>
        <family val="2"/>
      </rPr>
      <t>www.extension.iastate.edu/diversity/ext</t>
    </r>
    <r>
      <rPr>
        <sz val="10"/>
        <rFont val="Arial"/>
        <family val="2"/>
      </rPr>
      <t xml:space="preserve">.   </t>
    </r>
  </si>
  <si>
    <t>Must select Type of Practice to populate this list</t>
  </si>
  <si>
    <t>Washington</t>
  </si>
  <si>
    <t>Somerset</t>
  </si>
  <si>
    <t>ME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</si>
  <si>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</si>
  <si>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</si>
  <si>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</si>
  <si>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</si>
  <si>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</si>
  <si>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</si>
  <si>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</si>
  <si>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</si>
  <si>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</si>
  <si>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</si>
  <si>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</si>
  <si>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</si>
  <si>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Waldo</t>
  </si>
  <si>
    <t>York</t>
  </si>
  <si>
    <t>1. Select the cell below and choose a Maine county from the dropdown menu</t>
  </si>
  <si>
    <t>Net Returns to Carbon Farming in Maine</t>
  </si>
  <si>
    <t>Yellow shaded cells: click on the cell; a small down-arrow will appear to the right of the cell; click on the arrow and select an option from the dropdown menu.</t>
  </si>
  <si>
    <t>Blue shaded cells: click on the cell, type your answer (a positive number or the number zero).</t>
  </si>
  <si>
    <t>Version 4 (3/5/2024)</t>
  </si>
  <si>
    <t>Printed:</t>
  </si>
  <si>
    <r>
      <rPr>
        <b/>
        <u/>
        <sz val="11"/>
        <color theme="1"/>
        <rFont val="Arial"/>
        <family val="2"/>
      </rPr>
      <t>Acknowledgements</t>
    </r>
    <r>
      <rPr>
        <sz val="11"/>
        <color theme="1"/>
        <rFont val="Arial"/>
        <family val="2"/>
      </rPr>
      <t>: The authors thank Dr. Maria Bowman, Research Agricultural Economist at the USDA Economic Research Service, for her helpful comments.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</si>
</sst>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0.0000"/>
    <numFmt numFmtId="167" formatCode="_(&quot;$&quot;* #,##0_);_(&quot;$&quot;* \(#,##0\);_(&quot;$&quot;* &quot;-&quot;??_);_(@_)"/>
  </numFmts>
  <fonts count="48"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5F9025"/>
      <name val="Arial Unicode MS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7"/>
      <color indexed="63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sz val="16"/>
      <color indexed="9"/>
      <name val="Arial"/>
      <family val="2"/>
    </font>
    <font>
      <u/>
      <sz val="10"/>
      <color rgb="FF0000FF"/>
      <name val="Arial"/>
      <family val="2"/>
    </font>
    <font>
      <u/>
      <sz val="11"/>
      <color indexed="12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rgb="FFFF000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vertAlign val="subscript"/>
      <sz val="10"/>
      <color theme="1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u/>
      <sz val="9"/>
      <color indexed="12"/>
      <name val="Arial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b/>
      <u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2" tint="-9.9948118533890809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9" fontId="9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0" fontId="7" fillId="0" borderId="0"/>
    <xf numFmtId="0" fontId="5" fillId="0" borderId="0"/>
    <xf numFmtId="0" fontId="1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3" fillId="0" borderId="0"/>
    <xf numFmtId="44" fontId="9" fillId="0" borderId="0" applyFont="0" applyFill="0" applyBorder="0" applyAlignment="0" applyProtection="0"/>
    <xf numFmtId="0" fontId="2" fillId="0" borderId="0"/>
  </cellStyleXfs>
  <cellXfs count="214">
    <xf numFmtId="0" fontId="0" fillId="0" borderId="0" xfId="0"/>
    <xf numFmtId="0" fontId="7" fillId="0" borderId="0" xfId="4"/>
    <xf numFmtId="0" fontId="6" fillId="0" borderId="0" xfId="4" applyFont="1"/>
    <xf numFmtId="0" fontId="10" fillId="0" borderId="0" xfId="0" applyFont="1"/>
    <xf numFmtId="0" fontId="17" fillId="0" borderId="0" xfId="5" applyFont="1" applyAlignment="1">
      <alignment horizontal="left" indent="1"/>
    </xf>
    <xf numFmtId="0" fontId="15" fillId="0" borderId="0" xfId="6" applyFont="1" applyAlignment="1" applyProtection="1">
      <alignment horizontal="left" indent="1"/>
    </xf>
    <xf numFmtId="0" fontId="31" fillId="0" borderId="0" xfId="6" applyFont="1" applyAlignment="1" applyProtection="1">
      <alignment horizontal="left" vertical="center" indent="1"/>
    </xf>
    <xf numFmtId="0" fontId="15" fillId="0" borderId="0" xfId="6" applyFont="1" applyAlignment="1" applyProtection="1">
      <alignment wrapText="1"/>
    </xf>
    <xf numFmtId="0" fontId="29" fillId="2" borderId="2" xfId="5" applyFont="1" applyFill="1" applyBorder="1" applyAlignment="1">
      <alignment horizontal="left" indent="1"/>
    </xf>
    <xf numFmtId="0" fontId="18" fillId="0" borderId="0" xfId="6" applyAlignment="1" applyProtection="1">
      <alignment horizontal="left" indent="1"/>
    </xf>
    <xf numFmtId="0" fontId="16" fillId="0" borderId="0" xfId="5" applyFont="1"/>
    <xf numFmtId="0" fontId="19" fillId="0" borderId="0" xfId="5" applyFont="1"/>
    <xf numFmtId="0" fontId="19" fillId="0" borderId="0" xfId="5" applyFont="1" applyAlignment="1">
      <alignment vertical="center"/>
    </xf>
    <xf numFmtId="0" fontId="12" fillId="0" borderId="0" xfId="5" applyFont="1" applyAlignment="1">
      <alignment horizontal="left" indent="1"/>
    </xf>
    <xf numFmtId="0" fontId="26" fillId="0" borderId="0" xfId="5" applyFont="1" applyAlignment="1">
      <alignment horizontal="left" wrapText="1" indent="1"/>
    </xf>
    <xf numFmtId="0" fontId="13" fillId="5" borderId="8" xfId="0" applyFont="1" applyFill="1" applyBorder="1" applyAlignment="1">
      <alignment horizontal="left" indent="1"/>
    </xf>
    <xf numFmtId="0" fontId="11" fillId="0" borderId="0" xfId="4" applyFont="1" applyAlignment="1">
      <alignment horizontal="center"/>
    </xf>
    <xf numFmtId="0" fontId="19" fillId="0" borderId="11" xfId="5" applyFont="1" applyBorder="1"/>
    <xf numFmtId="0" fontId="13" fillId="5" borderId="12" xfId="0" applyFont="1" applyFill="1" applyBorder="1" applyAlignment="1">
      <alignment horizontal="left" indent="1"/>
    </xf>
    <xf numFmtId="0" fontId="19" fillId="0" borderId="13" xfId="5" applyFont="1" applyBorder="1"/>
    <xf numFmtId="0" fontId="19" fillId="0" borderId="14" xfId="5" applyFont="1" applyBorder="1"/>
    <xf numFmtId="0" fontId="19" fillId="0" borderId="8" xfId="5" applyFont="1" applyBorder="1"/>
    <xf numFmtId="0" fontId="15" fillId="0" borderId="13" xfId="5" applyFont="1" applyBorder="1" applyAlignment="1">
      <alignment horizontal="left" indent="1"/>
    </xf>
    <xf numFmtId="0" fontId="19" fillId="0" borderId="12" xfId="5" applyFont="1" applyBorder="1"/>
    <xf numFmtId="0" fontId="15" fillId="5" borderId="0" xfId="6" applyFont="1" applyFill="1" applyAlignment="1" applyProtection="1">
      <alignment horizontal="left" indent="1"/>
    </xf>
    <xf numFmtId="0" fontId="26" fillId="5" borderId="0" xfId="0" applyFont="1" applyFill="1" applyAlignment="1">
      <alignment horizontal="left" wrapText="1" indent="1"/>
    </xf>
    <xf numFmtId="0" fontId="12" fillId="5" borderId="0" xfId="0" applyFont="1" applyFill="1"/>
    <xf numFmtId="0" fontId="24" fillId="3" borderId="16" xfId="0" applyFont="1" applyFill="1" applyBorder="1" applyAlignment="1">
      <alignment horizontal="left" vertical="center"/>
    </xf>
    <xf numFmtId="0" fontId="24" fillId="3" borderId="17" xfId="0" applyFont="1" applyFill="1" applyBorder="1" applyAlignment="1">
      <alignment horizontal="left" vertical="center"/>
    </xf>
    <xf numFmtId="0" fontId="31" fillId="0" borderId="15" xfId="6" applyFont="1" applyBorder="1" applyAlignment="1" applyProtection="1">
      <alignment horizontal="left" vertical="center" indent="1"/>
    </xf>
    <xf numFmtId="0" fontId="19" fillId="0" borderId="16" xfId="5" applyFont="1" applyBorder="1" applyAlignment="1">
      <alignment vertical="center"/>
    </xf>
    <xf numFmtId="0" fontId="19" fillId="0" borderId="17" xfId="5" applyFont="1" applyBorder="1" applyAlignment="1">
      <alignment vertical="center"/>
    </xf>
    <xf numFmtId="0" fontId="24" fillId="5" borderId="15" xfId="0" applyFont="1" applyFill="1" applyBorder="1" applyAlignment="1">
      <alignment horizontal="left" vertical="center"/>
    </xf>
    <xf numFmtId="0" fontId="24" fillId="5" borderId="16" xfId="0" applyFont="1" applyFill="1" applyBorder="1" applyAlignment="1">
      <alignment horizontal="left" vertical="center"/>
    </xf>
    <xf numFmtId="0" fontId="21" fillId="0" borderId="13" xfId="5" applyFont="1" applyBorder="1" applyAlignment="1">
      <alignment horizontal="left" indent="1"/>
    </xf>
    <xf numFmtId="0" fontId="19" fillId="0" borderId="15" xfId="5" applyFont="1" applyBorder="1"/>
    <xf numFmtId="0" fontId="19" fillId="0" borderId="16" xfId="5" applyFont="1" applyBorder="1"/>
    <xf numFmtId="0" fontId="19" fillId="0" borderId="17" xfId="5" applyFont="1" applyBorder="1"/>
    <xf numFmtId="0" fontId="13" fillId="5" borderId="16" xfId="0" applyFont="1" applyFill="1" applyBorder="1" applyAlignment="1">
      <alignment horizontal="left" vertical="center"/>
    </xf>
    <xf numFmtId="0" fontId="12" fillId="0" borderId="16" xfId="5" applyFont="1" applyBorder="1" applyAlignment="1">
      <alignment vertical="center"/>
    </xf>
    <xf numFmtId="0" fontId="12" fillId="0" borderId="16" xfId="5" applyFont="1" applyBorder="1" applyAlignment="1">
      <alignment horizontal="center" vertical="center"/>
    </xf>
    <xf numFmtId="0" fontId="24" fillId="5" borderId="0" xfId="0" applyFont="1" applyFill="1" applyAlignment="1">
      <alignment horizontal="left" vertical="center"/>
    </xf>
    <xf numFmtId="0" fontId="13" fillId="5" borderId="0" xfId="0" applyFont="1" applyFill="1" applyAlignment="1">
      <alignment horizontal="left" vertical="center"/>
    </xf>
    <xf numFmtId="0" fontId="12" fillId="0" borderId="0" xfId="5" applyFont="1" applyAlignment="1">
      <alignment horizontal="center"/>
    </xf>
    <xf numFmtId="0" fontId="3" fillId="0" borderId="0" xfId="4" applyFont="1"/>
    <xf numFmtId="0" fontId="11" fillId="0" borderId="0" xfId="4" applyFont="1"/>
    <xf numFmtId="0" fontId="13" fillId="5" borderId="8" xfId="0" applyFont="1" applyFill="1" applyBorder="1" applyAlignment="1">
      <alignment horizontal="left" wrapText="1" indent="1"/>
    </xf>
    <xf numFmtId="0" fontId="2" fillId="0" borderId="0" xfId="4" applyFont="1"/>
    <xf numFmtId="9" fontId="19" fillId="0" borderId="0" xfId="5" applyNumberFormat="1" applyFont="1"/>
    <xf numFmtId="0" fontId="2" fillId="0" borderId="0" xfId="4" quotePrefix="1" applyFont="1"/>
    <xf numFmtId="0" fontId="4" fillId="0" borderId="0" xfId="4" applyFont="1"/>
    <xf numFmtId="49" fontId="5" fillId="0" borderId="0" xfId="4" applyNumberFormat="1" applyFont="1"/>
    <xf numFmtId="49" fontId="4" fillId="0" borderId="0" xfId="4" applyNumberFormat="1" applyFont="1"/>
    <xf numFmtId="0" fontId="2" fillId="0" borderId="0" xfId="4" applyFont="1" applyAlignment="1">
      <alignment horizontal="right"/>
    </xf>
    <xf numFmtId="0" fontId="0" fillId="0" borderId="0" xfId="0" applyAlignment="1">
      <alignment horizontal="right"/>
    </xf>
    <xf numFmtId="0" fontId="7" fillId="0" borderId="0" xfId="4" applyAlignment="1">
      <alignment horizontal="left"/>
    </xf>
    <xf numFmtId="49" fontId="2" fillId="0" borderId="0" xfId="4" applyNumberFormat="1" applyFont="1"/>
    <xf numFmtId="0" fontId="11" fillId="0" borderId="3" xfId="14" applyFont="1" applyBorder="1" applyAlignment="1">
      <alignment horizontal="center" vertical="top"/>
    </xf>
    <xf numFmtId="0" fontId="2" fillId="0" borderId="0" xfId="14"/>
    <xf numFmtId="0" fontId="7" fillId="8" borderId="0" xfId="4" applyFill="1"/>
    <xf numFmtId="0" fontId="0" fillId="8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7" fillId="7" borderId="0" xfId="4" applyFill="1"/>
    <xf numFmtId="0" fontId="0" fillId="7" borderId="0" xfId="0" applyFill="1"/>
    <xf numFmtId="0" fontId="0" fillId="9" borderId="0" xfId="0" applyFill="1" applyAlignment="1">
      <alignment horizontal="right"/>
    </xf>
    <xf numFmtId="0" fontId="7" fillId="9" borderId="0" xfId="4" applyFill="1"/>
    <xf numFmtId="0" fontId="0" fillId="9" borderId="0" xfId="0" applyFill="1"/>
    <xf numFmtId="0" fontId="7" fillId="10" borderId="0" xfId="4" applyFill="1"/>
    <xf numFmtId="0" fontId="0" fillId="10" borderId="0" xfId="0" applyFill="1" applyAlignment="1">
      <alignment horizontal="right"/>
    </xf>
    <xf numFmtId="0" fontId="0" fillId="10" borderId="0" xfId="0" applyFill="1"/>
    <xf numFmtId="0" fontId="0" fillId="8" borderId="0" xfId="0" applyFill="1"/>
    <xf numFmtId="0" fontId="7" fillId="6" borderId="0" xfId="4" applyFill="1"/>
    <xf numFmtId="0" fontId="0" fillId="6" borderId="0" xfId="0" applyFill="1" applyAlignment="1">
      <alignment horizontal="right"/>
    </xf>
    <xf numFmtId="0" fontId="0" fillId="6" borderId="0" xfId="0" applyFill="1"/>
    <xf numFmtId="0" fontId="7" fillId="11" borderId="0" xfId="4" applyFill="1"/>
    <xf numFmtId="0" fontId="0" fillId="11" borderId="0" xfId="0" applyFill="1" applyAlignment="1">
      <alignment horizontal="right"/>
    </xf>
    <xf numFmtId="0" fontId="0" fillId="11" borderId="0" xfId="0" applyFill="1"/>
    <xf numFmtId="0" fontId="19" fillId="0" borderId="0" xfId="5" quotePrefix="1" applyFont="1"/>
    <xf numFmtId="0" fontId="13" fillId="5" borderId="0" xfId="0" applyFont="1" applyFill="1" applyAlignment="1">
      <alignment horizontal="left"/>
    </xf>
    <xf numFmtId="0" fontId="36" fillId="5" borderId="0" xfId="0" applyFont="1" applyFill="1" applyAlignment="1">
      <alignment horizontal="left" vertical="center"/>
    </xf>
    <xf numFmtId="0" fontId="35" fillId="0" borderId="0" xfId="5" applyFont="1"/>
    <xf numFmtId="0" fontId="28" fillId="0" borderId="0" xfId="5" applyFont="1"/>
    <xf numFmtId="166" fontId="19" fillId="0" borderId="0" xfId="5" applyNumberFormat="1" applyFont="1"/>
    <xf numFmtId="164" fontId="19" fillId="0" borderId="0" xfId="5" applyNumberFormat="1" applyFont="1"/>
    <xf numFmtId="0" fontId="33" fillId="0" borderId="3" xfId="5" applyFont="1" applyBorder="1" applyAlignment="1">
      <alignment horizontal="center"/>
    </xf>
    <xf numFmtId="44" fontId="19" fillId="0" borderId="3" xfId="13" applyFont="1" applyBorder="1" applyProtection="1"/>
    <xf numFmtId="44" fontId="19" fillId="0" borderId="6" xfId="5" applyNumberFormat="1" applyFont="1" applyBorder="1"/>
    <xf numFmtId="44" fontId="19" fillId="0" borderId="3" xfId="5" applyNumberFormat="1" applyFont="1" applyBorder="1"/>
    <xf numFmtId="0" fontId="33" fillId="0" borderId="18" xfId="5" applyFont="1" applyBorder="1" applyAlignment="1">
      <alignment horizontal="center"/>
    </xf>
    <xf numFmtId="44" fontId="19" fillId="0" borderId="18" xfId="13" applyFont="1" applyBorder="1" applyProtection="1"/>
    <xf numFmtId="44" fontId="19" fillId="0" borderId="18" xfId="5" applyNumberFormat="1" applyFont="1" applyBorder="1"/>
    <xf numFmtId="0" fontId="21" fillId="0" borderId="14" xfId="5" applyFont="1" applyBorder="1" applyAlignment="1">
      <alignment horizontal="left" indent="1"/>
    </xf>
    <xf numFmtId="0" fontId="21" fillId="0" borderId="12" xfId="5" applyFont="1" applyBorder="1" applyAlignment="1">
      <alignment horizontal="left" indent="1"/>
    </xf>
    <xf numFmtId="0" fontId="34" fillId="0" borderId="5" xfId="5" applyFont="1" applyBorder="1"/>
    <xf numFmtId="0" fontId="27" fillId="5" borderId="0" xfId="0" applyFont="1" applyFill="1" applyAlignment="1">
      <alignment horizontal="left" vertical="center"/>
    </xf>
    <xf numFmtId="0" fontId="19" fillId="0" borderId="21" xfId="5" applyFont="1" applyBorder="1"/>
    <xf numFmtId="0" fontId="38" fillId="0" borderId="0" xfId="0" applyFont="1"/>
    <xf numFmtId="0" fontId="39" fillId="0" borderId="0" xfId="0" applyFont="1"/>
    <xf numFmtId="44" fontId="19" fillId="4" borderId="3" xfId="13" applyFont="1" applyFill="1" applyBorder="1" applyProtection="1">
      <protection locked="0"/>
    </xf>
    <xf numFmtId="44" fontId="34" fillId="0" borderId="3" xfId="13" applyFont="1" applyBorder="1" applyProtection="1"/>
    <xf numFmtId="0" fontId="19" fillId="0" borderId="5" xfId="5" applyFont="1" applyBorder="1"/>
    <xf numFmtId="0" fontId="19" fillId="0" borderId="6" xfId="5" applyFont="1" applyBorder="1"/>
    <xf numFmtId="0" fontId="34" fillId="0" borderId="6" xfId="5" applyFont="1" applyBorder="1"/>
    <xf numFmtId="44" fontId="34" fillId="0" borderId="3" xfId="5" applyNumberFormat="1" applyFont="1" applyBorder="1"/>
    <xf numFmtId="44" fontId="34" fillId="0" borderId="18" xfId="13" applyFont="1" applyBorder="1" applyProtection="1"/>
    <xf numFmtId="0" fontId="12" fillId="5" borderId="0" xfId="0" applyFont="1" applyFill="1" applyAlignment="1">
      <alignment horizontal="left" vertical="center"/>
    </xf>
    <xf numFmtId="44" fontId="19" fillId="0" borderId="3" xfId="13" applyFont="1" applyFill="1" applyBorder="1" applyProtection="1"/>
    <xf numFmtId="0" fontId="36" fillId="5" borderId="0" xfId="0" applyFont="1" applyFill="1" applyAlignment="1">
      <alignment horizontal="left"/>
    </xf>
    <xf numFmtId="165" fontId="19" fillId="0" borderId="3" xfId="3" applyNumberFormat="1" applyFont="1" applyBorder="1" applyAlignment="1" applyProtection="1">
      <alignment shrinkToFit="1"/>
    </xf>
    <xf numFmtId="0" fontId="24" fillId="3" borderId="7" xfId="0" applyFont="1" applyFill="1" applyBorder="1" applyAlignment="1">
      <alignment horizontal="left" vertical="center"/>
    </xf>
    <xf numFmtId="0" fontId="24" fillId="3" borderId="9" xfId="0" applyFont="1" applyFill="1" applyBorder="1" applyAlignment="1">
      <alignment horizontal="left" vertical="center"/>
    </xf>
    <xf numFmtId="44" fontId="19" fillId="0" borderId="0" xfId="13" applyFont="1" applyBorder="1" applyAlignment="1" applyProtection="1">
      <alignment horizontal="right"/>
    </xf>
    <xf numFmtId="0" fontId="13" fillId="5" borderId="20" xfId="0" applyFont="1" applyFill="1" applyBorder="1" applyAlignment="1">
      <alignment horizontal="left" indent="1"/>
    </xf>
    <xf numFmtId="0" fontId="13" fillId="5" borderId="19" xfId="0" applyFont="1" applyFill="1" applyBorder="1" applyAlignment="1">
      <alignment horizontal="left" indent="1"/>
    </xf>
    <xf numFmtId="0" fontId="14" fillId="2" borderId="2" xfId="5" applyFont="1" applyFill="1" applyBorder="1" applyAlignment="1">
      <alignment vertical="center"/>
    </xf>
    <xf numFmtId="0" fontId="33" fillId="3" borderId="3" xfId="5" applyFont="1" applyFill="1" applyBorder="1" applyAlignment="1">
      <alignment horizontal="center"/>
    </xf>
    <xf numFmtId="0" fontId="33" fillId="3" borderId="18" xfId="5" applyFont="1" applyFill="1" applyBorder="1" applyAlignment="1">
      <alignment horizontal="center"/>
    </xf>
    <xf numFmtId="44" fontId="34" fillId="0" borderId="0" xfId="5" applyNumberFormat="1" applyFont="1"/>
    <xf numFmtId="44" fontId="34" fillId="0" borderId="0" xfId="13" applyFont="1" applyBorder="1" applyProtection="1"/>
    <xf numFmtId="44" fontId="34" fillId="0" borderId="11" xfId="13" applyFont="1" applyBorder="1" applyProtection="1"/>
    <xf numFmtId="9" fontId="19" fillId="0" borderId="3" xfId="1" applyFont="1" applyBorder="1" applyAlignment="1" applyProtection="1">
      <alignment horizontal="right" shrinkToFit="1"/>
    </xf>
    <xf numFmtId="9" fontId="19" fillId="0" borderId="18" xfId="1" applyFont="1" applyBorder="1" applyAlignment="1" applyProtection="1">
      <alignment horizontal="right" shrinkToFit="1"/>
    </xf>
    <xf numFmtId="0" fontId="19" fillId="0" borderId="0" xfId="5" applyFont="1" applyAlignment="1">
      <alignment horizontal="right"/>
    </xf>
    <xf numFmtId="0" fontId="19" fillId="0" borderId="11" xfId="5" applyFont="1" applyBorder="1" applyAlignment="1">
      <alignment horizontal="right"/>
    </xf>
    <xf numFmtId="44" fontId="19" fillId="0" borderId="0" xfId="5" applyNumberFormat="1" applyFont="1"/>
    <xf numFmtId="44" fontId="34" fillId="0" borderId="18" xfId="5" applyNumberFormat="1" applyFont="1" applyBorder="1"/>
    <xf numFmtId="0" fontId="19" fillId="0" borderId="0" xfId="5" quotePrefix="1" applyFont="1" applyAlignment="1">
      <alignment horizontal="center"/>
    </xf>
    <xf numFmtId="43" fontId="19" fillId="0" borderId="3" xfId="3" applyFont="1" applyBorder="1" applyAlignment="1" applyProtection="1">
      <alignment horizontal="center" shrinkToFit="1"/>
    </xf>
    <xf numFmtId="0" fontId="13" fillId="5" borderId="8" xfId="0" applyFont="1" applyFill="1" applyBorder="1" applyAlignment="1">
      <alignment horizontal="left" indent="2"/>
    </xf>
    <xf numFmtId="0" fontId="24" fillId="3" borderId="15" xfId="0" applyFont="1" applyFill="1" applyBorder="1" applyAlignment="1">
      <alignment horizontal="left" vertical="center" indent="1"/>
    </xf>
    <xf numFmtId="0" fontId="13" fillId="5" borderId="8" xfId="0" applyFont="1" applyFill="1" applyBorder="1" applyAlignment="1">
      <alignment horizontal="left" vertical="center" indent="3"/>
    </xf>
    <xf numFmtId="0" fontId="13" fillId="5" borderId="8" xfId="0" applyFont="1" applyFill="1" applyBorder="1" applyAlignment="1">
      <alignment horizontal="left" wrapText="1" indent="2"/>
    </xf>
    <xf numFmtId="0" fontId="13" fillId="5" borderId="20" xfId="0" applyFont="1" applyFill="1" applyBorder="1" applyAlignment="1">
      <alignment horizontal="left" indent="2"/>
    </xf>
    <xf numFmtId="0" fontId="27" fillId="5" borderId="20" xfId="0" applyFont="1" applyFill="1" applyBorder="1" applyAlignment="1">
      <alignment horizontal="left" indent="1"/>
    </xf>
    <xf numFmtId="0" fontId="19" fillId="0" borderId="8" xfId="5" applyFont="1" applyBorder="1" applyAlignment="1">
      <alignment horizontal="left" indent="1"/>
    </xf>
    <xf numFmtId="0" fontId="19" fillId="0" borderId="22" xfId="5" applyFont="1" applyBorder="1" applyAlignment="1">
      <alignment horizontal="left" indent="1"/>
    </xf>
    <xf numFmtId="0" fontId="13" fillId="0" borderId="19" xfId="5" applyFont="1" applyBorder="1" applyAlignment="1">
      <alignment horizontal="left" indent="1"/>
    </xf>
    <xf numFmtId="0" fontId="13" fillId="0" borderId="19" xfId="5" quotePrefix="1" applyFont="1" applyBorder="1" applyAlignment="1">
      <alignment horizontal="left" indent="2"/>
    </xf>
    <xf numFmtId="0" fontId="27" fillId="0" borderId="19" xfId="5" applyFont="1" applyBorder="1" applyAlignment="1">
      <alignment horizontal="left" indent="1"/>
    </xf>
    <xf numFmtId="0" fontId="13" fillId="5" borderId="19" xfId="0" applyFont="1" applyFill="1" applyBorder="1" applyAlignment="1">
      <alignment horizontal="left" indent="2"/>
    </xf>
    <xf numFmtId="0" fontId="36" fillId="0" borderId="8" xfId="5" applyFont="1" applyBorder="1" applyAlignment="1">
      <alignment horizontal="left" indent="1"/>
    </xf>
    <xf numFmtId="0" fontId="34" fillId="0" borderId="23" xfId="5" applyFont="1" applyBorder="1" applyAlignment="1">
      <alignment horizontal="left" indent="1"/>
    </xf>
    <xf numFmtId="0" fontId="34" fillId="0" borderId="20" xfId="5" applyFont="1" applyBorder="1" applyAlignment="1">
      <alignment horizontal="left" indent="3"/>
    </xf>
    <xf numFmtId="0" fontId="41" fillId="2" borderId="2" xfId="5" applyFont="1" applyFill="1" applyBorder="1" applyAlignment="1">
      <alignment horizontal="right"/>
    </xf>
    <xf numFmtId="44" fontId="19" fillId="0" borderId="3" xfId="13" applyFont="1" applyBorder="1" applyAlignment="1" applyProtection="1">
      <alignment horizontal="left" shrinkToFit="1"/>
    </xf>
    <xf numFmtId="0" fontId="20" fillId="0" borderId="0" xfId="6" applyFont="1" applyAlignment="1" applyProtection="1">
      <alignment horizontal="left" indent="1"/>
    </xf>
    <xf numFmtId="44" fontId="19" fillId="0" borderId="18" xfId="13" applyFont="1" applyBorder="1" applyAlignment="1" applyProtection="1">
      <alignment horizontal="left" shrinkToFit="1"/>
    </xf>
    <xf numFmtId="43" fontId="19" fillId="0" borderId="18" xfId="3" applyFont="1" applyBorder="1" applyAlignment="1" applyProtection="1">
      <alignment horizontal="center" shrinkToFit="1"/>
    </xf>
    <xf numFmtId="0" fontId="8" fillId="0" borderId="0" xfId="2"/>
    <xf numFmtId="0" fontId="42" fillId="0" borderId="0" xfId="6" applyFont="1" applyAlignment="1" applyProtection="1">
      <alignment horizontal="left" vertical="center" indent="2"/>
    </xf>
    <xf numFmtId="0" fontId="44" fillId="0" borderId="0" xfId="6" applyFont="1" applyAlignment="1" applyProtection="1">
      <alignment horizontal="left" vertical="top" indent="2"/>
    </xf>
    <xf numFmtId="0" fontId="45" fillId="6" borderId="0" xfId="4" applyFont="1" applyFill="1"/>
    <xf numFmtId="0" fontId="24" fillId="3" borderId="1" xfId="0" applyFont="1" applyFill="1" applyBorder="1" applyAlignment="1">
      <alignment horizontal="left" vertical="center" indent="1"/>
    </xf>
    <xf numFmtId="0" fontId="13" fillId="0" borderId="0" xfId="5" applyFont="1" applyAlignment="1" applyProtection="1">
      <alignment horizontal="left" vertical="center" wrapText="1" shrinkToFit="1"/>
      <protection locked="0"/>
    </xf>
    <xf numFmtId="0" fontId="19" fillId="0" borderId="8" xfId="5" applyFont="1" applyBorder="1" applyAlignment="1">
      <alignment vertical="center"/>
    </xf>
    <xf numFmtId="0" fontId="13" fillId="0" borderId="8" xfId="5" applyFont="1" applyBorder="1" applyAlignment="1" applyProtection="1">
      <alignment horizontal="left" vertical="center" wrapText="1" shrinkToFit="1"/>
      <protection locked="0"/>
    </xf>
    <xf numFmtId="0" fontId="21" fillId="0" borderId="8" xfId="5" applyFont="1" applyBorder="1" applyAlignment="1">
      <alignment horizontal="left" indent="1"/>
    </xf>
    <xf numFmtId="0" fontId="21" fillId="0" borderId="0" xfId="5" applyFont="1" applyAlignment="1">
      <alignment horizontal="left" indent="1"/>
    </xf>
    <xf numFmtId="0" fontId="15" fillId="0" borderId="0" xfId="5" applyFont="1" applyAlignment="1">
      <alignment horizontal="left" indent="1"/>
    </xf>
    <xf numFmtId="0" fontId="24" fillId="0" borderId="8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9" fillId="0" borderId="0" xfId="5" applyFont="1" applyAlignment="1">
      <alignment horizontal="left" indent="1"/>
    </xf>
    <xf numFmtId="0" fontId="12" fillId="0" borderId="0" xfId="0" applyFont="1"/>
    <xf numFmtId="9" fontId="19" fillId="0" borderId="3" xfId="1" applyFont="1" applyFill="1" applyBorder="1" applyAlignment="1" applyProtection="1">
      <alignment horizontal="right" shrinkToFit="1"/>
    </xf>
    <xf numFmtId="9" fontId="19" fillId="0" borderId="3" xfId="1" applyFont="1" applyFill="1" applyBorder="1" applyAlignment="1" applyProtection="1">
      <alignment horizontal="right"/>
    </xf>
    <xf numFmtId="9" fontId="19" fillId="0" borderId="18" xfId="1" applyFont="1" applyFill="1" applyBorder="1" applyAlignment="1" applyProtection="1">
      <alignment horizontal="right"/>
    </xf>
    <xf numFmtId="9" fontId="19" fillId="0" borderId="18" xfId="1" applyFont="1" applyFill="1" applyBorder="1" applyAlignment="1" applyProtection="1">
      <alignment horizontal="right" shrinkToFit="1"/>
    </xf>
    <xf numFmtId="0" fontId="27" fillId="4" borderId="4" xfId="0" applyFont="1" applyFill="1" applyBorder="1" applyAlignment="1">
      <alignment horizontal="left"/>
    </xf>
    <xf numFmtId="0" fontId="27" fillId="4" borderId="5" xfId="0" applyFont="1" applyFill="1" applyBorder="1" applyAlignment="1">
      <alignment horizontal="left"/>
    </xf>
    <xf numFmtId="0" fontId="27" fillId="4" borderId="6" xfId="0" applyFont="1" applyFill="1" applyBorder="1" applyAlignment="1">
      <alignment horizontal="left"/>
    </xf>
    <xf numFmtId="0" fontId="27" fillId="12" borderId="4" xfId="0" applyFont="1" applyFill="1" applyBorder="1" applyAlignment="1">
      <alignment horizontal="left"/>
    </xf>
    <xf numFmtId="0" fontId="27" fillId="12" borderId="5" xfId="0" applyFont="1" applyFill="1" applyBorder="1" applyAlignment="1">
      <alignment horizontal="left"/>
    </xf>
    <xf numFmtId="0" fontId="27" fillId="12" borderId="6" xfId="0" applyFont="1" applyFill="1" applyBorder="1" applyAlignment="1">
      <alignment horizontal="left"/>
    </xf>
    <xf numFmtId="0" fontId="47" fillId="5" borderId="0" xfId="0" applyFont="1" applyFill="1" applyAlignment="1">
      <alignment horizontal="left" indent="1"/>
    </xf>
    <xf numFmtId="0" fontId="47" fillId="0" borderId="0" xfId="5" applyFont="1" applyAlignment="1">
      <alignment horizontal="left" indent="1"/>
    </xf>
    <xf numFmtId="0" fontId="47" fillId="5" borderId="0" xfId="0" applyFont="1" applyFill="1" applyAlignment="1">
      <alignment horizontal="right"/>
    </xf>
    <xf numFmtId="14" fontId="33" fillId="0" borderId="0" xfId="5" applyNumberFormat="1" applyFont="1" applyAlignment="1">
      <alignment horizontal="left"/>
    </xf>
    <xf numFmtId="0" fontId="12" fillId="0" borderId="0" xfId="0" applyFont="1" applyAlignment="1">
      <alignment horizontal="left" wrapText="1" indent="1"/>
    </xf>
    <xf numFmtId="0" fontId="24" fillId="3" borderId="1" xfId="0" applyFont="1" applyFill="1" applyBorder="1" applyAlignment="1">
      <alignment horizontal="left" vertical="center" indent="1"/>
    </xf>
    <xf numFmtId="0" fontId="24" fillId="3" borderId="7" xfId="0" applyFont="1" applyFill="1" applyBorder="1" applyAlignment="1">
      <alignment horizontal="left" vertical="center" indent="1"/>
    </xf>
    <xf numFmtId="0" fontId="24" fillId="3" borderId="9" xfId="0" applyFont="1" applyFill="1" applyBorder="1" applyAlignment="1">
      <alignment horizontal="left" vertical="center" indent="1"/>
    </xf>
    <xf numFmtId="0" fontId="25" fillId="4" borderId="1" xfId="0" applyFont="1" applyFill="1" applyBorder="1" applyAlignment="1" applyProtection="1">
      <alignment horizontal="center" vertical="center"/>
      <protection locked="0"/>
    </xf>
    <xf numFmtId="0" fontId="25" fillId="4" borderId="7" xfId="0" applyFont="1" applyFill="1" applyBorder="1" applyAlignment="1" applyProtection="1">
      <alignment horizontal="center" vertical="center"/>
      <protection locked="0"/>
    </xf>
    <xf numFmtId="0" fontId="25" fillId="4" borderId="9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3" fillId="4" borderId="4" xfId="5" applyFont="1" applyFill="1" applyBorder="1" applyAlignment="1" applyProtection="1">
      <alignment horizontal="left" vertical="center" wrapText="1" shrinkToFit="1"/>
      <protection locked="0"/>
    </xf>
    <xf numFmtId="0" fontId="0" fillId="0" borderId="5" xfId="0" applyBorder="1" applyAlignment="1">
      <alignment horizontal="left" vertical="center" wrapText="1" shrinkToFit="1"/>
    </xf>
    <xf numFmtId="0" fontId="0" fillId="0" borderId="27" xfId="0" applyBorder="1" applyAlignment="1">
      <alignment horizontal="left" vertical="center" wrapText="1" shrinkToFit="1"/>
    </xf>
    <xf numFmtId="0" fontId="15" fillId="5" borderId="0" xfId="6" applyFont="1" applyFill="1" applyAlignment="1" applyProtection="1">
      <alignment horizontal="left" wrapText="1" indent="1"/>
    </xf>
    <xf numFmtId="0" fontId="36" fillId="0" borderId="28" xfId="5" applyFont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3" fillId="4" borderId="4" xfId="0" applyFont="1" applyFill="1" applyBorder="1" applyAlignment="1" applyProtection="1">
      <alignment horizontal="center" vertical="center" wrapText="1" shrinkToFit="1"/>
      <protection locked="0"/>
    </xf>
    <xf numFmtId="0" fontId="13" fillId="4" borderId="5" xfId="0" applyFont="1" applyFill="1" applyBorder="1" applyAlignment="1" applyProtection="1">
      <alignment horizontal="center" vertical="center" wrapText="1" shrinkToFit="1"/>
      <protection locked="0"/>
    </xf>
    <xf numFmtId="0" fontId="13" fillId="4" borderId="6" xfId="0" applyFont="1" applyFill="1" applyBorder="1" applyAlignment="1" applyProtection="1">
      <alignment horizontal="center" vertical="center" wrapText="1" shrinkToFit="1"/>
      <protection locked="0"/>
    </xf>
    <xf numFmtId="44" fontId="13" fillId="4" borderId="3" xfId="13" applyFont="1" applyFill="1" applyBorder="1" applyAlignment="1" applyProtection="1">
      <alignment horizontal="left"/>
      <protection locked="0"/>
    </xf>
    <xf numFmtId="43" fontId="13" fillId="4" borderId="3" xfId="3" applyFont="1" applyFill="1" applyBorder="1" applyAlignment="1" applyProtection="1">
      <alignment horizontal="left"/>
      <protection locked="0"/>
    </xf>
    <xf numFmtId="44" fontId="34" fillId="0" borderId="4" xfId="5" applyNumberFormat="1" applyFont="1" applyBorder="1" applyAlignment="1">
      <alignment horizontal="center"/>
    </xf>
    <xf numFmtId="44" fontId="34" fillId="0" borderId="6" xfId="5" applyNumberFormat="1" applyFont="1" applyBorder="1" applyAlignment="1">
      <alignment horizontal="center"/>
    </xf>
    <xf numFmtId="167" fontId="34" fillId="0" borderId="4" xfId="5" applyNumberFormat="1" applyFont="1" applyBorder="1" applyAlignment="1">
      <alignment horizontal="center"/>
    </xf>
    <xf numFmtId="167" fontId="34" fillId="0" borderId="6" xfId="5" applyNumberFormat="1" applyFont="1" applyBorder="1" applyAlignment="1">
      <alignment horizontal="center"/>
    </xf>
    <xf numFmtId="0" fontId="46" fillId="0" borderId="24" xfId="5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3" fillId="4" borderId="3" xfId="0" applyFont="1" applyFill="1" applyBorder="1" applyAlignment="1" applyProtection="1">
      <alignment horizontal="center" vertical="center" shrinkToFit="1"/>
      <protection locked="0"/>
    </xf>
    <xf numFmtId="0" fontId="20" fillId="4" borderId="10" xfId="5" applyFont="1" applyFill="1" applyBorder="1" applyAlignment="1" applyProtection="1">
      <alignment horizontal="left" vertical="center"/>
      <protection locked="0"/>
    </xf>
    <xf numFmtId="44" fontId="13" fillId="4" borderId="3" xfId="13" applyFont="1" applyFill="1" applyBorder="1" applyAlignment="1" applyProtection="1">
      <alignment horizontal="center"/>
      <protection locked="0"/>
    </xf>
    <xf numFmtId="0" fontId="13" fillId="4" borderId="3" xfId="0" applyFont="1" applyFill="1" applyBorder="1" applyAlignment="1" applyProtection="1">
      <alignment horizontal="center" vertical="center" wrapText="1" shrinkToFit="1"/>
      <protection locked="0"/>
    </xf>
    <xf numFmtId="0" fontId="32" fillId="0" borderId="0" xfId="0" applyFont="1" applyAlignment="1">
      <alignment horizontal="center"/>
    </xf>
    <xf numFmtId="0" fontId="11" fillId="0" borderId="0" xfId="4" applyFont="1" applyAlignment="1">
      <alignment horizontal="center"/>
    </xf>
    <xf numFmtId="0" fontId="19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165" fontId="19" fillId="0" borderId="18" xfId="3" applyNumberFormat="1" applyFont="1" applyBorder="1" applyAlignment="1" applyProtection="1">
      <alignment shrinkToFit="1"/>
    </xf>
  </cellXfs>
  <cellStyles count="15">
    <cellStyle name="Comma" xfId="3" builtinId="3"/>
    <cellStyle name="Comma 2" xfId="7" xr:uid="{00000000-0005-0000-0000-000001000000}"/>
    <cellStyle name="Currency" xfId="13" builtinId="4"/>
    <cellStyle name="Currency 2" xfId="8" xr:uid="{00000000-0005-0000-0000-000003000000}"/>
    <cellStyle name="Hyperlink" xfId="6" builtinId="8"/>
    <cellStyle name="Hyperlink 2" xfId="10" xr:uid="{00000000-0005-0000-0000-000005000000}"/>
    <cellStyle name="Normal" xfId="0" builtinId="0"/>
    <cellStyle name="Normal 2" xfId="2" xr:uid="{00000000-0005-0000-0000-000007000000}"/>
    <cellStyle name="Normal 2 2" xfId="11" xr:uid="{00000000-0005-0000-0000-000008000000}"/>
    <cellStyle name="Normal 2 3" xfId="12" xr:uid="{00000000-0005-0000-0000-000009000000}"/>
    <cellStyle name="Normal 3" xfId="4" xr:uid="{00000000-0005-0000-0000-00000A000000}"/>
    <cellStyle name="Normal 4" xfId="5" xr:uid="{00000000-0005-0000-0000-00000B000000}"/>
    <cellStyle name="Normal 5" xfId="14" xr:uid="{00000000-0005-0000-0000-00000C000000}"/>
    <cellStyle name="Percent" xfId="1" builtinId="5"/>
    <cellStyle name="Percent 2" xfId="9" xr:uid="{00000000-0005-0000-0000-00000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12548</xdr:rowOff>
    </xdr:to>
    <xdr:pic>
      <xdr:nvPicPr>
        <xdr:cNvPr id="2" name="Picture 1" title="Iowa State University Extension and Outreach image">
          <a:extLst>
            <a:ext uri="{FF2B5EF4-FFF2-40B4-BE49-F238E27FC236}">
              <a16:creationId xmlns:a16="http://schemas.microsoft.com/office/drawing/2014/main" id="{3541075C-E2BC-4847-BD43-2DE483E93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34991" y="19963534"/>
          <a:ext cx="3458960" cy="60531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14480</xdr:rowOff>
    </xdr:to>
    <xdr:pic>
      <xdr:nvPicPr>
        <xdr:cNvPr id="3" name="Picture 2" title="Iowa State University Extension and Outreach image">
          <a:extLst>
            <a:ext uri="{FF2B5EF4-FFF2-40B4-BE49-F238E27FC236}">
              <a16:creationId xmlns:a16="http://schemas.microsoft.com/office/drawing/2014/main" id="{2A25D3E9-081F-4226-897A-952DBBCEF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15075" y="20278725"/>
          <a:ext cx="3445106" cy="595505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99</xdr:row>
      <xdr:rowOff>142875</xdr:rowOff>
    </xdr:from>
    <xdr:to>
      <xdr:col>10</xdr:col>
      <xdr:colOff>606656</xdr:colOff>
      <xdr:row>103</xdr:row>
      <xdr:rowOff>41123</xdr:rowOff>
    </xdr:to>
    <xdr:pic>
      <xdr:nvPicPr>
        <xdr:cNvPr id="4" name="Picture 3" title="Iowa State University Extension and Outreach image">
          <a:extLst>
            <a:ext uri="{FF2B5EF4-FFF2-40B4-BE49-F238E27FC236}">
              <a16:creationId xmlns:a16="http://schemas.microsoft.com/office/drawing/2014/main" id="{292A84B1-5756-41ED-AE25-B0F17CEE0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15075" y="20278725"/>
          <a:ext cx="3445106" cy="622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-05.exnet.iastate.edu\sites\ARC%20County%20Yields\State%20Yield%20updates.2015_0309\ARC_CO.2015_0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_0205"/>
      <sheetName val="2014_1031"/>
      <sheetName val="Sheet2"/>
      <sheetName val="Sheet1"/>
      <sheetName val="I_NI"/>
      <sheetName val="Sheet4"/>
      <sheetName val="70% of T-yields Sorting"/>
      <sheetName val="All_I_NI Sorting"/>
      <sheetName val="ARC_CO"/>
      <sheetName val="ARC_CO All YIds for I_NI"/>
      <sheetName val="FSA 70% of T-yields"/>
      <sheetName val="IA"/>
    </sheetNames>
    <sheetDataSet>
      <sheetData sheetId="0"/>
      <sheetData sheetId="1"/>
      <sheetData sheetId="2"/>
      <sheetData sheetId="3"/>
      <sheetData sheetId="4">
        <row r="2">
          <cell r="F2" t="str">
            <v>010050041</v>
          </cell>
          <cell r="G2" t="str">
            <v>I_NI</v>
          </cell>
        </row>
        <row r="3">
          <cell r="F3" t="str">
            <v>010110075</v>
          </cell>
          <cell r="G3" t="str">
            <v>I_NI</v>
          </cell>
        </row>
        <row r="4">
          <cell r="F4" t="str">
            <v>010130075</v>
          </cell>
          <cell r="G4" t="str">
            <v>I_NI</v>
          </cell>
        </row>
        <row r="5">
          <cell r="F5" t="str">
            <v>010510041</v>
          </cell>
          <cell r="G5" t="str">
            <v>I_NI</v>
          </cell>
        </row>
        <row r="6">
          <cell r="F6" t="str">
            <v>011230041</v>
          </cell>
          <cell r="G6" t="str">
            <v>I_NI</v>
          </cell>
        </row>
        <row r="7">
          <cell r="F7" t="str">
            <v>050030051</v>
          </cell>
          <cell r="G7" t="str">
            <v>I_NI</v>
          </cell>
        </row>
        <row r="8">
          <cell r="F8" t="str">
            <v>050170051</v>
          </cell>
          <cell r="G8" t="str">
            <v>I_NI</v>
          </cell>
        </row>
        <row r="9">
          <cell r="F9" t="str">
            <v>050170081</v>
          </cell>
          <cell r="G9" t="str">
            <v>I_NI</v>
          </cell>
        </row>
        <row r="10">
          <cell r="F10" t="str">
            <v>050190041</v>
          </cell>
          <cell r="G10" t="str">
            <v>I_NI</v>
          </cell>
        </row>
        <row r="11">
          <cell r="F11" t="str">
            <v>050210051</v>
          </cell>
          <cell r="G11" t="str">
            <v>I_NI</v>
          </cell>
        </row>
        <row r="12">
          <cell r="F12" t="str">
            <v>050290041</v>
          </cell>
          <cell r="G12" t="str">
            <v>I_NI</v>
          </cell>
        </row>
        <row r="13">
          <cell r="F13" t="str">
            <v>050290081</v>
          </cell>
          <cell r="G13" t="str">
            <v>I_NI</v>
          </cell>
        </row>
        <row r="14">
          <cell r="F14" t="str">
            <v>050310051</v>
          </cell>
          <cell r="G14" t="str">
            <v>I_NI</v>
          </cell>
        </row>
        <row r="15">
          <cell r="F15" t="str">
            <v>050330041</v>
          </cell>
          <cell r="G15" t="str">
            <v>I_NI</v>
          </cell>
        </row>
        <row r="16">
          <cell r="F16" t="str">
            <v>050350051</v>
          </cell>
          <cell r="G16" t="str">
            <v>I_NI</v>
          </cell>
        </row>
        <row r="17">
          <cell r="F17" t="str">
            <v>050350081</v>
          </cell>
          <cell r="G17" t="str">
            <v>I_NI</v>
          </cell>
        </row>
        <row r="18">
          <cell r="F18" t="str">
            <v>050410051</v>
          </cell>
          <cell r="G18" t="str">
            <v>I_NI</v>
          </cell>
        </row>
        <row r="19">
          <cell r="F19" t="str">
            <v>050450041</v>
          </cell>
          <cell r="G19" t="str">
            <v>I_NI</v>
          </cell>
        </row>
        <row r="20">
          <cell r="F20" t="str">
            <v>050450081</v>
          </cell>
          <cell r="G20" t="str">
            <v>I_NI</v>
          </cell>
        </row>
        <row r="21">
          <cell r="F21" t="str">
            <v>050550051</v>
          </cell>
          <cell r="G21" t="str">
            <v>I_NI</v>
          </cell>
        </row>
        <row r="22">
          <cell r="F22" t="str">
            <v>050550081</v>
          </cell>
          <cell r="G22" t="str">
            <v>I_NI</v>
          </cell>
        </row>
        <row r="23">
          <cell r="F23" t="str">
            <v>050630041</v>
          </cell>
          <cell r="G23" t="str">
            <v>I_NI</v>
          </cell>
        </row>
        <row r="24">
          <cell r="F24" t="str">
            <v>050630081</v>
          </cell>
          <cell r="G24" t="str">
            <v>I_NI</v>
          </cell>
        </row>
        <row r="25">
          <cell r="F25" t="str">
            <v>050670051</v>
          </cell>
          <cell r="G25" t="str">
            <v>I_NI</v>
          </cell>
        </row>
        <row r="26">
          <cell r="F26" t="str">
            <v>050690051</v>
          </cell>
          <cell r="G26" t="str">
            <v>I_NI</v>
          </cell>
        </row>
        <row r="27">
          <cell r="F27" t="str">
            <v>050730041</v>
          </cell>
          <cell r="G27" t="str">
            <v>I_NI</v>
          </cell>
        </row>
        <row r="28">
          <cell r="F28" t="str">
            <v>050730081</v>
          </cell>
          <cell r="G28" t="str">
            <v>I_NI</v>
          </cell>
        </row>
        <row r="29">
          <cell r="F29" t="str">
            <v>050770051</v>
          </cell>
          <cell r="G29" t="str">
            <v>I_NI</v>
          </cell>
        </row>
        <row r="30">
          <cell r="F30" t="str">
            <v>050770081</v>
          </cell>
          <cell r="G30" t="str">
            <v>I_NI</v>
          </cell>
        </row>
        <row r="31">
          <cell r="F31" t="str">
            <v>050810041</v>
          </cell>
          <cell r="G31" t="str">
            <v>I_NI</v>
          </cell>
        </row>
        <row r="32">
          <cell r="F32" t="str">
            <v>050930011</v>
          </cell>
          <cell r="G32" t="str">
            <v>I_NI</v>
          </cell>
        </row>
        <row r="33">
          <cell r="F33" t="str">
            <v>050930051</v>
          </cell>
          <cell r="G33" t="str">
            <v>I_NI</v>
          </cell>
        </row>
        <row r="34">
          <cell r="F34" t="str">
            <v>050930081</v>
          </cell>
          <cell r="G34" t="str">
            <v>I_NI</v>
          </cell>
        </row>
        <row r="35">
          <cell r="F35" t="str">
            <v>050950051</v>
          </cell>
          <cell r="G35" t="str">
            <v>I_NI</v>
          </cell>
        </row>
        <row r="36">
          <cell r="F36" t="str">
            <v>051050081</v>
          </cell>
          <cell r="G36" t="str">
            <v>I_NI</v>
          </cell>
        </row>
        <row r="37">
          <cell r="F37" t="str">
            <v>051070051</v>
          </cell>
          <cell r="G37" t="str">
            <v>I_NI</v>
          </cell>
        </row>
        <row r="38">
          <cell r="F38" t="str">
            <v>051070081</v>
          </cell>
          <cell r="G38" t="str">
            <v>I_NI</v>
          </cell>
        </row>
        <row r="39">
          <cell r="F39" t="str">
            <v>051110051</v>
          </cell>
          <cell r="G39" t="str">
            <v>I_NI</v>
          </cell>
        </row>
        <row r="40">
          <cell r="F40" t="str">
            <v>051150041</v>
          </cell>
          <cell r="G40" t="str">
            <v>I_NI</v>
          </cell>
        </row>
        <row r="41">
          <cell r="F41" t="str">
            <v>051150081</v>
          </cell>
          <cell r="G41" t="str">
            <v>I_NI</v>
          </cell>
        </row>
        <row r="42">
          <cell r="F42" t="str">
            <v>051170051</v>
          </cell>
          <cell r="G42" t="str">
            <v>I_NI</v>
          </cell>
        </row>
        <row r="43">
          <cell r="F43" t="str">
            <v>051190051</v>
          </cell>
          <cell r="G43" t="str">
            <v>I_NI</v>
          </cell>
        </row>
        <row r="44">
          <cell r="F44" t="str">
            <v>051190081</v>
          </cell>
          <cell r="G44" t="str">
            <v>I_NI</v>
          </cell>
        </row>
        <row r="45">
          <cell r="F45" t="str">
            <v>051210051</v>
          </cell>
          <cell r="G45" t="str">
            <v>I_NI</v>
          </cell>
        </row>
        <row r="46">
          <cell r="F46" t="str">
            <v>051230051</v>
          </cell>
          <cell r="G46" t="str">
            <v>I_NI</v>
          </cell>
        </row>
        <row r="47">
          <cell r="F47" t="str">
            <v>051230081</v>
          </cell>
          <cell r="G47" t="str">
            <v>I_NI</v>
          </cell>
        </row>
        <row r="48">
          <cell r="F48" t="str">
            <v>051450081</v>
          </cell>
          <cell r="G48" t="str">
            <v>I_NI</v>
          </cell>
        </row>
        <row r="49">
          <cell r="F49" t="str">
            <v>051470051</v>
          </cell>
          <cell r="G49" t="str">
            <v>I_NI</v>
          </cell>
        </row>
        <row r="50">
          <cell r="F50" t="str">
            <v>051490041</v>
          </cell>
          <cell r="G50" t="str">
            <v>I_NI</v>
          </cell>
        </row>
        <row r="51">
          <cell r="F51" t="str">
            <v>051490081</v>
          </cell>
          <cell r="G51" t="str">
            <v>I_NI</v>
          </cell>
        </row>
        <row r="52">
          <cell r="F52" t="str">
            <v>060010011</v>
          </cell>
          <cell r="G52" t="str">
            <v>I_NI</v>
          </cell>
        </row>
        <row r="53">
          <cell r="F53" t="str">
            <v>060070011</v>
          </cell>
          <cell r="G53" t="str">
            <v>I_NI</v>
          </cell>
        </row>
        <row r="54">
          <cell r="F54" t="str">
            <v>060190011</v>
          </cell>
          <cell r="G54" t="str">
            <v>I_NI</v>
          </cell>
        </row>
        <row r="55">
          <cell r="F55" t="str">
            <v>060210011</v>
          </cell>
          <cell r="G55" t="str">
            <v>I_NI</v>
          </cell>
        </row>
        <row r="56">
          <cell r="F56" t="str">
            <v>060210016</v>
          </cell>
          <cell r="G56" t="str">
            <v>I_NI</v>
          </cell>
        </row>
        <row r="57">
          <cell r="F57" t="str">
            <v>060210091</v>
          </cell>
          <cell r="G57" t="str">
            <v>I_NI</v>
          </cell>
        </row>
        <row r="58">
          <cell r="F58" t="str">
            <v>060290016</v>
          </cell>
          <cell r="G58" t="str">
            <v>I_NI</v>
          </cell>
        </row>
        <row r="59">
          <cell r="F59" t="str">
            <v>060290079</v>
          </cell>
          <cell r="G59" t="str">
            <v>I_NI</v>
          </cell>
        </row>
        <row r="60">
          <cell r="F60" t="str">
            <v>060290091</v>
          </cell>
          <cell r="G60" t="str">
            <v>I_NI</v>
          </cell>
        </row>
        <row r="61">
          <cell r="F61" t="str">
            <v>060310091</v>
          </cell>
          <cell r="G61" t="str">
            <v>I_NI</v>
          </cell>
        </row>
        <row r="62">
          <cell r="F62" t="str">
            <v>060350011</v>
          </cell>
          <cell r="G62" t="str">
            <v>I_NI</v>
          </cell>
        </row>
        <row r="63">
          <cell r="F63" t="str">
            <v>060390016</v>
          </cell>
          <cell r="G63" t="str">
            <v>I_NI</v>
          </cell>
        </row>
        <row r="64">
          <cell r="F64" t="str">
            <v>060390091</v>
          </cell>
          <cell r="G64" t="str">
            <v>I_NI</v>
          </cell>
        </row>
        <row r="65">
          <cell r="F65" t="str">
            <v>060470091</v>
          </cell>
          <cell r="G65" t="str">
            <v>I_NI</v>
          </cell>
        </row>
        <row r="66">
          <cell r="F66" t="str">
            <v>060610011</v>
          </cell>
          <cell r="G66" t="str">
            <v>I_NI</v>
          </cell>
        </row>
        <row r="67">
          <cell r="F67" t="str">
            <v>060650016</v>
          </cell>
          <cell r="G67" t="str">
            <v>I_NI</v>
          </cell>
        </row>
        <row r="68">
          <cell r="F68" t="str">
            <v>060650091</v>
          </cell>
          <cell r="G68" t="str">
            <v>I_NI</v>
          </cell>
        </row>
        <row r="69">
          <cell r="F69" t="str">
            <v>060670016</v>
          </cell>
          <cell r="G69" t="str">
            <v>I_NI</v>
          </cell>
        </row>
        <row r="70">
          <cell r="F70" t="str">
            <v>060770091</v>
          </cell>
          <cell r="G70" t="str">
            <v>I_NI</v>
          </cell>
        </row>
        <row r="71">
          <cell r="F71" t="str">
            <v>060890011</v>
          </cell>
          <cell r="G71" t="str">
            <v>I_NI</v>
          </cell>
        </row>
        <row r="72">
          <cell r="F72" t="str">
            <v>060950011</v>
          </cell>
          <cell r="G72" t="str">
            <v>I_NI</v>
          </cell>
        </row>
        <row r="73">
          <cell r="F73" t="str">
            <v>060950016</v>
          </cell>
          <cell r="G73" t="str">
            <v>I_NI</v>
          </cell>
        </row>
        <row r="74">
          <cell r="F74" t="str">
            <v>061030011</v>
          </cell>
          <cell r="G74" t="str">
            <v>I_NI</v>
          </cell>
        </row>
        <row r="75">
          <cell r="F75" t="str">
            <v>061030016</v>
          </cell>
          <cell r="G75" t="str">
            <v>I_NI</v>
          </cell>
        </row>
        <row r="76">
          <cell r="F76" t="str">
            <v>061070016</v>
          </cell>
          <cell r="G76" t="str">
            <v>I_NI</v>
          </cell>
        </row>
        <row r="77">
          <cell r="F77" t="str">
            <v>061070091</v>
          </cell>
          <cell r="G77" t="str">
            <v>I_NI</v>
          </cell>
        </row>
        <row r="78">
          <cell r="F78" t="str">
            <v>061130091</v>
          </cell>
          <cell r="G78" t="str">
            <v>I_NI</v>
          </cell>
        </row>
        <row r="79">
          <cell r="F79" t="str">
            <v>080010041</v>
          </cell>
          <cell r="G79" t="str">
            <v>I_NI</v>
          </cell>
        </row>
        <row r="80">
          <cell r="F80" t="str">
            <v>080010091</v>
          </cell>
          <cell r="G80" t="str">
            <v>I_NI</v>
          </cell>
        </row>
        <row r="81">
          <cell r="F81" t="str">
            <v>080090016</v>
          </cell>
          <cell r="G81" t="str">
            <v>I_NI</v>
          </cell>
        </row>
        <row r="82">
          <cell r="F82" t="str">
            <v>080090041</v>
          </cell>
          <cell r="G82" t="str">
            <v>I_NI</v>
          </cell>
        </row>
        <row r="83">
          <cell r="F83" t="str">
            <v>080090078</v>
          </cell>
          <cell r="G83" t="str">
            <v>I_NI</v>
          </cell>
        </row>
        <row r="84">
          <cell r="F84" t="str">
            <v>080110011</v>
          </cell>
          <cell r="G84" t="str">
            <v>I_NI</v>
          </cell>
        </row>
        <row r="85">
          <cell r="F85" t="str">
            <v>080130011</v>
          </cell>
          <cell r="G85" t="str">
            <v>I_NI</v>
          </cell>
        </row>
        <row r="86">
          <cell r="F86" t="str">
            <v>080130016</v>
          </cell>
          <cell r="G86" t="str">
            <v>I_NI</v>
          </cell>
        </row>
        <row r="87">
          <cell r="F87" t="str">
            <v>080130078</v>
          </cell>
          <cell r="G87" t="str">
            <v>I_NI</v>
          </cell>
        </row>
        <row r="88">
          <cell r="F88" t="str">
            <v>080140041</v>
          </cell>
          <cell r="G88" t="str">
            <v>I_NI</v>
          </cell>
        </row>
        <row r="89">
          <cell r="F89" t="str">
            <v>080170041</v>
          </cell>
          <cell r="G89" t="str">
            <v>I_NI</v>
          </cell>
        </row>
        <row r="90">
          <cell r="F90" t="str">
            <v>080250011</v>
          </cell>
          <cell r="G90" t="str">
            <v>I_NI</v>
          </cell>
        </row>
        <row r="91">
          <cell r="F91" t="str">
            <v>080250051</v>
          </cell>
          <cell r="G91" t="str">
            <v>I_NI</v>
          </cell>
        </row>
        <row r="92">
          <cell r="F92" t="str">
            <v>080330016</v>
          </cell>
          <cell r="G92" t="str">
            <v>I_NI</v>
          </cell>
        </row>
        <row r="93">
          <cell r="F93" t="str">
            <v>080410011</v>
          </cell>
          <cell r="G93" t="str">
            <v>I_NI</v>
          </cell>
        </row>
        <row r="94">
          <cell r="F94" t="str">
            <v>080410016</v>
          </cell>
          <cell r="G94" t="str">
            <v>I_NI</v>
          </cell>
        </row>
        <row r="95">
          <cell r="F95" t="str">
            <v>080630016</v>
          </cell>
          <cell r="G95" t="str">
            <v>I_NI</v>
          </cell>
        </row>
        <row r="96">
          <cell r="F96" t="str">
            <v>080630041</v>
          </cell>
          <cell r="G96" t="str">
            <v>I_NI</v>
          </cell>
        </row>
        <row r="97">
          <cell r="F97" t="str">
            <v>080630078</v>
          </cell>
          <cell r="G97" t="str">
            <v>I_NI</v>
          </cell>
        </row>
        <row r="98">
          <cell r="F98" t="str">
            <v>080670016</v>
          </cell>
          <cell r="G98" t="str">
            <v>I_NI</v>
          </cell>
        </row>
        <row r="99">
          <cell r="F99" t="str">
            <v>080690011</v>
          </cell>
          <cell r="G99" t="str">
            <v>I_NI</v>
          </cell>
        </row>
        <row r="100">
          <cell r="F100" t="str">
            <v>080710011</v>
          </cell>
          <cell r="G100" t="str">
            <v>I_NI</v>
          </cell>
        </row>
        <row r="101">
          <cell r="F101" t="str">
            <v>080750016</v>
          </cell>
          <cell r="G101" t="str">
            <v>I_NI</v>
          </cell>
        </row>
        <row r="102">
          <cell r="F102" t="str">
            <v>080750041</v>
          </cell>
          <cell r="G102" t="str">
            <v>I_NI</v>
          </cell>
        </row>
        <row r="103">
          <cell r="F103" t="str">
            <v>080810016</v>
          </cell>
          <cell r="G103" t="str">
            <v>I_NI</v>
          </cell>
        </row>
        <row r="104">
          <cell r="F104" t="str">
            <v>080830011</v>
          </cell>
          <cell r="G104" t="str">
            <v>I_NI</v>
          </cell>
        </row>
        <row r="105">
          <cell r="F105" t="str">
            <v>080830078</v>
          </cell>
          <cell r="G105" t="str">
            <v>I_NI</v>
          </cell>
        </row>
        <row r="106">
          <cell r="F106" t="str">
            <v>080870016</v>
          </cell>
          <cell r="G106" t="str">
            <v>I_NI</v>
          </cell>
        </row>
        <row r="107">
          <cell r="F107" t="str">
            <v>080870078</v>
          </cell>
          <cell r="G107" t="str">
            <v>I_NI</v>
          </cell>
        </row>
        <row r="108">
          <cell r="F108" t="str">
            <v>080870091</v>
          </cell>
          <cell r="G108" t="str">
            <v>I_NI</v>
          </cell>
        </row>
        <row r="109">
          <cell r="F109" t="str">
            <v>080950041</v>
          </cell>
          <cell r="G109" t="str">
            <v>I_NI</v>
          </cell>
        </row>
        <row r="110">
          <cell r="F110" t="str">
            <v>080950078</v>
          </cell>
          <cell r="G110" t="str">
            <v>I_NI</v>
          </cell>
        </row>
        <row r="111">
          <cell r="F111" t="str">
            <v>080990051</v>
          </cell>
          <cell r="G111" t="str">
            <v>I_NI</v>
          </cell>
        </row>
        <row r="112">
          <cell r="F112" t="str">
            <v>080990078</v>
          </cell>
          <cell r="G112" t="str">
            <v>I_NI</v>
          </cell>
        </row>
        <row r="113">
          <cell r="F113" t="str">
            <v>081150016</v>
          </cell>
          <cell r="G113" t="str">
            <v>I_NI</v>
          </cell>
        </row>
        <row r="114">
          <cell r="F114" t="str">
            <v>081150041</v>
          </cell>
          <cell r="G114" t="str">
            <v>I_NI</v>
          </cell>
        </row>
        <row r="115">
          <cell r="F115" t="str">
            <v>081210016</v>
          </cell>
          <cell r="G115" t="str">
            <v>I_NI</v>
          </cell>
        </row>
        <row r="116">
          <cell r="F116" t="str">
            <v>081210041</v>
          </cell>
          <cell r="G116" t="str">
            <v>I_NI</v>
          </cell>
        </row>
        <row r="117">
          <cell r="F117" t="str">
            <v>081230078</v>
          </cell>
          <cell r="G117" t="str">
            <v>I_NI</v>
          </cell>
        </row>
        <row r="118">
          <cell r="F118" t="str">
            <v>081250016</v>
          </cell>
          <cell r="G118" t="str">
            <v>I_NI</v>
          </cell>
        </row>
        <row r="119">
          <cell r="F119" t="str">
            <v>081250051</v>
          </cell>
          <cell r="G119" t="str">
            <v>I_NI</v>
          </cell>
        </row>
        <row r="120">
          <cell r="F120" t="str">
            <v>081250078</v>
          </cell>
          <cell r="G120" t="str">
            <v>I_NI</v>
          </cell>
        </row>
        <row r="121">
          <cell r="F121" t="str">
            <v>100010041</v>
          </cell>
          <cell r="G121" t="str">
            <v>I_NI</v>
          </cell>
        </row>
        <row r="122">
          <cell r="F122" t="str">
            <v>100050011</v>
          </cell>
          <cell r="G122" t="str">
            <v>I_NI</v>
          </cell>
        </row>
        <row r="123">
          <cell r="F123" t="str">
            <v>100050041</v>
          </cell>
          <cell r="G123" t="str">
            <v>I_NI</v>
          </cell>
        </row>
        <row r="124">
          <cell r="F124" t="str">
            <v>100050081</v>
          </cell>
          <cell r="G124" t="str">
            <v>I_NI</v>
          </cell>
        </row>
        <row r="125">
          <cell r="F125" t="str">
            <v>100050091</v>
          </cell>
          <cell r="G125" t="str">
            <v>I_NI</v>
          </cell>
        </row>
        <row r="126">
          <cell r="F126" t="str">
            <v>120010016</v>
          </cell>
          <cell r="G126" t="str">
            <v>I_NI</v>
          </cell>
        </row>
        <row r="127">
          <cell r="F127" t="str">
            <v>120010075</v>
          </cell>
          <cell r="G127" t="str">
            <v>I_NI</v>
          </cell>
        </row>
        <row r="128">
          <cell r="F128" t="str">
            <v>120010081</v>
          </cell>
          <cell r="G128" t="str">
            <v>I_NI</v>
          </cell>
        </row>
        <row r="129">
          <cell r="F129" t="str">
            <v>120130011</v>
          </cell>
          <cell r="G129" t="str">
            <v>I_NI</v>
          </cell>
        </row>
        <row r="130">
          <cell r="F130" t="str">
            <v>120130041</v>
          </cell>
          <cell r="G130" t="str">
            <v>I_NI</v>
          </cell>
        </row>
        <row r="131">
          <cell r="F131" t="str">
            <v>120230011</v>
          </cell>
          <cell r="G131" t="str">
            <v>I_NI</v>
          </cell>
        </row>
        <row r="132">
          <cell r="F132" t="str">
            <v>120230041</v>
          </cell>
          <cell r="G132" t="str">
            <v>I_NI</v>
          </cell>
        </row>
        <row r="133">
          <cell r="F133" t="str">
            <v>120230075</v>
          </cell>
          <cell r="G133" t="str">
            <v>I_NI</v>
          </cell>
        </row>
        <row r="134">
          <cell r="F134" t="str">
            <v>120410051</v>
          </cell>
          <cell r="G134" t="str">
            <v>I_NI</v>
          </cell>
        </row>
        <row r="135">
          <cell r="F135" t="str">
            <v>120410075</v>
          </cell>
          <cell r="G135" t="str">
            <v>I_NI</v>
          </cell>
        </row>
        <row r="136">
          <cell r="F136" t="str">
            <v>120470016</v>
          </cell>
          <cell r="G136" t="str">
            <v>I_NI</v>
          </cell>
        </row>
        <row r="137">
          <cell r="F137" t="str">
            <v>120470075</v>
          </cell>
          <cell r="G137" t="str">
            <v>I_NI</v>
          </cell>
        </row>
        <row r="138">
          <cell r="F138" t="str">
            <v>120630041</v>
          </cell>
          <cell r="G138" t="str">
            <v>I_NI</v>
          </cell>
        </row>
        <row r="139">
          <cell r="F139" t="str">
            <v>120630051</v>
          </cell>
          <cell r="G139" t="str">
            <v>I_NI</v>
          </cell>
        </row>
        <row r="140">
          <cell r="F140" t="str">
            <v>120650041</v>
          </cell>
          <cell r="G140" t="str">
            <v>I_NI</v>
          </cell>
        </row>
        <row r="141">
          <cell r="F141" t="str">
            <v>120670075</v>
          </cell>
          <cell r="G141" t="str">
            <v>I_NI</v>
          </cell>
        </row>
        <row r="142">
          <cell r="F142" t="str">
            <v>120730041</v>
          </cell>
          <cell r="G142" t="str">
            <v>I_NI</v>
          </cell>
        </row>
        <row r="143">
          <cell r="F143" t="str">
            <v>120730081</v>
          </cell>
          <cell r="G143" t="str">
            <v>I_NI</v>
          </cell>
        </row>
        <row r="144">
          <cell r="F144" t="str">
            <v>120750075</v>
          </cell>
          <cell r="G144" t="str">
            <v>I_NI</v>
          </cell>
        </row>
        <row r="145">
          <cell r="F145" t="str">
            <v>120790041</v>
          </cell>
          <cell r="G145" t="str">
            <v>I_NI</v>
          </cell>
        </row>
        <row r="146">
          <cell r="F146" t="str">
            <v>120790075</v>
          </cell>
          <cell r="G146" t="str">
            <v>I_NI</v>
          </cell>
        </row>
        <row r="147">
          <cell r="F147" t="str">
            <v>120830075</v>
          </cell>
          <cell r="G147" t="str">
            <v>I_NI</v>
          </cell>
        </row>
        <row r="148">
          <cell r="F148" t="str">
            <v>121190075</v>
          </cell>
          <cell r="G148" t="str">
            <v>I_NI</v>
          </cell>
        </row>
        <row r="149">
          <cell r="F149" t="str">
            <v>121210051</v>
          </cell>
          <cell r="G149" t="str">
            <v>I_NI</v>
          </cell>
        </row>
        <row r="150">
          <cell r="F150" t="str">
            <v>121210075</v>
          </cell>
          <cell r="G150" t="str">
            <v>I_NI</v>
          </cell>
        </row>
        <row r="151">
          <cell r="F151" t="str">
            <v>121210081</v>
          </cell>
          <cell r="G151" t="str">
            <v>I_NI</v>
          </cell>
        </row>
        <row r="152">
          <cell r="F152" t="str">
            <v>130010041</v>
          </cell>
          <cell r="G152" t="str">
            <v>I_NI</v>
          </cell>
        </row>
        <row r="153">
          <cell r="F153" t="str">
            <v>130030011</v>
          </cell>
          <cell r="G153" t="str">
            <v>I_NI</v>
          </cell>
        </row>
        <row r="154">
          <cell r="F154" t="str">
            <v>130030016</v>
          </cell>
          <cell r="G154" t="str">
            <v>I_NI</v>
          </cell>
        </row>
        <row r="155">
          <cell r="F155" t="str">
            <v>130030075</v>
          </cell>
          <cell r="G155" t="str">
            <v>I_NI</v>
          </cell>
        </row>
        <row r="156">
          <cell r="F156" t="str">
            <v>130050041</v>
          </cell>
          <cell r="G156" t="str">
            <v>I_NI</v>
          </cell>
        </row>
        <row r="157">
          <cell r="F157" t="str">
            <v>130070011</v>
          </cell>
          <cell r="G157" t="str">
            <v>I_NI</v>
          </cell>
        </row>
        <row r="158">
          <cell r="F158" t="str">
            <v>130070016</v>
          </cell>
          <cell r="G158" t="str">
            <v>I_NI</v>
          </cell>
        </row>
        <row r="159">
          <cell r="F159" t="str">
            <v>130070075</v>
          </cell>
          <cell r="G159" t="str">
            <v>I_NI</v>
          </cell>
        </row>
        <row r="160">
          <cell r="F160" t="str">
            <v>130070081</v>
          </cell>
          <cell r="G160" t="str">
            <v>I_NI</v>
          </cell>
        </row>
        <row r="161">
          <cell r="F161" t="str">
            <v>130170011</v>
          </cell>
          <cell r="G161" t="str">
            <v>I_NI</v>
          </cell>
        </row>
        <row r="162">
          <cell r="F162" t="str">
            <v>130170051</v>
          </cell>
          <cell r="G162" t="str">
            <v>I_NI</v>
          </cell>
        </row>
        <row r="163">
          <cell r="F163" t="str">
            <v>130170075</v>
          </cell>
          <cell r="G163" t="str">
            <v>I_NI</v>
          </cell>
        </row>
        <row r="164">
          <cell r="F164" t="str">
            <v>130190011</v>
          </cell>
          <cell r="G164" t="str">
            <v>I_NI</v>
          </cell>
        </row>
        <row r="165">
          <cell r="F165" t="str">
            <v>130190041</v>
          </cell>
          <cell r="G165" t="str">
            <v>I_NI</v>
          </cell>
        </row>
        <row r="166">
          <cell r="F166" t="str">
            <v>130190051</v>
          </cell>
          <cell r="G166" t="str">
            <v>I_NI</v>
          </cell>
        </row>
        <row r="167">
          <cell r="F167" t="str">
            <v>130190075</v>
          </cell>
          <cell r="G167" t="str">
            <v>I_NI</v>
          </cell>
        </row>
        <row r="168">
          <cell r="F168" t="str">
            <v>130230075</v>
          </cell>
          <cell r="G168" t="str">
            <v>I_NI</v>
          </cell>
        </row>
        <row r="169">
          <cell r="F169" t="str">
            <v>130230081</v>
          </cell>
          <cell r="G169" t="str">
            <v>I_NI</v>
          </cell>
        </row>
        <row r="170">
          <cell r="F170" t="str">
            <v>130270011</v>
          </cell>
          <cell r="G170" t="str">
            <v>I_NI</v>
          </cell>
        </row>
        <row r="171">
          <cell r="F171" t="str">
            <v>130270041</v>
          </cell>
          <cell r="G171" t="str">
            <v>I_NI</v>
          </cell>
        </row>
        <row r="172">
          <cell r="F172" t="str">
            <v>130330075</v>
          </cell>
          <cell r="G172" t="str">
            <v>I_NI</v>
          </cell>
        </row>
        <row r="173">
          <cell r="F173" t="str">
            <v>130370016</v>
          </cell>
          <cell r="G173" t="str">
            <v>I_NI</v>
          </cell>
        </row>
        <row r="174">
          <cell r="F174" t="str">
            <v>130370075</v>
          </cell>
          <cell r="G174" t="str">
            <v>I_NI</v>
          </cell>
        </row>
        <row r="175">
          <cell r="F175" t="str">
            <v>130370081</v>
          </cell>
          <cell r="G175" t="str">
            <v>I_NI</v>
          </cell>
        </row>
        <row r="176">
          <cell r="F176" t="str">
            <v>130610075</v>
          </cell>
          <cell r="G176" t="str">
            <v>I_NI</v>
          </cell>
        </row>
        <row r="177">
          <cell r="F177" t="str">
            <v>130690041</v>
          </cell>
          <cell r="G177" t="str">
            <v>I_NI</v>
          </cell>
        </row>
        <row r="178">
          <cell r="F178" t="str">
            <v>130690075</v>
          </cell>
          <cell r="G178" t="str">
            <v>I_NI</v>
          </cell>
        </row>
        <row r="179">
          <cell r="F179" t="str">
            <v>130710011</v>
          </cell>
          <cell r="G179" t="str">
            <v>I_NI</v>
          </cell>
        </row>
        <row r="180">
          <cell r="F180" t="str">
            <v>130710051</v>
          </cell>
          <cell r="G180" t="str">
            <v>I_NI</v>
          </cell>
        </row>
        <row r="181">
          <cell r="F181" t="str">
            <v>130710075</v>
          </cell>
          <cell r="G181" t="str">
            <v>I_NI</v>
          </cell>
        </row>
        <row r="182">
          <cell r="F182" t="str">
            <v>130750041</v>
          </cell>
          <cell r="G182" t="str">
            <v>I_NI</v>
          </cell>
        </row>
        <row r="183">
          <cell r="F183" t="str">
            <v>130750051</v>
          </cell>
          <cell r="G183" t="str">
            <v>I_NI</v>
          </cell>
        </row>
        <row r="184">
          <cell r="F184" t="str">
            <v>130750075</v>
          </cell>
          <cell r="G184" t="str">
            <v>I_NI</v>
          </cell>
        </row>
        <row r="185">
          <cell r="F185" t="str">
            <v>130810011</v>
          </cell>
          <cell r="G185" t="str">
            <v>I_NI</v>
          </cell>
        </row>
        <row r="186">
          <cell r="F186" t="str">
            <v>130810051</v>
          </cell>
          <cell r="G186" t="str">
            <v>I_NI</v>
          </cell>
        </row>
        <row r="187">
          <cell r="F187" t="str">
            <v>130810075</v>
          </cell>
          <cell r="G187" t="str">
            <v>I_NI</v>
          </cell>
        </row>
        <row r="188">
          <cell r="F188" t="str">
            <v>130870011</v>
          </cell>
          <cell r="G188" t="str">
            <v>I_NI</v>
          </cell>
        </row>
        <row r="189">
          <cell r="F189" t="str">
            <v>130870016</v>
          </cell>
          <cell r="G189" t="str">
            <v>I_NI</v>
          </cell>
        </row>
        <row r="190">
          <cell r="F190" t="str">
            <v>130870081</v>
          </cell>
          <cell r="G190" t="str">
            <v>I_NI</v>
          </cell>
        </row>
        <row r="191">
          <cell r="F191" t="str">
            <v>130910011</v>
          </cell>
          <cell r="G191" t="str">
            <v>I_NI</v>
          </cell>
        </row>
        <row r="192">
          <cell r="F192" t="str">
            <v>130910051</v>
          </cell>
          <cell r="G192" t="str">
            <v>I_NI</v>
          </cell>
        </row>
        <row r="193">
          <cell r="F193" t="str">
            <v>130910081</v>
          </cell>
          <cell r="G193" t="str">
            <v>I_NI</v>
          </cell>
        </row>
        <row r="194">
          <cell r="F194" t="str">
            <v>130930041</v>
          </cell>
          <cell r="G194" t="str">
            <v>I_NI</v>
          </cell>
        </row>
        <row r="195">
          <cell r="F195" t="str">
            <v>130930051</v>
          </cell>
          <cell r="G195" t="str">
            <v>I_NI</v>
          </cell>
        </row>
        <row r="196">
          <cell r="F196" t="str">
            <v>130950011</v>
          </cell>
          <cell r="G196" t="str">
            <v>I_NI</v>
          </cell>
        </row>
        <row r="197">
          <cell r="F197" t="str">
            <v>130990011</v>
          </cell>
          <cell r="G197" t="str">
            <v>I_NI</v>
          </cell>
        </row>
        <row r="198">
          <cell r="F198" t="str">
            <v>130990016</v>
          </cell>
          <cell r="G198" t="str">
            <v>I_NI</v>
          </cell>
        </row>
        <row r="199">
          <cell r="F199" t="str">
            <v>130990051</v>
          </cell>
          <cell r="G199" t="str">
            <v>I_NI</v>
          </cell>
        </row>
        <row r="200">
          <cell r="F200" t="str">
            <v>130990075</v>
          </cell>
          <cell r="G200" t="str">
            <v>I_NI</v>
          </cell>
        </row>
        <row r="201">
          <cell r="F201" t="str">
            <v>130990081</v>
          </cell>
          <cell r="G201" t="str">
            <v>I_NI</v>
          </cell>
        </row>
        <row r="202">
          <cell r="F202" t="str">
            <v>131070041</v>
          </cell>
          <cell r="G202" t="str">
            <v>I_NI</v>
          </cell>
        </row>
        <row r="203">
          <cell r="F203" t="str">
            <v>131090041</v>
          </cell>
          <cell r="G203" t="str">
            <v>I_NI</v>
          </cell>
        </row>
        <row r="204">
          <cell r="F204" t="str">
            <v>131090075</v>
          </cell>
          <cell r="G204" t="str">
            <v>I_NI</v>
          </cell>
        </row>
        <row r="205">
          <cell r="F205" t="str">
            <v>131310041</v>
          </cell>
          <cell r="G205" t="str">
            <v>I_NI</v>
          </cell>
        </row>
        <row r="206">
          <cell r="F206" t="str">
            <v>131310051</v>
          </cell>
          <cell r="G206" t="str">
            <v>I_NI</v>
          </cell>
        </row>
        <row r="207">
          <cell r="F207" t="str">
            <v>131310075</v>
          </cell>
          <cell r="G207" t="str">
            <v>I_NI</v>
          </cell>
        </row>
        <row r="208">
          <cell r="F208" t="str">
            <v>131530016</v>
          </cell>
          <cell r="G208" t="str">
            <v>I_NI</v>
          </cell>
        </row>
        <row r="209">
          <cell r="F209" t="str">
            <v>131530075</v>
          </cell>
          <cell r="G209" t="str">
            <v>I_NI</v>
          </cell>
        </row>
        <row r="210">
          <cell r="F210" t="str">
            <v>131530081</v>
          </cell>
          <cell r="G210" t="str">
            <v>I_NI</v>
          </cell>
        </row>
        <row r="211">
          <cell r="F211" t="str">
            <v>131550041</v>
          </cell>
          <cell r="G211" t="str">
            <v>I_NI</v>
          </cell>
        </row>
        <row r="212">
          <cell r="F212" t="str">
            <v>131550075</v>
          </cell>
          <cell r="G212" t="str">
            <v>I_NI</v>
          </cell>
        </row>
        <row r="213">
          <cell r="F213" t="str">
            <v>131550081</v>
          </cell>
          <cell r="G213" t="str">
            <v>I_NI</v>
          </cell>
        </row>
        <row r="214">
          <cell r="F214" t="str">
            <v>131610011</v>
          </cell>
          <cell r="G214" t="str">
            <v>I_NI</v>
          </cell>
        </row>
        <row r="215">
          <cell r="F215" t="str">
            <v>131610041</v>
          </cell>
          <cell r="G215" t="str">
            <v>I_NI</v>
          </cell>
        </row>
        <row r="216">
          <cell r="F216" t="str">
            <v>131630011</v>
          </cell>
          <cell r="G216" t="str">
            <v>I_NI</v>
          </cell>
        </row>
        <row r="217">
          <cell r="F217" t="str">
            <v>131630016</v>
          </cell>
          <cell r="G217" t="str">
            <v>I_NI</v>
          </cell>
        </row>
        <row r="218">
          <cell r="F218" t="str">
            <v>131630075</v>
          </cell>
          <cell r="G218" t="str">
            <v>I_NI</v>
          </cell>
        </row>
        <row r="219">
          <cell r="F219" t="str">
            <v>131630081</v>
          </cell>
          <cell r="G219" t="str">
            <v>I_NI</v>
          </cell>
        </row>
        <row r="220">
          <cell r="F220" t="str">
            <v>131650041</v>
          </cell>
          <cell r="G220" t="str">
            <v>I_NI</v>
          </cell>
        </row>
        <row r="221">
          <cell r="F221" t="str">
            <v>131650075</v>
          </cell>
          <cell r="G221" t="str">
            <v>I_NI</v>
          </cell>
        </row>
        <row r="222">
          <cell r="F222" t="str">
            <v>131670041</v>
          </cell>
          <cell r="G222" t="str">
            <v>I_NI</v>
          </cell>
        </row>
        <row r="223">
          <cell r="F223" t="str">
            <v>131730041</v>
          </cell>
          <cell r="G223" t="str">
            <v>I_NI</v>
          </cell>
        </row>
        <row r="224">
          <cell r="F224" t="str">
            <v>131730075</v>
          </cell>
          <cell r="G224" t="str">
            <v>I_NI</v>
          </cell>
        </row>
        <row r="225">
          <cell r="F225" t="str">
            <v>131750041</v>
          </cell>
          <cell r="G225" t="str">
            <v>I_NI</v>
          </cell>
        </row>
        <row r="226">
          <cell r="F226" t="str">
            <v>131750075</v>
          </cell>
          <cell r="G226" t="str">
            <v>I_NI</v>
          </cell>
        </row>
        <row r="227">
          <cell r="F227" t="str">
            <v>131770011</v>
          </cell>
          <cell r="G227" t="str">
            <v>I_NI</v>
          </cell>
        </row>
        <row r="228">
          <cell r="F228" t="str">
            <v>131770051</v>
          </cell>
          <cell r="G228" t="str">
            <v>I_NI</v>
          </cell>
        </row>
        <row r="229">
          <cell r="F229" t="str">
            <v>131770075</v>
          </cell>
          <cell r="G229" t="str">
            <v>I_NI</v>
          </cell>
        </row>
        <row r="230">
          <cell r="F230" t="str">
            <v>131770081</v>
          </cell>
          <cell r="G230" t="str">
            <v>I_NI</v>
          </cell>
        </row>
        <row r="231">
          <cell r="F231" t="str">
            <v>131850011</v>
          </cell>
          <cell r="G231" t="str">
            <v>I_NI</v>
          </cell>
        </row>
        <row r="232">
          <cell r="F232" t="str">
            <v>131850041</v>
          </cell>
          <cell r="G232" t="str">
            <v>I_NI</v>
          </cell>
        </row>
        <row r="233">
          <cell r="F233" t="str">
            <v>131930075</v>
          </cell>
          <cell r="G233" t="str">
            <v>I_NI</v>
          </cell>
        </row>
        <row r="234">
          <cell r="F234" t="str">
            <v>131970041</v>
          </cell>
          <cell r="G234" t="str">
            <v>I_NI</v>
          </cell>
        </row>
        <row r="235">
          <cell r="F235" t="str">
            <v>131970075</v>
          </cell>
          <cell r="G235" t="str">
            <v>I_NI</v>
          </cell>
        </row>
        <row r="236">
          <cell r="F236" t="str">
            <v>132010011</v>
          </cell>
          <cell r="G236" t="str">
            <v>I_NI</v>
          </cell>
        </row>
        <row r="237">
          <cell r="F237" t="str">
            <v>132010075</v>
          </cell>
          <cell r="G237" t="str">
            <v>I_NI</v>
          </cell>
        </row>
        <row r="238">
          <cell r="F238" t="str">
            <v>132010081</v>
          </cell>
          <cell r="G238" t="str">
            <v>I_NI</v>
          </cell>
        </row>
        <row r="239">
          <cell r="F239" t="str">
            <v>132050016</v>
          </cell>
          <cell r="G239" t="str">
            <v>I_NI</v>
          </cell>
        </row>
        <row r="240">
          <cell r="F240" t="str">
            <v>132050075</v>
          </cell>
          <cell r="G240" t="str">
            <v>I_NI</v>
          </cell>
        </row>
        <row r="241">
          <cell r="F241" t="str">
            <v>132050081</v>
          </cell>
          <cell r="G241" t="str">
            <v>I_NI</v>
          </cell>
        </row>
        <row r="242">
          <cell r="F242" t="str">
            <v>132090011</v>
          </cell>
          <cell r="G242" t="str">
            <v>I_NI</v>
          </cell>
        </row>
        <row r="243">
          <cell r="F243" t="str">
            <v>132090041</v>
          </cell>
          <cell r="G243" t="str">
            <v>I_NI</v>
          </cell>
        </row>
        <row r="244">
          <cell r="F244" t="str">
            <v>132210041</v>
          </cell>
          <cell r="G244" t="str">
            <v>I_NI</v>
          </cell>
        </row>
        <row r="245">
          <cell r="F245" t="str">
            <v>132250075</v>
          </cell>
          <cell r="G245" t="str">
            <v>I_NI</v>
          </cell>
        </row>
        <row r="246">
          <cell r="F246" t="str">
            <v>132290011</v>
          </cell>
          <cell r="G246" t="str">
            <v>I_NI</v>
          </cell>
        </row>
        <row r="247">
          <cell r="F247" t="str">
            <v>132290041</v>
          </cell>
          <cell r="G247" t="str">
            <v>I_NI</v>
          </cell>
        </row>
        <row r="248">
          <cell r="F248" t="str">
            <v>132290075</v>
          </cell>
          <cell r="G248" t="str">
            <v>I_NI</v>
          </cell>
        </row>
        <row r="249">
          <cell r="F249" t="str">
            <v>132350011</v>
          </cell>
          <cell r="G249" t="str">
            <v>I_NI</v>
          </cell>
        </row>
        <row r="250">
          <cell r="F250" t="str">
            <v>132350075</v>
          </cell>
          <cell r="G250" t="str">
            <v>I_NI</v>
          </cell>
        </row>
        <row r="251">
          <cell r="F251" t="str">
            <v>132350081</v>
          </cell>
          <cell r="G251" t="str">
            <v>I_NI</v>
          </cell>
        </row>
        <row r="252">
          <cell r="F252" t="str">
            <v>132430011</v>
          </cell>
          <cell r="G252" t="str">
            <v>I_NI</v>
          </cell>
        </row>
        <row r="253">
          <cell r="F253" t="str">
            <v>132430075</v>
          </cell>
          <cell r="G253" t="str">
            <v>I_NI</v>
          </cell>
        </row>
        <row r="254">
          <cell r="F254" t="str">
            <v>132430081</v>
          </cell>
          <cell r="G254" t="str">
            <v>I_NI</v>
          </cell>
        </row>
        <row r="255">
          <cell r="F255" t="str">
            <v>132490041</v>
          </cell>
          <cell r="G255" t="str">
            <v>I_NI</v>
          </cell>
        </row>
        <row r="256">
          <cell r="F256" t="str">
            <v>132510011</v>
          </cell>
          <cell r="G256" t="str">
            <v>I_NI</v>
          </cell>
        </row>
        <row r="257">
          <cell r="F257" t="str">
            <v>132510041</v>
          </cell>
          <cell r="G257" t="str">
            <v>I_NI</v>
          </cell>
        </row>
        <row r="258">
          <cell r="F258" t="str">
            <v>132510051</v>
          </cell>
          <cell r="G258" t="str">
            <v>I_NI</v>
          </cell>
        </row>
        <row r="259">
          <cell r="F259" t="str">
            <v>132510075</v>
          </cell>
          <cell r="G259" t="str">
            <v>I_NI</v>
          </cell>
        </row>
        <row r="260">
          <cell r="F260" t="str">
            <v>132510081</v>
          </cell>
          <cell r="G260" t="str">
            <v>I_NI</v>
          </cell>
        </row>
        <row r="261">
          <cell r="F261" t="str">
            <v>132530016</v>
          </cell>
          <cell r="G261" t="str">
            <v>I_NI</v>
          </cell>
        </row>
        <row r="262">
          <cell r="F262" t="str">
            <v>132530081</v>
          </cell>
          <cell r="G262" t="str">
            <v>I_NI</v>
          </cell>
        </row>
        <row r="263">
          <cell r="F263" t="str">
            <v>132590041</v>
          </cell>
          <cell r="G263" t="str">
            <v>I_NI</v>
          </cell>
        </row>
        <row r="264">
          <cell r="F264" t="str">
            <v>132590075</v>
          </cell>
          <cell r="G264" t="str">
            <v>I_NI</v>
          </cell>
        </row>
        <row r="265">
          <cell r="F265" t="str">
            <v>132610016</v>
          </cell>
          <cell r="G265" t="str">
            <v>I_NI</v>
          </cell>
        </row>
        <row r="266">
          <cell r="F266" t="str">
            <v>132610051</v>
          </cell>
          <cell r="G266" t="str">
            <v>I_NI</v>
          </cell>
        </row>
        <row r="267">
          <cell r="F267" t="str">
            <v>132610075</v>
          </cell>
          <cell r="G267" t="str">
            <v>I_NI</v>
          </cell>
        </row>
        <row r="268">
          <cell r="F268" t="str">
            <v>132610081</v>
          </cell>
          <cell r="G268" t="str">
            <v>I_NI</v>
          </cell>
        </row>
        <row r="269">
          <cell r="F269" t="str">
            <v>132670011</v>
          </cell>
          <cell r="G269" t="str">
            <v>I_NI</v>
          </cell>
        </row>
        <row r="270">
          <cell r="F270" t="str">
            <v>132670041</v>
          </cell>
          <cell r="G270" t="str">
            <v>I_NI</v>
          </cell>
        </row>
        <row r="271">
          <cell r="F271" t="str">
            <v>132670075</v>
          </cell>
          <cell r="G271" t="str">
            <v>I_NI</v>
          </cell>
        </row>
        <row r="272">
          <cell r="F272" t="str">
            <v>132670081</v>
          </cell>
          <cell r="G272" t="str">
            <v>I_NI</v>
          </cell>
        </row>
        <row r="273">
          <cell r="F273" t="str">
            <v>132690041</v>
          </cell>
          <cell r="G273" t="str">
            <v>I_NI</v>
          </cell>
        </row>
        <row r="274">
          <cell r="F274" t="str">
            <v>132710011</v>
          </cell>
          <cell r="G274" t="str">
            <v>I_NI</v>
          </cell>
        </row>
        <row r="275">
          <cell r="F275" t="str">
            <v>132710051</v>
          </cell>
          <cell r="G275" t="str">
            <v>I_NI</v>
          </cell>
        </row>
        <row r="276">
          <cell r="F276" t="str">
            <v>132710075</v>
          </cell>
          <cell r="G276" t="str">
            <v>I_NI</v>
          </cell>
        </row>
        <row r="277">
          <cell r="F277" t="str">
            <v>132710081</v>
          </cell>
          <cell r="G277" t="str">
            <v>I_NI</v>
          </cell>
        </row>
        <row r="278">
          <cell r="F278" t="str">
            <v>132730041</v>
          </cell>
          <cell r="G278" t="str">
            <v>I_NI</v>
          </cell>
        </row>
        <row r="279">
          <cell r="F279" t="str">
            <v>132730075</v>
          </cell>
          <cell r="G279" t="str">
            <v>I_NI</v>
          </cell>
        </row>
        <row r="280">
          <cell r="F280" t="str">
            <v>132730081</v>
          </cell>
          <cell r="G280" t="str">
            <v>I_NI</v>
          </cell>
        </row>
        <row r="281">
          <cell r="F281" t="str">
            <v>132770011</v>
          </cell>
          <cell r="G281" t="str">
            <v>I_NI</v>
          </cell>
        </row>
        <row r="282">
          <cell r="F282" t="str">
            <v>132770016</v>
          </cell>
          <cell r="G282" t="str">
            <v>I_NI</v>
          </cell>
        </row>
        <row r="283">
          <cell r="F283" t="str">
            <v>132770051</v>
          </cell>
          <cell r="G283" t="str">
            <v>I_NI</v>
          </cell>
        </row>
        <row r="284">
          <cell r="F284" t="str">
            <v>132770075</v>
          </cell>
          <cell r="G284" t="str">
            <v>I_NI</v>
          </cell>
        </row>
        <row r="285">
          <cell r="F285" t="str">
            <v>132770081</v>
          </cell>
          <cell r="G285" t="str">
            <v>I_NI</v>
          </cell>
        </row>
        <row r="286">
          <cell r="F286" t="str">
            <v>132790011</v>
          </cell>
          <cell r="G286" t="str">
            <v>I_NI</v>
          </cell>
        </row>
        <row r="287">
          <cell r="F287" t="str">
            <v>132790075</v>
          </cell>
          <cell r="G287" t="str">
            <v>I_NI</v>
          </cell>
        </row>
        <row r="288">
          <cell r="F288" t="str">
            <v>132790081</v>
          </cell>
          <cell r="G288" t="str">
            <v>I_NI</v>
          </cell>
        </row>
        <row r="289">
          <cell r="F289" t="str">
            <v>132830011</v>
          </cell>
          <cell r="G289" t="str">
            <v>I_NI</v>
          </cell>
        </row>
        <row r="290">
          <cell r="F290" t="str">
            <v>132830075</v>
          </cell>
          <cell r="G290" t="str">
            <v>I_NI</v>
          </cell>
        </row>
        <row r="291">
          <cell r="F291" t="str">
            <v>132830081</v>
          </cell>
          <cell r="G291" t="str">
            <v>I_NI</v>
          </cell>
        </row>
        <row r="292">
          <cell r="F292" t="str">
            <v>132870011</v>
          </cell>
          <cell r="G292" t="str">
            <v>I_NI</v>
          </cell>
        </row>
        <row r="293">
          <cell r="F293" t="str">
            <v>132870051</v>
          </cell>
          <cell r="G293" t="str">
            <v>I_NI</v>
          </cell>
        </row>
        <row r="294">
          <cell r="F294" t="str">
            <v>132870075</v>
          </cell>
          <cell r="G294" t="str">
            <v>I_NI</v>
          </cell>
        </row>
        <row r="295">
          <cell r="F295" t="str">
            <v>132870081</v>
          </cell>
          <cell r="G295" t="str">
            <v>I_NI</v>
          </cell>
        </row>
        <row r="296">
          <cell r="F296" t="str">
            <v>132930011</v>
          </cell>
          <cell r="G296" t="str">
            <v>I_NI</v>
          </cell>
        </row>
        <row r="297">
          <cell r="F297" t="str">
            <v>132990041</v>
          </cell>
          <cell r="G297" t="str">
            <v>I_NI</v>
          </cell>
        </row>
        <row r="298">
          <cell r="F298" t="str">
            <v>133030041</v>
          </cell>
          <cell r="G298" t="str">
            <v>I_NI</v>
          </cell>
        </row>
        <row r="299">
          <cell r="F299" t="str">
            <v>133030075</v>
          </cell>
          <cell r="G299" t="str">
            <v>I_NI</v>
          </cell>
        </row>
        <row r="300">
          <cell r="F300" t="str">
            <v>133050011</v>
          </cell>
          <cell r="G300" t="str">
            <v>I_NI</v>
          </cell>
        </row>
        <row r="301">
          <cell r="F301" t="str">
            <v>133050041</v>
          </cell>
          <cell r="G301" t="str">
            <v>I_NI</v>
          </cell>
        </row>
        <row r="302">
          <cell r="F302" t="str">
            <v>133050075</v>
          </cell>
          <cell r="G302" t="str">
            <v>I_NI</v>
          </cell>
        </row>
        <row r="303">
          <cell r="F303" t="str">
            <v>133070041</v>
          </cell>
          <cell r="G303" t="str">
            <v>I_NI</v>
          </cell>
        </row>
        <row r="304">
          <cell r="F304" t="str">
            <v>133070075</v>
          </cell>
          <cell r="G304" t="str">
            <v>I_NI</v>
          </cell>
        </row>
        <row r="305">
          <cell r="F305" t="str">
            <v>133090011</v>
          </cell>
          <cell r="G305" t="str">
            <v>I_NI</v>
          </cell>
        </row>
        <row r="306">
          <cell r="F306" t="str">
            <v>133090075</v>
          </cell>
          <cell r="G306" t="str">
            <v>I_NI</v>
          </cell>
        </row>
        <row r="307">
          <cell r="F307" t="str">
            <v>133090081</v>
          </cell>
          <cell r="G307" t="str">
            <v>I_NI</v>
          </cell>
        </row>
        <row r="308">
          <cell r="F308" t="str">
            <v>133150011</v>
          </cell>
          <cell r="G308" t="str">
            <v>I_NI</v>
          </cell>
        </row>
        <row r="309">
          <cell r="F309" t="str">
            <v>133150051</v>
          </cell>
          <cell r="G309" t="str">
            <v>I_NI</v>
          </cell>
        </row>
        <row r="310">
          <cell r="F310" t="str">
            <v>133150075</v>
          </cell>
          <cell r="G310" t="str">
            <v>I_NI</v>
          </cell>
        </row>
        <row r="311">
          <cell r="F311" t="str">
            <v>133150081</v>
          </cell>
          <cell r="G311" t="str">
            <v>I_NI</v>
          </cell>
        </row>
        <row r="312">
          <cell r="F312" t="str">
            <v>133210011</v>
          </cell>
          <cell r="G312" t="str">
            <v>I_NI</v>
          </cell>
        </row>
        <row r="313">
          <cell r="F313" t="str">
            <v>133210016</v>
          </cell>
          <cell r="G313" t="str">
            <v>I_NI</v>
          </cell>
        </row>
        <row r="314">
          <cell r="F314" t="str">
            <v>133210075</v>
          </cell>
          <cell r="G314" t="str">
            <v>I_NI</v>
          </cell>
        </row>
        <row r="315">
          <cell r="F315" t="str">
            <v>133210081</v>
          </cell>
          <cell r="G315" t="str">
            <v>I_NI</v>
          </cell>
        </row>
        <row r="316">
          <cell r="F316" t="str">
            <v>160050011</v>
          </cell>
          <cell r="G316" t="str">
            <v>I_NI</v>
          </cell>
        </row>
        <row r="317">
          <cell r="F317" t="str">
            <v>160050091</v>
          </cell>
          <cell r="G317" t="str">
            <v>I_NI</v>
          </cell>
        </row>
        <row r="318">
          <cell r="F318" t="str">
            <v>160130011</v>
          </cell>
          <cell r="G318" t="str">
            <v>I_NI</v>
          </cell>
        </row>
        <row r="319">
          <cell r="F319" t="str">
            <v>160190011</v>
          </cell>
          <cell r="G319" t="str">
            <v>I_NI</v>
          </cell>
        </row>
        <row r="320">
          <cell r="F320" t="str">
            <v>160190016</v>
          </cell>
          <cell r="G320" t="str">
            <v>I_NI</v>
          </cell>
        </row>
        <row r="321">
          <cell r="F321" t="str">
            <v>160250016</v>
          </cell>
          <cell r="G321" t="str">
            <v>I_NI</v>
          </cell>
        </row>
        <row r="322">
          <cell r="F322" t="str">
            <v>160290011</v>
          </cell>
          <cell r="G322" t="str">
            <v>I_NI</v>
          </cell>
        </row>
        <row r="323">
          <cell r="F323" t="str">
            <v>160290016</v>
          </cell>
          <cell r="G323" t="str">
            <v>I_NI</v>
          </cell>
        </row>
        <row r="324">
          <cell r="F324" t="str">
            <v>160290091</v>
          </cell>
          <cell r="G324" t="str">
            <v>I_NI</v>
          </cell>
        </row>
        <row r="325">
          <cell r="F325" t="str">
            <v>160390016</v>
          </cell>
          <cell r="G325" t="str">
            <v>I_NI</v>
          </cell>
        </row>
        <row r="326">
          <cell r="F326" t="str">
            <v>160410011</v>
          </cell>
          <cell r="G326" t="str">
            <v>I_NI</v>
          </cell>
        </row>
        <row r="327">
          <cell r="F327" t="str">
            <v>160410016</v>
          </cell>
          <cell r="G327" t="str">
            <v>I_NI</v>
          </cell>
        </row>
        <row r="328">
          <cell r="F328" t="str">
            <v>160430011</v>
          </cell>
          <cell r="G328" t="str">
            <v>I_NI</v>
          </cell>
        </row>
        <row r="329">
          <cell r="F329" t="str">
            <v>160430091</v>
          </cell>
          <cell r="G329" t="str">
            <v>I_NI</v>
          </cell>
        </row>
        <row r="330">
          <cell r="F330" t="str">
            <v>160550016</v>
          </cell>
          <cell r="G330" t="str">
            <v>I_NI</v>
          </cell>
        </row>
        <row r="331">
          <cell r="F331" t="str">
            <v>160710091</v>
          </cell>
          <cell r="G331" t="str">
            <v>I_NI</v>
          </cell>
        </row>
        <row r="332">
          <cell r="F332" t="str">
            <v>160770011</v>
          </cell>
          <cell r="G332" t="str">
            <v>I_NI</v>
          </cell>
        </row>
        <row r="333">
          <cell r="F333" t="str">
            <v>160770016</v>
          </cell>
          <cell r="G333" t="str">
            <v>I_NI</v>
          </cell>
        </row>
        <row r="334">
          <cell r="F334" t="str">
            <v>160770091</v>
          </cell>
          <cell r="G334" t="str">
            <v>I_NI</v>
          </cell>
        </row>
        <row r="335">
          <cell r="F335" t="str">
            <v>160810011</v>
          </cell>
          <cell r="G335" t="str">
            <v>I_NI</v>
          </cell>
        </row>
        <row r="336">
          <cell r="F336" t="str">
            <v>160810016</v>
          </cell>
          <cell r="G336" t="str">
            <v>I_NI</v>
          </cell>
        </row>
        <row r="337">
          <cell r="F337" t="str">
            <v>160810091</v>
          </cell>
          <cell r="G337" t="str">
            <v>I_NI</v>
          </cell>
        </row>
        <row r="338">
          <cell r="F338" t="str">
            <v>160870016</v>
          </cell>
          <cell r="G338" t="str">
            <v>I_NI</v>
          </cell>
        </row>
        <row r="339">
          <cell r="F339" t="str">
            <v>160870091</v>
          </cell>
          <cell r="G339" t="str">
            <v>I_NI</v>
          </cell>
        </row>
        <row r="340">
          <cell r="F340" t="str">
            <v>171250011</v>
          </cell>
          <cell r="G340" t="str">
            <v>I_NI</v>
          </cell>
        </row>
        <row r="341">
          <cell r="F341" t="str">
            <v>171250041</v>
          </cell>
          <cell r="G341" t="str">
            <v>I_NI</v>
          </cell>
        </row>
        <row r="342">
          <cell r="F342" t="str">
            <v>171250051</v>
          </cell>
          <cell r="G342" t="str">
            <v>I_NI</v>
          </cell>
        </row>
        <row r="343">
          <cell r="F343" t="str">
            <v>171250081</v>
          </cell>
          <cell r="G343" t="str">
            <v>I_NI</v>
          </cell>
        </row>
        <row r="344">
          <cell r="F344" t="str">
            <v>180390041</v>
          </cell>
          <cell r="G344" t="str">
            <v>I_NI</v>
          </cell>
        </row>
        <row r="345">
          <cell r="F345" t="str">
            <v>180870041</v>
          </cell>
          <cell r="G345" t="str">
            <v>I_NI</v>
          </cell>
        </row>
        <row r="346">
          <cell r="F346" t="str">
            <v>180870081</v>
          </cell>
          <cell r="G346" t="str">
            <v>I_NI</v>
          </cell>
        </row>
        <row r="347">
          <cell r="F347" t="str">
            <v>180910011</v>
          </cell>
          <cell r="G347" t="str">
            <v>I_NI</v>
          </cell>
        </row>
        <row r="348">
          <cell r="F348" t="str">
            <v>180910041</v>
          </cell>
          <cell r="G348" t="str">
            <v>I_NI</v>
          </cell>
        </row>
        <row r="349">
          <cell r="F349" t="str">
            <v>180910051</v>
          </cell>
          <cell r="G349" t="str">
            <v>I_NI</v>
          </cell>
        </row>
        <row r="350">
          <cell r="F350" t="str">
            <v>181530011</v>
          </cell>
          <cell r="G350" t="str">
            <v>I_NI</v>
          </cell>
        </row>
        <row r="351">
          <cell r="F351" t="str">
            <v>200070041</v>
          </cell>
          <cell r="G351" t="str">
            <v>I_NI</v>
          </cell>
        </row>
        <row r="352">
          <cell r="F352" t="str">
            <v>200090041</v>
          </cell>
          <cell r="G352" t="str">
            <v>I_NI</v>
          </cell>
        </row>
        <row r="353">
          <cell r="F353" t="str">
            <v>200090081</v>
          </cell>
          <cell r="G353" t="str">
            <v>I_NI</v>
          </cell>
        </row>
        <row r="354">
          <cell r="F354" t="str">
            <v>200090091</v>
          </cell>
          <cell r="G354" t="str">
            <v>I_NI</v>
          </cell>
        </row>
        <row r="355">
          <cell r="F355" t="str">
            <v>200230016</v>
          </cell>
          <cell r="G355" t="str">
            <v>I_NI</v>
          </cell>
        </row>
        <row r="356">
          <cell r="F356" t="str">
            <v>200230041</v>
          </cell>
          <cell r="G356" t="str">
            <v>I_NI</v>
          </cell>
        </row>
        <row r="357">
          <cell r="F357" t="str">
            <v>200230078</v>
          </cell>
          <cell r="G357" t="str">
            <v>I_NI</v>
          </cell>
        </row>
        <row r="358">
          <cell r="F358" t="str">
            <v>200230081</v>
          </cell>
          <cell r="G358" t="str">
            <v>I_NI</v>
          </cell>
        </row>
        <row r="359">
          <cell r="F359" t="str">
            <v>200250016</v>
          </cell>
          <cell r="G359" t="str">
            <v>I_NI</v>
          </cell>
        </row>
        <row r="360">
          <cell r="F360" t="str">
            <v>200250041</v>
          </cell>
          <cell r="G360" t="str">
            <v>I_NI</v>
          </cell>
        </row>
        <row r="361">
          <cell r="F361" t="str">
            <v>200250081</v>
          </cell>
          <cell r="G361" t="str">
            <v>I_NI</v>
          </cell>
        </row>
        <row r="362">
          <cell r="F362" t="str">
            <v>200270041</v>
          </cell>
          <cell r="G362" t="str">
            <v>I_NI</v>
          </cell>
        </row>
        <row r="363">
          <cell r="F363" t="str">
            <v>200290041</v>
          </cell>
          <cell r="G363" t="str">
            <v>I_NI</v>
          </cell>
        </row>
        <row r="364">
          <cell r="F364" t="str">
            <v>200390081</v>
          </cell>
          <cell r="G364" t="str">
            <v>I_NI</v>
          </cell>
        </row>
        <row r="365">
          <cell r="F365" t="str">
            <v>200470016</v>
          </cell>
          <cell r="G365" t="str">
            <v>I_NI</v>
          </cell>
        </row>
        <row r="366">
          <cell r="F366" t="str">
            <v>200550011</v>
          </cell>
          <cell r="G366" t="str">
            <v>I_NI</v>
          </cell>
        </row>
        <row r="367">
          <cell r="F367" t="str">
            <v>200550016</v>
          </cell>
          <cell r="G367" t="str">
            <v>I_NI</v>
          </cell>
        </row>
        <row r="368">
          <cell r="F368" t="str">
            <v>200550078</v>
          </cell>
          <cell r="G368" t="str">
            <v>I_NI</v>
          </cell>
        </row>
        <row r="369">
          <cell r="F369" t="str">
            <v>200570016</v>
          </cell>
          <cell r="G369" t="str">
            <v>I_NI</v>
          </cell>
        </row>
        <row r="370">
          <cell r="F370" t="str">
            <v>200630081</v>
          </cell>
          <cell r="G370" t="str">
            <v>I_NI</v>
          </cell>
        </row>
        <row r="371">
          <cell r="F371" t="str">
            <v>200650081</v>
          </cell>
          <cell r="G371" t="str">
            <v>I_NI</v>
          </cell>
        </row>
        <row r="372">
          <cell r="F372" t="str">
            <v>200670011</v>
          </cell>
          <cell r="G372" t="str">
            <v>I_NI</v>
          </cell>
        </row>
        <row r="373">
          <cell r="F373" t="str">
            <v>200690011</v>
          </cell>
          <cell r="G373" t="str">
            <v>I_NI</v>
          </cell>
        </row>
        <row r="374">
          <cell r="F374" t="str">
            <v>200690016</v>
          </cell>
          <cell r="G374" t="str">
            <v>I_NI</v>
          </cell>
        </row>
        <row r="375">
          <cell r="F375" t="str">
            <v>200710041</v>
          </cell>
          <cell r="G375" t="str">
            <v>I_NI</v>
          </cell>
        </row>
        <row r="376">
          <cell r="F376" t="str">
            <v>200710078</v>
          </cell>
          <cell r="G376" t="str">
            <v>I_NI</v>
          </cell>
        </row>
        <row r="377">
          <cell r="F377" t="str">
            <v>200750016</v>
          </cell>
          <cell r="G377" t="str">
            <v>I_NI</v>
          </cell>
        </row>
        <row r="378">
          <cell r="F378" t="str">
            <v>200750041</v>
          </cell>
          <cell r="G378" t="str">
            <v>I_NI</v>
          </cell>
        </row>
        <row r="379">
          <cell r="F379" t="str">
            <v>200790041</v>
          </cell>
          <cell r="G379" t="str">
            <v>I_NI</v>
          </cell>
        </row>
        <row r="380">
          <cell r="F380" t="str">
            <v>200810011</v>
          </cell>
          <cell r="G380" t="str">
            <v>I_NI</v>
          </cell>
        </row>
        <row r="381">
          <cell r="F381" t="str">
            <v>200810051</v>
          </cell>
          <cell r="G381" t="str">
            <v>I_NI</v>
          </cell>
        </row>
        <row r="382">
          <cell r="F382" t="str">
            <v>200830016</v>
          </cell>
          <cell r="G382" t="str">
            <v>I_NI</v>
          </cell>
        </row>
        <row r="383">
          <cell r="F383" t="str">
            <v>200950081</v>
          </cell>
          <cell r="G383" t="str">
            <v>I_NI</v>
          </cell>
        </row>
        <row r="384">
          <cell r="F384" t="str">
            <v>201010016</v>
          </cell>
          <cell r="G384" t="str">
            <v>I_NI</v>
          </cell>
        </row>
        <row r="385">
          <cell r="F385" t="str">
            <v>201010041</v>
          </cell>
          <cell r="G385" t="str">
            <v>I_NI</v>
          </cell>
        </row>
        <row r="386">
          <cell r="F386" t="str">
            <v>201010081</v>
          </cell>
          <cell r="G386" t="str">
            <v>I_NI</v>
          </cell>
        </row>
        <row r="387">
          <cell r="F387" t="str">
            <v>201090016</v>
          </cell>
          <cell r="G387" t="str">
            <v>I_NI</v>
          </cell>
        </row>
        <row r="388">
          <cell r="F388" t="str">
            <v>201090078</v>
          </cell>
          <cell r="G388" t="str">
            <v>I_NI</v>
          </cell>
        </row>
        <row r="389">
          <cell r="F389" t="str">
            <v>201090081</v>
          </cell>
          <cell r="G389" t="str">
            <v>I_NI</v>
          </cell>
        </row>
        <row r="390">
          <cell r="F390" t="str">
            <v>201130041</v>
          </cell>
          <cell r="G390" t="str">
            <v>I_NI</v>
          </cell>
        </row>
        <row r="391">
          <cell r="F391" t="str">
            <v>201190051</v>
          </cell>
          <cell r="G391" t="str">
            <v>I_NI</v>
          </cell>
        </row>
        <row r="392">
          <cell r="F392" t="str">
            <v>201290016</v>
          </cell>
          <cell r="G392" t="str">
            <v>I_NI</v>
          </cell>
        </row>
        <row r="393">
          <cell r="F393" t="str">
            <v>201290041</v>
          </cell>
          <cell r="G393" t="str">
            <v>I_NI</v>
          </cell>
        </row>
        <row r="394">
          <cell r="F394" t="str">
            <v>201450041</v>
          </cell>
          <cell r="G394" t="str">
            <v>I_NI</v>
          </cell>
        </row>
        <row r="395">
          <cell r="F395" t="str">
            <v>201450091</v>
          </cell>
          <cell r="G395" t="str">
            <v>I_NI</v>
          </cell>
        </row>
        <row r="396">
          <cell r="F396" t="str">
            <v>201490041</v>
          </cell>
          <cell r="G396" t="str">
            <v>I_NI</v>
          </cell>
        </row>
        <row r="397">
          <cell r="F397" t="str">
            <v>201530016</v>
          </cell>
          <cell r="G397" t="str">
            <v>I_NI</v>
          </cell>
        </row>
        <row r="398">
          <cell r="F398" t="str">
            <v>201530081</v>
          </cell>
          <cell r="G398" t="str">
            <v>I_NI</v>
          </cell>
        </row>
        <row r="399">
          <cell r="F399" t="str">
            <v>201550041</v>
          </cell>
          <cell r="G399" t="str">
            <v>I_NI</v>
          </cell>
        </row>
        <row r="400">
          <cell r="F400" t="str">
            <v>201570041</v>
          </cell>
          <cell r="G400" t="str">
            <v>I_NI</v>
          </cell>
        </row>
        <row r="401">
          <cell r="F401" t="str">
            <v>201590041</v>
          </cell>
          <cell r="G401" t="str">
            <v>I_NI</v>
          </cell>
        </row>
        <row r="402">
          <cell r="F402" t="str">
            <v>201650041</v>
          </cell>
          <cell r="G402" t="str">
            <v>I_NI</v>
          </cell>
        </row>
        <row r="403">
          <cell r="F403" t="str">
            <v>201650081</v>
          </cell>
          <cell r="G403" t="str">
            <v>I_NI</v>
          </cell>
        </row>
        <row r="404">
          <cell r="F404" t="str">
            <v>201710016</v>
          </cell>
          <cell r="G404" t="str">
            <v>I_NI</v>
          </cell>
        </row>
        <row r="405">
          <cell r="F405" t="str">
            <v>201710041</v>
          </cell>
          <cell r="G405" t="str">
            <v>I_NI</v>
          </cell>
        </row>
        <row r="406">
          <cell r="F406" t="str">
            <v>201730041</v>
          </cell>
          <cell r="G406" t="str">
            <v>I_NI</v>
          </cell>
        </row>
        <row r="407">
          <cell r="F407" t="str">
            <v>201750011</v>
          </cell>
          <cell r="G407" t="str">
            <v>I_NI</v>
          </cell>
        </row>
        <row r="408">
          <cell r="F408" t="str">
            <v>201770041</v>
          </cell>
          <cell r="G408" t="str">
            <v>I_NI</v>
          </cell>
        </row>
        <row r="409">
          <cell r="F409" t="str">
            <v>201790041</v>
          </cell>
          <cell r="G409" t="str">
            <v>I_NI</v>
          </cell>
        </row>
        <row r="410">
          <cell r="F410" t="str">
            <v>201790078</v>
          </cell>
          <cell r="G410" t="str">
            <v>I_NI</v>
          </cell>
        </row>
        <row r="411">
          <cell r="F411" t="str">
            <v>201790081</v>
          </cell>
          <cell r="G411" t="str">
            <v>I_NI</v>
          </cell>
        </row>
        <row r="412">
          <cell r="F412" t="str">
            <v>201790091</v>
          </cell>
          <cell r="G412" t="str">
            <v>I_NI</v>
          </cell>
        </row>
        <row r="413">
          <cell r="F413" t="str">
            <v>201810016</v>
          </cell>
          <cell r="G413" t="str">
            <v>I_NI</v>
          </cell>
        </row>
        <row r="414">
          <cell r="F414" t="str">
            <v>201810041</v>
          </cell>
          <cell r="G414" t="str">
            <v>I_NI</v>
          </cell>
        </row>
        <row r="415">
          <cell r="F415" t="str">
            <v>201810078</v>
          </cell>
          <cell r="G415" t="str">
            <v>I_NI</v>
          </cell>
        </row>
        <row r="416">
          <cell r="F416" t="str">
            <v>201850041</v>
          </cell>
          <cell r="G416" t="str">
            <v>I_NI</v>
          </cell>
        </row>
        <row r="417">
          <cell r="F417" t="str">
            <v>201850081</v>
          </cell>
          <cell r="G417" t="str">
            <v>I_NI</v>
          </cell>
        </row>
        <row r="418">
          <cell r="F418" t="str">
            <v>201870011</v>
          </cell>
          <cell r="G418" t="str">
            <v>I_NI</v>
          </cell>
        </row>
        <row r="419">
          <cell r="F419" t="str">
            <v>201870078</v>
          </cell>
          <cell r="G419" t="str">
            <v>I_NI</v>
          </cell>
        </row>
        <row r="420">
          <cell r="F420" t="str">
            <v>201890011</v>
          </cell>
          <cell r="G420" t="str">
            <v>I_NI</v>
          </cell>
        </row>
        <row r="421">
          <cell r="F421" t="str">
            <v>201930016</v>
          </cell>
          <cell r="G421" t="str">
            <v>I_NI</v>
          </cell>
        </row>
        <row r="422">
          <cell r="F422" t="str">
            <v>201930041</v>
          </cell>
          <cell r="G422" t="str">
            <v>I_NI</v>
          </cell>
        </row>
        <row r="423">
          <cell r="F423" t="str">
            <v>201930078</v>
          </cell>
          <cell r="G423" t="str">
            <v>I_NI</v>
          </cell>
        </row>
        <row r="424">
          <cell r="F424" t="str">
            <v>201950081</v>
          </cell>
          <cell r="G424" t="str">
            <v>I_NI</v>
          </cell>
        </row>
        <row r="425">
          <cell r="F425" t="str">
            <v>201990041</v>
          </cell>
          <cell r="G425" t="str">
            <v>I_NI</v>
          </cell>
        </row>
        <row r="426">
          <cell r="F426" t="str">
            <v>201990078</v>
          </cell>
          <cell r="G426" t="str">
            <v>I_NI</v>
          </cell>
        </row>
        <row r="427">
          <cell r="F427" t="str">
            <v>201990081</v>
          </cell>
          <cell r="G427" t="str">
            <v>I_NI</v>
          </cell>
        </row>
        <row r="428">
          <cell r="F428" t="str">
            <v>202030041</v>
          </cell>
          <cell r="G428" t="str">
            <v>I_NI</v>
          </cell>
        </row>
        <row r="429">
          <cell r="F429" t="str">
            <v>202030078</v>
          </cell>
          <cell r="G429" t="str">
            <v>I_NI</v>
          </cell>
        </row>
        <row r="430">
          <cell r="F430" t="str">
            <v>220110041</v>
          </cell>
          <cell r="G430" t="str">
            <v>I_NI</v>
          </cell>
        </row>
        <row r="431">
          <cell r="F431" t="str">
            <v>220210041</v>
          </cell>
          <cell r="G431" t="str">
            <v>I_NI</v>
          </cell>
        </row>
        <row r="432">
          <cell r="F432" t="str">
            <v>220210081</v>
          </cell>
          <cell r="G432" t="str">
            <v>I_NI</v>
          </cell>
        </row>
        <row r="433">
          <cell r="F433" t="str">
            <v>220250041</v>
          </cell>
          <cell r="G433" t="str">
            <v>I_NI</v>
          </cell>
        </row>
        <row r="434">
          <cell r="F434" t="str">
            <v>220350041</v>
          </cell>
          <cell r="G434" t="str">
            <v>I_NI</v>
          </cell>
        </row>
        <row r="435">
          <cell r="F435" t="str">
            <v>220350051</v>
          </cell>
          <cell r="G435" t="str">
            <v>I_NI</v>
          </cell>
        </row>
        <row r="436">
          <cell r="F436" t="str">
            <v>220350081</v>
          </cell>
          <cell r="G436" t="str">
            <v>I_NI</v>
          </cell>
        </row>
        <row r="437">
          <cell r="F437" t="str">
            <v>220410081</v>
          </cell>
          <cell r="G437" t="str">
            <v>I_NI</v>
          </cell>
        </row>
        <row r="438">
          <cell r="F438" t="str">
            <v>220650041</v>
          </cell>
          <cell r="G438" t="str">
            <v>I_NI</v>
          </cell>
        </row>
        <row r="439">
          <cell r="F439" t="str">
            <v>220650081</v>
          </cell>
          <cell r="G439" t="str">
            <v>I_NI</v>
          </cell>
        </row>
        <row r="440">
          <cell r="F440" t="str">
            <v>220670051</v>
          </cell>
          <cell r="G440" t="str">
            <v>I_NI</v>
          </cell>
        </row>
        <row r="441">
          <cell r="F441" t="str">
            <v>220690041</v>
          </cell>
          <cell r="G441" t="str">
            <v>I_NI</v>
          </cell>
        </row>
        <row r="442">
          <cell r="F442" t="str">
            <v>220730041</v>
          </cell>
          <cell r="G442" t="str">
            <v>I_NI</v>
          </cell>
        </row>
        <row r="443">
          <cell r="F443" t="str">
            <v>220730081</v>
          </cell>
          <cell r="G443" t="str">
            <v>I_NI</v>
          </cell>
        </row>
        <row r="444">
          <cell r="F444" t="str">
            <v>220830081</v>
          </cell>
          <cell r="G444" t="str">
            <v>I_NI</v>
          </cell>
        </row>
        <row r="445">
          <cell r="F445" t="str">
            <v>221070011</v>
          </cell>
          <cell r="G445" t="str">
            <v>I_NI</v>
          </cell>
        </row>
        <row r="446">
          <cell r="F446" t="str">
            <v>221070041</v>
          </cell>
          <cell r="G446" t="str">
            <v>I_NI</v>
          </cell>
        </row>
        <row r="447">
          <cell r="F447" t="str">
            <v>221070081</v>
          </cell>
          <cell r="G447" t="str">
            <v>I_NI</v>
          </cell>
        </row>
        <row r="448">
          <cell r="F448" t="str">
            <v>221230051</v>
          </cell>
          <cell r="G448" t="str">
            <v>I_NI</v>
          </cell>
        </row>
        <row r="449">
          <cell r="F449" t="str">
            <v>221230081</v>
          </cell>
          <cell r="G449" t="str">
            <v>I_NI</v>
          </cell>
        </row>
        <row r="450">
          <cell r="F450" t="str">
            <v>240110041</v>
          </cell>
          <cell r="G450" t="str">
            <v>I_NI</v>
          </cell>
        </row>
        <row r="451">
          <cell r="F451" t="str">
            <v>240190041</v>
          </cell>
          <cell r="G451" t="str">
            <v>I_NI</v>
          </cell>
        </row>
        <row r="452">
          <cell r="F452" t="str">
            <v>240350091</v>
          </cell>
          <cell r="G452" t="str">
            <v>I_NI</v>
          </cell>
        </row>
        <row r="453">
          <cell r="F453" t="str">
            <v>250090041</v>
          </cell>
          <cell r="G453" t="str">
            <v>I_NI</v>
          </cell>
        </row>
        <row r="454">
          <cell r="F454" t="str">
            <v>260090011</v>
          </cell>
          <cell r="G454" t="str">
            <v>I_NI</v>
          </cell>
        </row>
        <row r="455">
          <cell r="F455" t="str">
            <v>260230041</v>
          </cell>
          <cell r="G455" t="str">
            <v>I_NI</v>
          </cell>
        </row>
        <row r="456">
          <cell r="F456" t="str">
            <v>260270041</v>
          </cell>
          <cell r="G456" t="str">
            <v>I_NI</v>
          </cell>
        </row>
        <row r="457">
          <cell r="F457" t="str">
            <v>260770041</v>
          </cell>
          <cell r="G457" t="str">
            <v>I_NI</v>
          </cell>
        </row>
        <row r="458">
          <cell r="F458" t="str">
            <v>260770081</v>
          </cell>
          <cell r="G458" t="str">
            <v>I_NI</v>
          </cell>
        </row>
        <row r="459">
          <cell r="F459" t="str">
            <v>261010041</v>
          </cell>
          <cell r="G459" t="str">
            <v>I_NI</v>
          </cell>
        </row>
        <row r="460">
          <cell r="F460" t="str">
            <v>261070041</v>
          </cell>
          <cell r="G460" t="str">
            <v>I_NI</v>
          </cell>
        </row>
        <row r="461">
          <cell r="F461" t="str">
            <v>261170011</v>
          </cell>
          <cell r="G461" t="str">
            <v>I_NI</v>
          </cell>
        </row>
        <row r="462">
          <cell r="F462" t="str">
            <v>261170041</v>
          </cell>
          <cell r="G462" t="str">
            <v>I_NI</v>
          </cell>
        </row>
        <row r="463">
          <cell r="F463" t="str">
            <v>261330011</v>
          </cell>
          <cell r="G463" t="str">
            <v>I_NI</v>
          </cell>
        </row>
        <row r="464">
          <cell r="F464" t="str">
            <v>261490011</v>
          </cell>
          <cell r="G464" t="str">
            <v>I_NI</v>
          </cell>
        </row>
        <row r="465">
          <cell r="F465" t="str">
            <v>261490081</v>
          </cell>
          <cell r="G465" t="str">
            <v>I_NI</v>
          </cell>
        </row>
        <row r="466">
          <cell r="F466" t="str">
            <v>261590041</v>
          </cell>
          <cell r="G466" t="str">
            <v>I_NI</v>
          </cell>
        </row>
        <row r="467">
          <cell r="F467" t="str">
            <v>270350081</v>
          </cell>
          <cell r="G467" t="str">
            <v>I_NI</v>
          </cell>
        </row>
        <row r="468">
          <cell r="F468" t="str">
            <v>270370041</v>
          </cell>
          <cell r="G468" t="str">
            <v>I_NI</v>
          </cell>
        </row>
        <row r="469">
          <cell r="F469" t="str">
            <v>270370091</v>
          </cell>
          <cell r="G469" t="str">
            <v>I_NI</v>
          </cell>
        </row>
        <row r="470">
          <cell r="F470" t="str">
            <v>270570011</v>
          </cell>
          <cell r="G470" t="str">
            <v>I_NI</v>
          </cell>
        </row>
        <row r="471">
          <cell r="F471" t="str">
            <v>270570081</v>
          </cell>
          <cell r="G471" t="str">
            <v>I_NI</v>
          </cell>
        </row>
        <row r="472">
          <cell r="F472" t="str">
            <v>271110041</v>
          </cell>
          <cell r="G472" t="str">
            <v>I_NI</v>
          </cell>
        </row>
        <row r="473">
          <cell r="F473" t="str">
            <v>271110081</v>
          </cell>
          <cell r="G473" t="str">
            <v>I_NI</v>
          </cell>
        </row>
        <row r="474">
          <cell r="F474" t="str">
            <v>271410041</v>
          </cell>
          <cell r="G474" t="str">
            <v>I_NI</v>
          </cell>
        </row>
        <row r="475">
          <cell r="F475" t="str">
            <v>271410081</v>
          </cell>
          <cell r="G475" t="str">
            <v>I_NI</v>
          </cell>
        </row>
        <row r="476">
          <cell r="F476" t="str">
            <v>271590011</v>
          </cell>
          <cell r="G476" t="str">
            <v>I_NI</v>
          </cell>
        </row>
        <row r="477">
          <cell r="F477" t="str">
            <v>271590041</v>
          </cell>
          <cell r="G477" t="str">
            <v>I_NI</v>
          </cell>
        </row>
        <row r="478">
          <cell r="F478" t="str">
            <v>271590081</v>
          </cell>
          <cell r="G478" t="str">
            <v>I_NI</v>
          </cell>
        </row>
        <row r="479">
          <cell r="F479" t="str">
            <v>271590091</v>
          </cell>
          <cell r="G479" t="str">
            <v>I_NI</v>
          </cell>
        </row>
        <row r="480">
          <cell r="F480" t="str">
            <v>280110041</v>
          </cell>
          <cell r="G480" t="str">
            <v>I_NI</v>
          </cell>
        </row>
        <row r="481">
          <cell r="F481" t="str">
            <v>280150075</v>
          </cell>
          <cell r="G481" t="str">
            <v>I_NI</v>
          </cell>
        </row>
        <row r="482">
          <cell r="F482" t="str">
            <v>280270075</v>
          </cell>
          <cell r="G482" t="str">
            <v>I_NI</v>
          </cell>
        </row>
        <row r="483">
          <cell r="F483" t="str">
            <v>280430041</v>
          </cell>
          <cell r="G483" t="str">
            <v>I_NI</v>
          </cell>
        </row>
        <row r="484">
          <cell r="F484" t="str">
            <v>281190041</v>
          </cell>
          <cell r="G484" t="str">
            <v>I_NI</v>
          </cell>
        </row>
        <row r="485">
          <cell r="F485" t="str">
            <v>281430041</v>
          </cell>
          <cell r="G485" t="str">
            <v>I_NI</v>
          </cell>
        </row>
        <row r="486">
          <cell r="F486" t="str">
            <v>290170041</v>
          </cell>
          <cell r="G486" t="str">
            <v>I_NI</v>
          </cell>
        </row>
        <row r="487">
          <cell r="F487" t="str">
            <v>290170081</v>
          </cell>
          <cell r="G487" t="str">
            <v>I_NI</v>
          </cell>
        </row>
        <row r="488">
          <cell r="F488" t="str">
            <v>290310051</v>
          </cell>
          <cell r="G488" t="str">
            <v>I_NI</v>
          </cell>
        </row>
        <row r="489">
          <cell r="F489" t="str">
            <v>290570011</v>
          </cell>
          <cell r="G489" t="str">
            <v>I_NI</v>
          </cell>
        </row>
        <row r="490">
          <cell r="F490" t="str">
            <v>290690011</v>
          </cell>
          <cell r="G490" t="str">
            <v>I_NI</v>
          </cell>
        </row>
        <row r="491">
          <cell r="F491" t="str">
            <v>290690051</v>
          </cell>
          <cell r="G491" t="str">
            <v>I_NI</v>
          </cell>
        </row>
        <row r="492">
          <cell r="F492" t="str">
            <v>290690081</v>
          </cell>
          <cell r="G492" t="str">
            <v>I_NI</v>
          </cell>
        </row>
        <row r="493">
          <cell r="F493" t="str">
            <v>291330011</v>
          </cell>
          <cell r="G493" t="str">
            <v>I_NI</v>
          </cell>
        </row>
        <row r="494">
          <cell r="F494" t="str">
            <v>291330041</v>
          </cell>
          <cell r="G494" t="str">
            <v>I_NI</v>
          </cell>
        </row>
        <row r="495">
          <cell r="F495" t="str">
            <v>291330081</v>
          </cell>
          <cell r="G495" t="str">
            <v>I_NI</v>
          </cell>
        </row>
        <row r="496">
          <cell r="F496" t="str">
            <v>291430051</v>
          </cell>
          <cell r="G496" t="str">
            <v>I_NI</v>
          </cell>
        </row>
        <row r="497">
          <cell r="F497" t="str">
            <v>291430081</v>
          </cell>
          <cell r="G497" t="str">
            <v>I_NI</v>
          </cell>
        </row>
        <row r="498">
          <cell r="F498" t="str">
            <v>291550051</v>
          </cell>
          <cell r="G498" t="str">
            <v>I_NI</v>
          </cell>
        </row>
        <row r="499">
          <cell r="F499" t="str">
            <v>291550081</v>
          </cell>
          <cell r="G499" t="str">
            <v>I_NI</v>
          </cell>
        </row>
        <row r="500">
          <cell r="F500" t="str">
            <v>291810081</v>
          </cell>
          <cell r="G500" t="str">
            <v>I_NI</v>
          </cell>
        </row>
        <row r="501">
          <cell r="F501" t="str">
            <v>292010011</v>
          </cell>
          <cell r="G501" t="str">
            <v>I_NI</v>
          </cell>
        </row>
        <row r="502">
          <cell r="F502" t="str">
            <v>292010041</v>
          </cell>
          <cell r="G502" t="str">
            <v>I_NI</v>
          </cell>
        </row>
        <row r="503">
          <cell r="F503" t="str">
            <v>292010051</v>
          </cell>
          <cell r="G503" t="str">
            <v>I_NI</v>
          </cell>
        </row>
        <row r="504">
          <cell r="F504" t="str">
            <v>292010081</v>
          </cell>
          <cell r="G504" t="str">
            <v>I_NI</v>
          </cell>
        </row>
        <row r="505">
          <cell r="F505" t="str">
            <v>292070011</v>
          </cell>
          <cell r="G505" t="str">
            <v>I_NI</v>
          </cell>
        </row>
        <row r="506">
          <cell r="F506" t="str">
            <v>292070051</v>
          </cell>
          <cell r="G506" t="str">
            <v>I_NI</v>
          </cell>
        </row>
        <row r="507">
          <cell r="F507" t="str">
            <v>292070081</v>
          </cell>
          <cell r="G507" t="str">
            <v>I_NI</v>
          </cell>
        </row>
        <row r="508">
          <cell r="F508" t="str">
            <v>300030016</v>
          </cell>
          <cell r="G508" t="str">
            <v>I_NI</v>
          </cell>
        </row>
        <row r="509">
          <cell r="F509" t="str">
            <v>300030041</v>
          </cell>
          <cell r="G509" t="str">
            <v>I_NI</v>
          </cell>
        </row>
        <row r="510">
          <cell r="F510" t="str">
            <v>300030091</v>
          </cell>
          <cell r="G510" t="str">
            <v>I_NI</v>
          </cell>
        </row>
        <row r="511">
          <cell r="F511" t="str">
            <v>300050016</v>
          </cell>
          <cell r="G511" t="str">
            <v>I_NI</v>
          </cell>
        </row>
        <row r="512">
          <cell r="F512" t="str">
            <v>300070011</v>
          </cell>
          <cell r="G512" t="str">
            <v>I_NI</v>
          </cell>
        </row>
        <row r="513">
          <cell r="F513" t="str">
            <v>300090011</v>
          </cell>
          <cell r="G513" t="str">
            <v>I_NI</v>
          </cell>
        </row>
        <row r="514">
          <cell r="F514" t="str">
            <v>300130091</v>
          </cell>
          <cell r="G514" t="str">
            <v>I_NI</v>
          </cell>
        </row>
        <row r="515">
          <cell r="F515" t="str">
            <v>300290011</v>
          </cell>
          <cell r="G515" t="str">
            <v>I_NI</v>
          </cell>
        </row>
        <row r="516">
          <cell r="F516" t="str">
            <v>300290067</v>
          </cell>
          <cell r="G516" t="str">
            <v>I_NI</v>
          </cell>
        </row>
        <row r="517">
          <cell r="F517" t="str">
            <v>300290091</v>
          </cell>
          <cell r="G517" t="str">
            <v>I_NI</v>
          </cell>
        </row>
        <row r="518">
          <cell r="F518" t="str">
            <v>300290711</v>
          </cell>
          <cell r="G518" t="str">
            <v>I_NI</v>
          </cell>
        </row>
        <row r="519">
          <cell r="F519" t="str">
            <v>300310011</v>
          </cell>
          <cell r="G519" t="str">
            <v>I_NI</v>
          </cell>
        </row>
        <row r="520">
          <cell r="F520" t="str">
            <v>300310016</v>
          </cell>
          <cell r="G520" t="str">
            <v>I_NI</v>
          </cell>
        </row>
        <row r="521">
          <cell r="F521" t="str">
            <v>300310067</v>
          </cell>
          <cell r="G521" t="str">
            <v>I_NI</v>
          </cell>
        </row>
        <row r="522">
          <cell r="F522" t="str">
            <v>300310091</v>
          </cell>
          <cell r="G522" t="str">
            <v>I_NI</v>
          </cell>
        </row>
        <row r="523">
          <cell r="F523" t="str">
            <v>300370016</v>
          </cell>
          <cell r="G523" t="str">
            <v>I_NI</v>
          </cell>
        </row>
        <row r="524">
          <cell r="F524" t="str">
            <v>300370041</v>
          </cell>
          <cell r="G524" t="str">
            <v>I_NI</v>
          </cell>
        </row>
        <row r="525">
          <cell r="F525" t="str">
            <v>300470011</v>
          </cell>
          <cell r="G525" t="str">
            <v>I_NI</v>
          </cell>
        </row>
        <row r="526">
          <cell r="F526" t="str">
            <v>300490091</v>
          </cell>
          <cell r="G526" t="str">
            <v>I_NI</v>
          </cell>
        </row>
        <row r="527">
          <cell r="F527" t="str">
            <v>300550041</v>
          </cell>
          <cell r="G527" t="str">
            <v>I_NI</v>
          </cell>
        </row>
        <row r="528">
          <cell r="F528" t="str">
            <v>300570011</v>
          </cell>
          <cell r="G528" t="str">
            <v>I_NI</v>
          </cell>
        </row>
        <row r="529">
          <cell r="F529" t="str">
            <v>300590091</v>
          </cell>
          <cell r="G529" t="str">
            <v>I_NI</v>
          </cell>
        </row>
        <row r="530">
          <cell r="F530" t="str">
            <v>300630011</v>
          </cell>
          <cell r="G530" t="str">
            <v>I_NI</v>
          </cell>
        </row>
        <row r="531">
          <cell r="F531" t="str">
            <v>300650016</v>
          </cell>
          <cell r="G531" t="str">
            <v>I_NI</v>
          </cell>
        </row>
        <row r="532">
          <cell r="F532" t="str">
            <v>300650091</v>
          </cell>
          <cell r="G532" t="str">
            <v>I_NI</v>
          </cell>
        </row>
        <row r="533">
          <cell r="F533" t="str">
            <v>300670011</v>
          </cell>
          <cell r="G533" t="str">
            <v>I_NI</v>
          </cell>
        </row>
        <row r="534">
          <cell r="F534" t="str">
            <v>300670091</v>
          </cell>
          <cell r="G534" t="str">
            <v>I_NI</v>
          </cell>
        </row>
        <row r="535">
          <cell r="F535" t="str">
            <v>300730016</v>
          </cell>
          <cell r="G535" t="str">
            <v>I_NI</v>
          </cell>
        </row>
        <row r="536">
          <cell r="F536" t="str">
            <v>300730067</v>
          </cell>
          <cell r="G536" t="str">
            <v>I_NI</v>
          </cell>
        </row>
        <row r="537">
          <cell r="F537" t="str">
            <v>300730091</v>
          </cell>
          <cell r="G537" t="str">
            <v>I_NI</v>
          </cell>
        </row>
        <row r="538">
          <cell r="F538" t="str">
            <v>300810011</v>
          </cell>
          <cell r="G538" t="str">
            <v>I_NI</v>
          </cell>
        </row>
        <row r="539">
          <cell r="F539" t="str">
            <v>300830091</v>
          </cell>
          <cell r="G539" t="str">
            <v>I_NI</v>
          </cell>
        </row>
        <row r="540">
          <cell r="F540" t="str">
            <v>300850047GAD/GAS</v>
          </cell>
          <cell r="G540" t="str">
            <v>I_NI</v>
          </cell>
        </row>
        <row r="541">
          <cell r="F541" t="str">
            <v>300850091</v>
          </cell>
          <cell r="G541" t="str">
            <v>I_NI</v>
          </cell>
        </row>
        <row r="542">
          <cell r="F542" t="str">
            <v>300870091</v>
          </cell>
          <cell r="G542" t="str">
            <v>I_NI</v>
          </cell>
        </row>
        <row r="543">
          <cell r="F543" t="str">
            <v>300890011</v>
          </cell>
          <cell r="G543" t="str">
            <v>I_NI</v>
          </cell>
        </row>
        <row r="544">
          <cell r="F544" t="str">
            <v>300890091</v>
          </cell>
          <cell r="G544" t="str">
            <v>I_NI</v>
          </cell>
        </row>
        <row r="545">
          <cell r="F545" t="str">
            <v>300950041</v>
          </cell>
          <cell r="G545" t="str">
            <v>I_NI</v>
          </cell>
        </row>
        <row r="546">
          <cell r="F546" t="str">
            <v>300970016</v>
          </cell>
          <cell r="G546" t="str">
            <v>I_NI</v>
          </cell>
        </row>
        <row r="547">
          <cell r="F547" t="str">
            <v>300970091</v>
          </cell>
          <cell r="G547" t="str">
            <v>I_NI</v>
          </cell>
        </row>
        <row r="548">
          <cell r="F548" t="str">
            <v>300990016</v>
          </cell>
          <cell r="G548" t="str">
            <v>I_NI</v>
          </cell>
        </row>
        <row r="549">
          <cell r="F549" t="str">
            <v>300990091</v>
          </cell>
          <cell r="G549" t="str">
            <v>I_NI</v>
          </cell>
        </row>
        <row r="550">
          <cell r="F550" t="str">
            <v>301030011</v>
          </cell>
          <cell r="G550" t="str">
            <v>I_NI</v>
          </cell>
        </row>
        <row r="551">
          <cell r="F551" t="str">
            <v>301050016</v>
          </cell>
          <cell r="G551" t="str">
            <v>I_NI</v>
          </cell>
        </row>
        <row r="552">
          <cell r="F552" t="str">
            <v>301050091</v>
          </cell>
          <cell r="G552" t="str">
            <v>I_NI</v>
          </cell>
        </row>
        <row r="553">
          <cell r="F553" t="str">
            <v>301110016</v>
          </cell>
          <cell r="G553" t="str">
            <v>I_NI</v>
          </cell>
        </row>
        <row r="554">
          <cell r="F554" t="str">
            <v>301110091</v>
          </cell>
          <cell r="G554" t="str">
            <v>I_NI</v>
          </cell>
        </row>
        <row r="555">
          <cell r="F555" t="str">
            <v>310010051</v>
          </cell>
          <cell r="G555" t="str">
            <v>I_NI</v>
          </cell>
        </row>
        <row r="556">
          <cell r="F556" t="str">
            <v>310030011</v>
          </cell>
          <cell r="G556" t="str">
            <v>I_NI</v>
          </cell>
        </row>
        <row r="557">
          <cell r="F557" t="str">
            <v>310030016</v>
          </cell>
          <cell r="G557" t="str">
            <v>I_NI</v>
          </cell>
        </row>
        <row r="558">
          <cell r="F558" t="str">
            <v>310070041</v>
          </cell>
          <cell r="G558" t="str">
            <v>I_NI</v>
          </cell>
        </row>
        <row r="559">
          <cell r="F559" t="str">
            <v>310110011</v>
          </cell>
          <cell r="G559" t="str">
            <v>I_NI</v>
          </cell>
        </row>
        <row r="560">
          <cell r="F560" t="str">
            <v>310110016</v>
          </cell>
          <cell r="G560" t="str">
            <v>I_NI</v>
          </cell>
        </row>
        <row r="561">
          <cell r="F561" t="str">
            <v>310110041</v>
          </cell>
          <cell r="G561" t="str">
            <v>I_NI</v>
          </cell>
        </row>
        <row r="562">
          <cell r="F562" t="str">
            <v>310110081</v>
          </cell>
          <cell r="G562" t="str">
            <v>I_NI</v>
          </cell>
        </row>
        <row r="563">
          <cell r="F563" t="str">
            <v>310130011</v>
          </cell>
          <cell r="G563" t="str">
            <v>I_NI</v>
          </cell>
        </row>
        <row r="564">
          <cell r="F564" t="str">
            <v>310130016</v>
          </cell>
          <cell r="G564" t="str">
            <v>I_NI</v>
          </cell>
        </row>
        <row r="565">
          <cell r="F565" t="str">
            <v>310130051</v>
          </cell>
          <cell r="G565" t="str">
            <v>I_NI</v>
          </cell>
        </row>
        <row r="566">
          <cell r="F566" t="str">
            <v>310130078</v>
          </cell>
          <cell r="G566" t="str">
            <v>I_NI</v>
          </cell>
        </row>
        <row r="567">
          <cell r="F567" t="str">
            <v>310170016</v>
          </cell>
          <cell r="G567" t="str">
            <v>I_NI</v>
          </cell>
        </row>
        <row r="568">
          <cell r="F568" t="str">
            <v>310190011</v>
          </cell>
          <cell r="G568" t="str">
            <v>I_NI</v>
          </cell>
        </row>
        <row r="569">
          <cell r="F569" t="str">
            <v>310190016</v>
          </cell>
          <cell r="G569" t="str">
            <v>I_NI</v>
          </cell>
        </row>
        <row r="570">
          <cell r="F570" t="str">
            <v>310190051</v>
          </cell>
          <cell r="G570" t="str">
            <v>I_NI</v>
          </cell>
        </row>
        <row r="571">
          <cell r="F571" t="str">
            <v>310230041</v>
          </cell>
          <cell r="G571" t="str">
            <v>I_NI</v>
          </cell>
        </row>
        <row r="572">
          <cell r="F572" t="str">
            <v>310230081</v>
          </cell>
          <cell r="G572" t="str">
            <v>I_NI</v>
          </cell>
        </row>
        <row r="573">
          <cell r="F573" t="str">
            <v>310270041</v>
          </cell>
          <cell r="G573" t="str">
            <v>I_NI</v>
          </cell>
        </row>
        <row r="574">
          <cell r="F574" t="str">
            <v>310270081</v>
          </cell>
          <cell r="G574" t="str">
            <v>I_NI</v>
          </cell>
        </row>
        <row r="575">
          <cell r="F575" t="str">
            <v>310290011</v>
          </cell>
          <cell r="G575" t="str">
            <v>I_NI</v>
          </cell>
        </row>
        <row r="576">
          <cell r="F576" t="str">
            <v>310290016</v>
          </cell>
          <cell r="G576" t="str">
            <v>I_NI</v>
          </cell>
        </row>
        <row r="577">
          <cell r="F577" t="str">
            <v>310310011</v>
          </cell>
          <cell r="G577" t="str">
            <v>I_NI</v>
          </cell>
        </row>
        <row r="578">
          <cell r="F578" t="str">
            <v>310310016</v>
          </cell>
          <cell r="G578" t="str">
            <v>I_NI</v>
          </cell>
        </row>
        <row r="579">
          <cell r="F579" t="str">
            <v>310330016</v>
          </cell>
          <cell r="G579" t="str">
            <v>I_NI</v>
          </cell>
        </row>
        <row r="580">
          <cell r="F580" t="str">
            <v>310330041</v>
          </cell>
          <cell r="G580" t="str">
            <v>I_NI</v>
          </cell>
        </row>
        <row r="581">
          <cell r="F581" t="str">
            <v>310330078</v>
          </cell>
          <cell r="G581" t="str">
            <v>I_NI</v>
          </cell>
        </row>
        <row r="582">
          <cell r="F582" t="str">
            <v>310370011</v>
          </cell>
          <cell r="G582" t="str">
            <v>I_NI</v>
          </cell>
        </row>
        <row r="583">
          <cell r="F583" t="str">
            <v>310370041</v>
          </cell>
          <cell r="G583" t="str">
            <v>I_NI</v>
          </cell>
        </row>
        <row r="584">
          <cell r="F584" t="str">
            <v>310370081</v>
          </cell>
          <cell r="G584" t="str">
            <v>I_NI</v>
          </cell>
        </row>
        <row r="585">
          <cell r="F585" t="str">
            <v>310410041</v>
          </cell>
          <cell r="G585" t="str">
            <v>I_NI</v>
          </cell>
        </row>
        <row r="586">
          <cell r="F586" t="str">
            <v>310450041</v>
          </cell>
          <cell r="G586" t="str">
            <v>I_NI</v>
          </cell>
        </row>
        <row r="587">
          <cell r="F587" t="str">
            <v>310490041</v>
          </cell>
          <cell r="G587" t="str">
            <v>I_NI</v>
          </cell>
        </row>
        <row r="588">
          <cell r="F588" t="str">
            <v>310530041</v>
          </cell>
          <cell r="G588" t="str">
            <v>I_NI</v>
          </cell>
        </row>
        <row r="589">
          <cell r="F589" t="str">
            <v>310530051</v>
          </cell>
          <cell r="G589" t="str">
            <v>I_NI</v>
          </cell>
        </row>
        <row r="590">
          <cell r="F590" t="str">
            <v>310530081</v>
          </cell>
          <cell r="G590" t="str">
            <v>I_NI</v>
          </cell>
        </row>
        <row r="591">
          <cell r="F591" t="str">
            <v>310570016</v>
          </cell>
          <cell r="G591" t="str">
            <v>I_NI</v>
          </cell>
        </row>
        <row r="592">
          <cell r="F592" t="str">
            <v>310570041</v>
          </cell>
          <cell r="G592" t="str">
            <v>I_NI</v>
          </cell>
        </row>
        <row r="593">
          <cell r="F593" t="str">
            <v>310570078</v>
          </cell>
          <cell r="G593" t="str">
            <v>I_NI</v>
          </cell>
        </row>
        <row r="594">
          <cell r="F594" t="str">
            <v>310590081</v>
          </cell>
          <cell r="G594" t="str">
            <v>I_NI</v>
          </cell>
        </row>
        <row r="595">
          <cell r="F595" t="str">
            <v>310610041</v>
          </cell>
          <cell r="G595" t="str">
            <v>I_NI</v>
          </cell>
        </row>
        <row r="596">
          <cell r="F596" t="str">
            <v>310610081</v>
          </cell>
          <cell r="G596" t="str">
            <v>I_NI</v>
          </cell>
        </row>
        <row r="597">
          <cell r="F597" t="str">
            <v>310630041</v>
          </cell>
          <cell r="G597" t="str">
            <v>I_NI</v>
          </cell>
        </row>
        <row r="598">
          <cell r="F598" t="str">
            <v>310630081</v>
          </cell>
          <cell r="G598" t="str">
            <v>I_NI</v>
          </cell>
        </row>
        <row r="599">
          <cell r="F599" t="str">
            <v>310650041</v>
          </cell>
          <cell r="G599" t="str">
            <v>I_NI</v>
          </cell>
        </row>
        <row r="600">
          <cell r="F600" t="str">
            <v>310650081</v>
          </cell>
          <cell r="G600" t="str">
            <v>I_NI</v>
          </cell>
        </row>
        <row r="601">
          <cell r="F601" t="str">
            <v>310690016</v>
          </cell>
          <cell r="G601" t="str">
            <v>I_NI</v>
          </cell>
        </row>
        <row r="602">
          <cell r="F602" t="str">
            <v>310690041</v>
          </cell>
          <cell r="G602" t="str">
            <v>I_NI</v>
          </cell>
        </row>
        <row r="603">
          <cell r="F603" t="str">
            <v>310730041</v>
          </cell>
          <cell r="G603" t="str">
            <v>I_NI</v>
          </cell>
        </row>
        <row r="604">
          <cell r="F604" t="str">
            <v>310770011</v>
          </cell>
          <cell r="G604" t="str">
            <v>I_NI</v>
          </cell>
        </row>
        <row r="605">
          <cell r="F605" t="str">
            <v>310790051</v>
          </cell>
          <cell r="G605" t="str">
            <v>I_NI</v>
          </cell>
        </row>
        <row r="606">
          <cell r="F606" t="str">
            <v>310810011</v>
          </cell>
          <cell r="G606" t="str">
            <v>I_NI</v>
          </cell>
        </row>
        <row r="607">
          <cell r="F607" t="str">
            <v>310810051</v>
          </cell>
          <cell r="G607" t="str">
            <v>I_NI</v>
          </cell>
        </row>
        <row r="608">
          <cell r="F608" t="str">
            <v>310830041</v>
          </cell>
          <cell r="G608" t="str">
            <v>I_NI</v>
          </cell>
        </row>
        <row r="609">
          <cell r="F609" t="str">
            <v>310830081</v>
          </cell>
          <cell r="G609" t="str">
            <v>I_NI</v>
          </cell>
        </row>
        <row r="610">
          <cell r="F610" t="str">
            <v>310850016</v>
          </cell>
          <cell r="G610" t="str">
            <v>I_NI</v>
          </cell>
        </row>
        <row r="611">
          <cell r="F611" t="str">
            <v>310850041</v>
          </cell>
          <cell r="G611" t="str">
            <v>I_NI</v>
          </cell>
        </row>
        <row r="612">
          <cell r="F612" t="str">
            <v>310870041</v>
          </cell>
          <cell r="G612" t="str">
            <v>I_NI</v>
          </cell>
        </row>
        <row r="613">
          <cell r="F613" t="str">
            <v>310890011</v>
          </cell>
          <cell r="G613" t="str">
            <v>I_NI</v>
          </cell>
        </row>
        <row r="614">
          <cell r="F614" t="str">
            <v>310930011</v>
          </cell>
          <cell r="G614" t="str">
            <v>I_NI</v>
          </cell>
        </row>
        <row r="615">
          <cell r="F615" t="str">
            <v>310930051</v>
          </cell>
          <cell r="G615" t="str">
            <v>I_NI</v>
          </cell>
        </row>
        <row r="616">
          <cell r="F616" t="str">
            <v>310950041</v>
          </cell>
          <cell r="G616" t="str">
            <v>I_NI</v>
          </cell>
        </row>
        <row r="617">
          <cell r="F617" t="str">
            <v>310950081</v>
          </cell>
          <cell r="G617" t="str">
            <v>I_NI</v>
          </cell>
        </row>
        <row r="618">
          <cell r="F618" t="str">
            <v>310990051</v>
          </cell>
          <cell r="G618" t="str">
            <v>I_NI</v>
          </cell>
        </row>
        <row r="619">
          <cell r="F619" t="str">
            <v>311010016</v>
          </cell>
          <cell r="G619" t="str">
            <v>I_NI</v>
          </cell>
        </row>
        <row r="620">
          <cell r="F620" t="str">
            <v>311010041</v>
          </cell>
          <cell r="G620" t="str">
            <v>I_NI</v>
          </cell>
        </row>
        <row r="621">
          <cell r="F621" t="str">
            <v>311050016</v>
          </cell>
          <cell r="G621" t="str">
            <v>I_NI</v>
          </cell>
        </row>
        <row r="622">
          <cell r="F622" t="str">
            <v>311050041</v>
          </cell>
          <cell r="G622" t="str">
            <v>I_NI</v>
          </cell>
        </row>
        <row r="623">
          <cell r="F623" t="str">
            <v>311070041</v>
          </cell>
          <cell r="G623" t="str">
            <v>I_NI</v>
          </cell>
        </row>
        <row r="624">
          <cell r="F624" t="str">
            <v>311070081</v>
          </cell>
          <cell r="G624" t="str">
            <v>I_NI</v>
          </cell>
        </row>
        <row r="625">
          <cell r="F625" t="str">
            <v>311110016</v>
          </cell>
          <cell r="G625" t="str">
            <v>I_NI</v>
          </cell>
        </row>
        <row r="626">
          <cell r="F626" t="str">
            <v>311110078</v>
          </cell>
          <cell r="G626" t="str">
            <v>I_NI</v>
          </cell>
        </row>
        <row r="627">
          <cell r="F627" t="str">
            <v>311130011</v>
          </cell>
          <cell r="G627" t="str">
            <v>I_NI</v>
          </cell>
        </row>
        <row r="628">
          <cell r="F628" t="str">
            <v>311130041</v>
          </cell>
          <cell r="G628" t="str">
            <v>I_NI</v>
          </cell>
        </row>
        <row r="629">
          <cell r="F629" t="str">
            <v>311150011</v>
          </cell>
          <cell r="G629" t="str">
            <v>I_NI</v>
          </cell>
        </row>
        <row r="630">
          <cell r="F630" t="str">
            <v>311150016</v>
          </cell>
          <cell r="G630" t="str">
            <v>I_NI</v>
          </cell>
        </row>
        <row r="631">
          <cell r="F631" t="str">
            <v>311190041</v>
          </cell>
          <cell r="G631" t="str">
            <v>I_NI</v>
          </cell>
        </row>
        <row r="632">
          <cell r="F632" t="str">
            <v>311190081</v>
          </cell>
          <cell r="G632" t="str">
            <v>I_NI</v>
          </cell>
        </row>
        <row r="633">
          <cell r="F633" t="str">
            <v>311210011</v>
          </cell>
          <cell r="G633" t="str">
            <v>I_NI</v>
          </cell>
        </row>
        <row r="634">
          <cell r="F634" t="str">
            <v>311210051</v>
          </cell>
          <cell r="G634" t="str">
            <v>I_NI</v>
          </cell>
        </row>
        <row r="635">
          <cell r="F635" t="str">
            <v>311230011</v>
          </cell>
          <cell r="G635" t="str">
            <v>I_NI</v>
          </cell>
        </row>
        <row r="636">
          <cell r="F636" t="str">
            <v>311230016</v>
          </cell>
          <cell r="G636" t="str">
            <v>I_NI</v>
          </cell>
        </row>
        <row r="637">
          <cell r="F637" t="str">
            <v>311230051</v>
          </cell>
          <cell r="G637" t="str">
            <v>I_NI</v>
          </cell>
        </row>
        <row r="638">
          <cell r="F638" t="str">
            <v>311230078</v>
          </cell>
          <cell r="G638" t="str">
            <v>I_NI</v>
          </cell>
        </row>
        <row r="639">
          <cell r="F639" t="str">
            <v>311250041</v>
          </cell>
          <cell r="G639" t="str">
            <v>I_NI</v>
          </cell>
        </row>
        <row r="640">
          <cell r="F640" t="str">
            <v>311250081</v>
          </cell>
          <cell r="G640" t="str">
            <v>I_NI</v>
          </cell>
        </row>
        <row r="641">
          <cell r="F641" t="str">
            <v>311290041</v>
          </cell>
          <cell r="G641" t="str">
            <v>I_NI</v>
          </cell>
        </row>
        <row r="642">
          <cell r="F642" t="str">
            <v>311290081</v>
          </cell>
          <cell r="G642" t="str">
            <v>I_NI</v>
          </cell>
        </row>
        <row r="643">
          <cell r="F643" t="str">
            <v>311350016</v>
          </cell>
          <cell r="G643" t="str">
            <v>I_NI</v>
          </cell>
        </row>
        <row r="644">
          <cell r="F644" t="str">
            <v>311350041</v>
          </cell>
          <cell r="G644" t="str">
            <v>I_NI</v>
          </cell>
        </row>
        <row r="645">
          <cell r="F645" t="str">
            <v>311350051</v>
          </cell>
          <cell r="G645" t="str">
            <v>I_NI</v>
          </cell>
        </row>
        <row r="646">
          <cell r="F646" t="str">
            <v>311370011</v>
          </cell>
          <cell r="G646" t="str">
            <v>I_NI</v>
          </cell>
        </row>
        <row r="647">
          <cell r="F647" t="str">
            <v>311370051</v>
          </cell>
          <cell r="G647" t="str">
            <v>I_NI</v>
          </cell>
        </row>
        <row r="648">
          <cell r="F648" t="str">
            <v>311390011</v>
          </cell>
          <cell r="G648" t="str">
            <v>I_NI</v>
          </cell>
        </row>
        <row r="649">
          <cell r="F649" t="str">
            <v>311390041</v>
          </cell>
          <cell r="G649" t="str">
            <v>I_NI</v>
          </cell>
        </row>
        <row r="650">
          <cell r="F650" t="str">
            <v>311390081</v>
          </cell>
          <cell r="G650" t="str">
            <v>I_NI</v>
          </cell>
        </row>
        <row r="651">
          <cell r="F651" t="str">
            <v>311410011</v>
          </cell>
          <cell r="G651" t="str">
            <v>I_NI</v>
          </cell>
        </row>
        <row r="652">
          <cell r="F652" t="str">
            <v>311410041</v>
          </cell>
          <cell r="G652" t="str">
            <v>I_NI</v>
          </cell>
        </row>
        <row r="653">
          <cell r="F653" t="str">
            <v>311410081</v>
          </cell>
          <cell r="G653" t="str">
            <v>I_NI</v>
          </cell>
        </row>
        <row r="654">
          <cell r="F654" t="str">
            <v>311430051</v>
          </cell>
          <cell r="G654" t="str">
            <v>I_NI</v>
          </cell>
        </row>
        <row r="655">
          <cell r="F655" t="str">
            <v>311430081</v>
          </cell>
          <cell r="G655" t="str">
            <v>I_NI</v>
          </cell>
        </row>
        <row r="656">
          <cell r="F656" t="str">
            <v>311450016</v>
          </cell>
          <cell r="G656" t="str">
            <v>I_NI</v>
          </cell>
        </row>
        <row r="657">
          <cell r="F657" t="str">
            <v>311450041</v>
          </cell>
          <cell r="G657" t="str">
            <v>I_NI</v>
          </cell>
        </row>
        <row r="658">
          <cell r="F658" t="str">
            <v>311510041</v>
          </cell>
          <cell r="G658" t="str">
            <v>I_NI</v>
          </cell>
        </row>
        <row r="659">
          <cell r="F659" t="str">
            <v>311510081</v>
          </cell>
          <cell r="G659" t="str">
            <v>I_NI</v>
          </cell>
        </row>
        <row r="660">
          <cell r="F660" t="str">
            <v>311550041</v>
          </cell>
          <cell r="G660" t="str">
            <v>I_NI</v>
          </cell>
        </row>
        <row r="661">
          <cell r="F661" t="str">
            <v>311550081</v>
          </cell>
          <cell r="G661" t="str">
            <v>I_NI</v>
          </cell>
        </row>
        <row r="662">
          <cell r="F662" t="str">
            <v>311570011</v>
          </cell>
          <cell r="G662" t="str">
            <v>I_NI</v>
          </cell>
        </row>
        <row r="663">
          <cell r="F663" t="str">
            <v>311570016</v>
          </cell>
          <cell r="G663" t="str">
            <v>I_NI</v>
          </cell>
        </row>
        <row r="664">
          <cell r="F664" t="str">
            <v>311570078</v>
          </cell>
          <cell r="G664" t="str">
            <v>I_NI</v>
          </cell>
        </row>
        <row r="665">
          <cell r="F665" t="str">
            <v>311590041</v>
          </cell>
          <cell r="G665" t="str">
            <v>I_NI</v>
          </cell>
        </row>
        <row r="666">
          <cell r="F666" t="str">
            <v>311590081</v>
          </cell>
          <cell r="G666" t="str">
            <v>I_NI</v>
          </cell>
        </row>
        <row r="667">
          <cell r="F667" t="str">
            <v>311610016</v>
          </cell>
          <cell r="G667" t="str">
            <v>I_NI</v>
          </cell>
        </row>
        <row r="668">
          <cell r="F668" t="str">
            <v>311630081</v>
          </cell>
          <cell r="G668" t="str">
            <v>I_NI</v>
          </cell>
        </row>
        <row r="669">
          <cell r="F669" t="str">
            <v>311650011</v>
          </cell>
          <cell r="G669" t="str">
            <v>I_NI</v>
          </cell>
        </row>
        <row r="670">
          <cell r="F670" t="str">
            <v>311650016</v>
          </cell>
          <cell r="G670" t="str">
            <v>I_NI</v>
          </cell>
        </row>
        <row r="671">
          <cell r="F671" t="str">
            <v>311690041</v>
          </cell>
          <cell r="G671" t="str">
            <v>I_NI</v>
          </cell>
        </row>
        <row r="672">
          <cell r="F672" t="str">
            <v>311690078</v>
          </cell>
          <cell r="G672" t="str">
            <v>I_NI</v>
          </cell>
        </row>
        <row r="673">
          <cell r="F673" t="str">
            <v>311690081</v>
          </cell>
          <cell r="G673" t="str">
            <v>I_NI</v>
          </cell>
        </row>
        <row r="674">
          <cell r="F674" t="str">
            <v>311750016</v>
          </cell>
          <cell r="G674" t="str">
            <v>I_NI</v>
          </cell>
        </row>
        <row r="675">
          <cell r="F675" t="str">
            <v>311810041</v>
          </cell>
          <cell r="G675" t="str">
            <v>I_NI</v>
          </cell>
        </row>
        <row r="676">
          <cell r="F676" t="str">
            <v>311810081</v>
          </cell>
          <cell r="G676" t="str">
            <v>I_NI</v>
          </cell>
        </row>
        <row r="677">
          <cell r="F677" t="str">
            <v>311830016</v>
          </cell>
          <cell r="G677" t="str">
            <v>I_NI</v>
          </cell>
        </row>
        <row r="678">
          <cell r="F678" t="str">
            <v>311850011</v>
          </cell>
          <cell r="G678" t="str">
            <v>I_NI</v>
          </cell>
        </row>
        <row r="679">
          <cell r="F679" t="str">
            <v>311850051</v>
          </cell>
          <cell r="G679" t="str">
            <v>I_NI</v>
          </cell>
        </row>
        <row r="680">
          <cell r="F680" t="str">
            <v>340010041</v>
          </cell>
          <cell r="G680" t="str">
            <v>I_NI</v>
          </cell>
        </row>
        <row r="681">
          <cell r="F681" t="str">
            <v>340330041</v>
          </cell>
          <cell r="G681" t="str">
            <v>I_NI</v>
          </cell>
        </row>
        <row r="682">
          <cell r="F682" t="str">
            <v>350090051</v>
          </cell>
          <cell r="G682" t="str">
            <v>I_NI</v>
          </cell>
        </row>
        <row r="683">
          <cell r="F683" t="str">
            <v>350410011</v>
          </cell>
          <cell r="G683" t="str">
            <v>I_NI</v>
          </cell>
        </row>
        <row r="684">
          <cell r="F684" t="str">
            <v>361030011</v>
          </cell>
          <cell r="G684" t="str">
            <v>I_NI</v>
          </cell>
        </row>
        <row r="685">
          <cell r="F685" t="str">
            <v>380350711</v>
          </cell>
          <cell r="G685" t="str">
            <v>I_NI</v>
          </cell>
        </row>
        <row r="686">
          <cell r="F686" t="str">
            <v>380530041</v>
          </cell>
          <cell r="G686" t="str">
            <v>I_NI</v>
          </cell>
        </row>
        <row r="687">
          <cell r="F687" t="str">
            <v>380650081</v>
          </cell>
          <cell r="G687" t="str">
            <v>I_NI</v>
          </cell>
        </row>
        <row r="688">
          <cell r="F688" t="str">
            <v>380850041</v>
          </cell>
          <cell r="G688" t="str">
            <v>I_NI</v>
          </cell>
        </row>
        <row r="689">
          <cell r="F689" t="str">
            <v>381050041</v>
          </cell>
          <cell r="G689" t="str">
            <v>I_NI</v>
          </cell>
        </row>
        <row r="690">
          <cell r="F690" t="str">
            <v>400070016</v>
          </cell>
          <cell r="G690" t="str">
            <v>I_NI</v>
          </cell>
        </row>
        <row r="691">
          <cell r="F691" t="str">
            <v>400070078</v>
          </cell>
          <cell r="G691" t="str">
            <v>I_NI</v>
          </cell>
        </row>
        <row r="692">
          <cell r="F692" t="str">
            <v>400090081</v>
          </cell>
          <cell r="G692" t="str">
            <v>I_NI</v>
          </cell>
        </row>
        <row r="693">
          <cell r="F693" t="str">
            <v>400110041</v>
          </cell>
          <cell r="G693" t="str">
            <v>I_NI</v>
          </cell>
        </row>
        <row r="694">
          <cell r="F694" t="str">
            <v>400110091</v>
          </cell>
          <cell r="G694" t="str">
            <v>I_NI</v>
          </cell>
        </row>
        <row r="695">
          <cell r="F695" t="str">
            <v>400130041</v>
          </cell>
          <cell r="G695" t="str">
            <v>I_NI</v>
          </cell>
        </row>
        <row r="696">
          <cell r="F696" t="str">
            <v>400130081</v>
          </cell>
          <cell r="G696" t="str">
            <v>I_NI</v>
          </cell>
        </row>
        <row r="697">
          <cell r="F697" t="str">
            <v>400150041</v>
          </cell>
          <cell r="G697" t="str">
            <v>I_NI</v>
          </cell>
        </row>
        <row r="698">
          <cell r="F698" t="str">
            <v>400150081</v>
          </cell>
          <cell r="G698" t="str">
            <v>I_NI</v>
          </cell>
        </row>
        <row r="699">
          <cell r="F699" t="str">
            <v>400170041</v>
          </cell>
          <cell r="G699" t="str">
            <v>I_NI</v>
          </cell>
        </row>
        <row r="700">
          <cell r="F700" t="str">
            <v>400390041</v>
          </cell>
          <cell r="G700" t="str">
            <v>I_NI</v>
          </cell>
        </row>
        <row r="701">
          <cell r="F701" t="str">
            <v>400390081</v>
          </cell>
          <cell r="G701" t="str">
            <v>I_NI</v>
          </cell>
        </row>
        <row r="702">
          <cell r="F702" t="str">
            <v>400430041</v>
          </cell>
          <cell r="G702" t="str">
            <v>I_NI</v>
          </cell>
        </row>
        <row r="703">
          <cell r="F703" t="str">
            <v>400430078</v>
          </cell>
          <cell r="G703" t="str">
            <v>I_NI</v>
          </cell>
        </row>
        <row r="704">
          <cell r="F704" t="str">
            <v>400430081</v>
          </cell>
          <cell r="G704" t="str">
            <v>I_NI</v>
          </cell>
        </row>
        <row r="705">
          <cell r="F705" t="str">
            <v>400450051</v>
          </cell>
          <cell r="G705" t="str">
            <v>I_NI</v>
          </cell>
        </row>
        <row r="706">
          <cell r="F706" t="str">
            <v>400550075</v>
          </cell>
          <cell r="G706" t="str">
            <v>I_NI</v>
          </cell>
        </row>
        <row r="707">
          <cell r="F707" t="str">
            <v>400570051</v>
          </cell>
          <cell r="G707" t="str">
            <v>I_NI</v>
          </cell>
        </row>
        <row r="708">
          <cell r="F708" t="str">
            <v>400590091</v>
          </cell>
          <cell r="G708" t="str">
            <v>I_NI</v>
          </cell>
        </row>
        <row r="709">
          <cell r="F709" t="str">
            <v>400650051</v>
          </cell>
          <cell r="G709" t="str">
            <v>I_NI</v>
          </cell>
        </row>
        <row r="710">
          <cell r="F710" t="str">
            <v>400650091</v>
          </cell>
          <cell r="G710" t="str">
            <v>I_NI</v>
          </cell>
        </row>
        <row r="711">
          <cell r="F711" t="str">
            <v>400730041</v>
          </cell>
          <cell r="G711" t="str">
            <v>I_NI</v>
          </cell>
        </row>
        <row r="712">
          <cell r="F712" t="str">
            <v>400750041</v>
          </cell>
          <cell r="G712" t="str">
            <v>I_NI</v>
          </cell>
        </row>
        <row r="713">
          <cell r="F713" t="str">
            <v>400790041</v>
          </cell>
          <cell r="G713" t="str">
            <v>I_NI</v>
          </cell>
        </row>
        <row r="714">
          <cell r="F714" t="str">
            <v>400850075</v>
          </cell>
          <cell r="G714" t="str">
            <v>I_NI</v>
          </cell>
        </row>
        <row r="715">
          <cell r="F715" t="str">
            <v>400930081</v>
          </cell>
          <cell r="G715" t="str">
            <v>I_NI</v>
          </cell>
        </row>
        <row r="716">
          <cell r="F716" t="str">
            <v>401010041</v>
          </cell>
          <cell r="G716" t="str">
            <v>I_NI</v>
          </cell>
        </row>
        <row r="717">
          <cell r="F717" t="str">
            <v>401350011</v>
          </cell>
          <cell r="G717" t="str">
            <v>I_NI</v>
          </cell>
        </row>
        <row r="718">
          <cell r="F718" t="str">
            <v>401350041</v>
          </cell>
          <cell r="G718" t="str">
            <v>I_NI</v>
          </cell>
        </row>
        <row r="719">
          <cell r="F719" t="str">
            <v>401350081</v>
          </cell>
          <cell r="G719" t="str">
            <v>I_NI</v>
          </cell>
        </row>
        <row r="720">
          <cell r="F720" t="str">
            <v>401390011</v>
          </cell>
          <cell r="G720" t="str">
            <v>I_NI</v>
          </cell>
        </row>
        <row r="721">
          <cell r="F721" t="str">
            <v>401390016</v>
          </cell>
          <cell r="G721" t="str">
            <v>I_NI</v>
          </cell>
        </row>
        <row r="722">
          <cell r="F722" t="str">
            <v>401410041</v>
          </cell>
          <cell r="G722" t="str">
            <v>I_NI</v>
          </cell>
        </row>
        <row r="723">
          <cell r="F723" t="str">
            <v>401410081</v>
          </cell>
          <cell r="G723" t="str">
            <v>I_NI</v>
          </cell>
        </row>
        <row r="724">
          <cell r="F724" t="str">
            <v>401490041</v>
          </cell>
          <cell r="G724" t="str">
            <v>I_NI</v>
          </cell>
        </row>
        <row r="725">
          <cell r="F725" t="str">
            <v>401490075</v>
          </cell>
          <cell r="G725" t="str">
            <v>I_NI</v>
          </cell>
        </row>
        <row r="726">
          <cell r="F726" t="str">
            <v>401490081</v>
          </cell>
          <cell r="G726" t="str">
            <v>I_NI</v>
          </cell>
        </row>
        <row r="727">
          <cell r="F727" t="str">
            <v>410050041</v>
          </cell>
          <cell r="G727" t="str">
            <v>I_NI</v>
          </cell>
        </row>
        <row r="728">
          <cell r="F728" t="str">
            <v>410290011</v>
          </cell>
          <cell r="G728" t="str">
            <v>I_NI</v>
          </cell>
        </row>
        <row r="729">
          <cell r="F729" t="str">
            <v>410310016</v>
          </cell>
          <cell r="G729" t="str">
            <v>I_NI</v>
          </cell>
        </row>
        <row r="730">
          <cell r="F730" t="str">
            <v>410430067</v>
          </cell>
          <cell r="G730" t="str">
            <v>I_NI</v>
          </cell>
        </row>
        <row r="731">
          <cell r="F731" t="str">
            <v>410490016</v>
          </cell>
          <cell r="G731" t="str">
            <v>I_NI</v>
          </cell>
        </row>
        <row r="732">
          <cell r="F732" t="str">
            <v>410590016</v>
          </cell>
          <cell r="G732" t="str">
            <v>I_NI</v>
          </cell>
        </row>
        <row r="733">
          <cell r="F733" t="str">
            <v>410590047GAD/GAS</v>
          </cell>
          <cell r="G733" t="str">
            <v>I_NI</v>
          </cell>
        </row>
        <row r="734">
          <cell r="F734" t="str">
            <v>410590067</v>
          </cell>
          <cell r="G734" t="str">
            <v>I_NI</v>
          </cell>
        </row>
        <row r="735">
          <cell r="F735" t="str">
            <v>410590091</v>
          </cell>
          <cell r="G735" t="str">
            <v>I_NI</v>
          </cell>
        </row>
        <row r="736">
          <cell r="F736" t="str">
            <v>410590711</v>
          </cell>
          <cell r="G736" t="str">
            <v>I_NI</v>
          </cell>
        </row>
        <row r="737">
          <cell r="F737" t="str">
            <v>410610011</v>
          </cell>
          <cell r="G737" t="str">
            <v>I_NI</v>
          </cell>
        </row>
        <row r="738">
          <cell r="F738" t="str">
            <v>410610016</v>
          </cell>
          <cell r="G738" t="str">
            <v>I_NI</v>
          </cell>
        </row>
        <row r="739">
          <cell r="F739" t="str">
            <v>410610078</v>
          </cell>
          <cell r="G739" t="str">
            <v>I_NI</v>
          </cell>
        </row>
        <row r="740">
          <cell r="F740" t="str">
            <v>410610091</v>
          </cell>
          <cell r="G740" t="str">
            <v>I_NI</v>
          </cell>
        </row>
        <row r="741">
          <cell r="F741" t="str">
            <v>410630011</v>
          </cell>
          <cell r="G741" t="str">
            <v>I_NI</v>
          </cell>
        </row>
        <row r="742">
          <cell r="F742" t="str">
            <v>410630016</v>
          </cell>
          <cell r="G742" t="str">
            <v>I_NI</v>
          </cell>
        </row>
        <row r="743">
          <cell r="F743" t="str">
            <v>410630091</v>
          </cell>
          <cell r="G743" t="str">
            <v>I_NI</v>
          </cell>
        </row>
        <row r="744">
          <cell r="F744" t="str">
            <v>410650091</v>
          </cell>
          <cell r="G744" t="str">
            <v>I_NI</v>
          </cell>
        </row>
        <row r="745">
          <cell r="F745" t="str">
            <v>410670067</v>
          </cell>
          <cell r="G745" t="str">
            <v>I_NI</v>
          </cell>
        </row>
        <row r="746">
          <cell r="F746" t="str">
            <v>450050011</v>
          </cell>
          <cell r="G746" t="str">
            <v>I_NI</v>
          </cell>
        </row>
        <row r="747">
          <cell r="F747" t="str">
            <v>450050016</v>
          </cell>
          <cell r="G747" t="str">
            <v>I_NI</v>
          </cell>
        </row>
        <row r="748">
          <cell r="F748" t="str">
            <v>450050041</v>
          </cell>
          <cell r="G748" t="str">
            <v>I_NI</v>
          </cell>
        </row>
        <row r="749">
          <cell r="F749" t="str">
            <v>450050075</v>
          </cell>
          <cell r="G749" t="str">
            <v>I_NI</v>
          </cell>
        </row>
        <row r="750">
          <cell r="F750" t="str">
            <v>450090041</v>
          </cell>
          <cell r="G750" t="str">
            <v>I_NI</v>
          </cell>
        </row>
        <row r="751">
          <cell r="F751" t="str">
            <v>450110011</v>
          </cell>
          <cell r="G751" t="str">
            <v>I_NI</v>
          </cell>
        </row>
        <row r="752">
          <cell r="F752" t="str">
            <v>450170011</v>
          </cell>
          <cell r="G752" t="str">
            <v>I_NI</v>
          </cell>
        </row>
        <row r="753">
          <cell r="F753" t="str">
            <v>450170016</v>
          </cell>
          <cell r="G753" t="str">
            <v>I_NI</v>
          </cell>
        </row>
        <row r="754">
          <cell r="F754" t="str">
            <v>450170041</v>
          </cell>
          <cell r="G754" t="str">
            <v>I_NI</v>
          </cell>
        </row>
        <row r="755">
          <cell r="F755" t="str">
            <v>450170075</v>
          </cell>
          <cell r="G755" t="str">
            <v>I_NI</v>
          </cell>
        </row>
        <row r="756">
          <cell r="F756" t="str">
            <v>450630011</v>
          </cell>
          <cell r="G756" t="str">
            <v>I_NI</v>
          </cell>
        </row>
        <row r="757">
          <cell r="F757" t="str">
            <v>450630041</v>
          </cell>
          <cell r="G757" t="str">
            <v>I_NI</v>
          </cell>
        </row>
        <row r="758">
          <cell r="F758" t="str">
            <v>450750041</v>
          </cell>
          <cell r="G758" t="str">
            <v>I_NI</v>
          </cell>
        </row>
        <row r="759">
          <cell r="F759" t="str">
            <v>450750075</v>
          </cell>
          <cell r="G759" t="str">
            <v>I_NI</v>
          </cell>
        </row>
        <row r="760">
          <cell r="F760" t="str">
            <v>450790041</v>
          </cell>
          <cell r="G760" t="str">
            <v>I_NI</v>
          </cell>
        </row>
        <row r="761">
          <cell r="F761" t="str">
            <v>460070041</v>
          </cell>
          <cell r="G761" t="str">
            <v>I_NI</v>
          </cell>
        </row>
        <row r="762">
          <cell r="F762" t="str">
            <v>460170081</v>
          </cell>
          <cell r="G762" t="str">
            <v>I_NI</v>
          </cell>
        </row>
        <row r="763">
          <cell r="F763" t="str">
            <v>460190016</v>
          </cell>
          <cell r="G763" t="str">
            <v>I_NI</v>
          </cell>
        </row>
        <row r="764">
          <cell r="F764" t="str">
            <v>460190091</v>
          </cell>
          <cell r="G764" t="str">
            <v>I_NI</v>
          </cell>
        </row>
        <row r="765">
          <cell r="F765" t="str">
            <v>460330041</v>
          </cell>
          <cell r="G765" t="str">
            <v>I_NI</v>
          </cell>
        </row>
        <row r="766">
          <cell r="F766" t="str">
            <v>460810016</v>
          </cell>
          <cell r="G766" t="str">
            <v>I_NI</v>
          </cell>
        </row>
        <row r="767">
          <cell r="F767" t="str">
            <v>460850081</v>
          </cell>
          <cell r="G767" t="str">
            <v>I_NI</v>
          </cell>
        </row>
        <row r="768">
          <cell r="F768" t="str">
            <v>461210041</v>
          </cell>
          <cell r="G768" t="str">
            <v>I_NI</v>
          </cell>
        </row>
        <row r="769">
          <cell r="F769" t="str">
            <v>461210081</v>
          </cell>
          <cell r="G769" t="str">
            <v>I_NI</v>
          </cell>
        </row>
        <row r="770">
          <cell r="F770" t="str">
            <v>480030011</v>
          </cell>
          <cell r="G770" t="str">
            <v>I_NI</v>
          </cell>
        </row>
        <row r="771">
          <cell r="F771" t="str">
            <v>480130011</v>
          </cell>
          <cell r="G771" t="str">
            <v>I_NI</v>
          </cell>
        </row>
        <row r="772">
          <cell r="F772" t="str">
            <v>480130016</v>
          </cell>
          <cell r="G772" t="str">
            <v>I_NI</v>
          </cell>
        </row>
        <row r="773">
          <cell r="F773" t="str">
            <v>480130041</v>
          </cell>
          <cell r="G773" t="str">
            <v>I_NI</v>
          </cell>
        </row>
        <row r="774">
          <cell r="F774" t="str">
            <v>480130051</v>
          </cell>
          <cell r="G774" t="str">
            <v>I_NI</v>
          </cell>
        </row>
        <row r="775">
          <cell r="F775" t="str">
            <v>480170011</v>
          </cell>
          <cell r="G775" t="str">
            <v>I_NI</v>
          </cell>
        </row>
        <row r="776">
          <cell r="F776" t="str">
            <v>480170078</v>
          </cell>
          <cell r="G776" t="str">
            <v>I_NI</v>
          </cell>
        </row>
        <row r="777">
          <cell r="F777" t="str">
            <v>480290041</v>
          </cell>
          <cell r="G777" t="str">
            <v>I_NI</v>
          </cell>
        </row>
        <row r="778">
          <cell r="F778" t="str">
            <v>480370041</v>
          </cell>
          <cell r="G778" t="str">
            <v>I_NI</v>
          </cell>
        </row>
        <row r="779">
          <cell r="F779" t="str">
            <v>480370051</v>
          </cell>
          <cell r="G779" t="str">
            <v>I_NI</v>
          </cell>
        </row>
        <row r="780">
          <cell r="F780" t="str">
            <v>480370081</v>
          </cell>
          <cell r="G780" t="str">
            <v>I_NI</v>
          </cell>
        </row>
        <row r="781">
          <cell r="F781" t="str">
            <v>480410011</v>
          </cell>
          <cell r="G781" t="str">
            <v>I_NI</v>
          </cell>
        </row>
        <row r="782">
          <cell r="F782" t="str">
            <v>480410041</v>
          </cell>
          <cell r="G782" t="str">
            <v>I_NI</v>
          </cell>
        </row>
        <row r="783">
          <cell r="F783" t="str">
            <v>480490075</v>
          </cell>
          <cell r="G783" t="str">
            <v>I_NI</v>
          </cell>
        </row>
        <row r="784">
          <cell r="F784" t="str">
            <v>480510041</v>
          </cell>
          <cell r="G784" t="str">
            <v>I_NI</v>
          </cell>
        </row>
        <row r="785">
          <cell r="F785" t="str">
            <v>480510081</v>
          </cell>
          <cell r="G785" t="str">
            <v>I_NI</v>
          </cell>
        </row>
        <row r="786">
          <cell r="F786" t="str">
            <v>480610051</v>
          </cell>
          <cell r="G786" t="str">
            <v>I_NI</v>
          </cell>
        </row>
        <row r="787">
          <cell r="F787" t="str">
            <v>480690011</v>
          </cell>
          <cell r="G787" t="str">
            <v>I_NI</v>
          </cell>
        </row>
        <row r="788">
          <cell r="F788" t="str">
            <v>480690016</v>
          </cell>
          <cell r="G788" t="str">
            <v>I_NI</v>
          </cell>
        </row>
        <row r="789">
          <cell r="F789" t="str">
            <v>480690051</v>
          </cell>
          <cell r="G789" t="str">
            <v>I_NI</v>
          </cell>
        </row>
        <row r="790">
          <cell r="F790" t="str">
            <v>480690078</v>
          </cell>
          <cell r="G790" t="str">
            <v>I_NI</v>
          </cell>
        </row>
        <row r="791">
          <cell r="F791" t="str">
            <v>480790011</v>
          </cell>
          <cell r="G791" t="str">
            <v>I_NI</v>
          </cell>
        </row>
        <row r="792">
          <cell r="F792" t="str">
            <v>480790051</v>
          </cell>
          <cell r="G792" t="str">
            <v>I_NI</v>
          </cell>
        </row>
        <row r="793">
          <cell r="F793" t="str">
            <v>480790078</v>
          </cell>
          <cell r="G793" t="str">
            <v>I_NI</v>
          </cell>
        </row>
        <row r="794">
          <cell r="F794" t="str">
            <v>480870051</v>
          </cell>
          <cell r="G794" t="str">
            <v>I_NI</v>
          </cell>
        </row>
        <row r="795">
          <cell r="F795" t="str">
            <v>480870075</v>
          </cell>
          <cell r="G795" t="str">
            <v>I_NI</v>
          </cell>
        </row>
        <row r="796">
          <cell r="F796" t="str">
            <v>480930041</v>
          </cell>
          <cell r="G796" t="str">
            <v>I_NI</v>
          </cell>
        </row>
        <row r="797">
          <cell r="F797" t="str">
            <v>480930075</v>
          </cell>
          <cell r="G797" t="str">
            <v>I_NI</v>
          </cell>
        </row>
        <row r="798">
          <cell r="F798" t="str">
            <v>481070051</v>
          </cell>
          <cell r="G798" t="str">
            <v>I_NI</v>
          </cell>
        </row>
        <row r="799">
          <cell r="F799" t="str">
            <v>481110011</v>
          </cell>
          <cell r="G799" t="str">
            <v>I_NI</v>
          </cell>
        </row>
        <row r="800">
          <cell r="F800" t="str">
            <v>481110051</v>
          </cell>
          <cell r="G800" t="str">
            <v>I_NI</v>
          </cell>
        </row>
        <row r="801">
          <cell r="F801" t="str">
            <v>481150011</v>
          </cell>
          <cell r="G801" t="str">
            <v>I_NI</v>
          </cell>
        </row>
        <row r="802">
          <cell r="F802" t="str">
            <v>481170011</v>
          </cell>
          <cell r="G802" t="str">
            <v>I_NI</v>
          </cell>
        </row>
        <row r="803">
          <cell r="F803" t="str">
            <v>481170016</v>
          </cell>
          <cell r="G803" t="str">
            <v>I_NI</v>
          </cell>
        </row>
        <row r="804">
          <cell r="F804" t="str">
            <v>481170051</v>
          </cell>
          <cell r="G804" t="str">
            <v>I_NI</v>
          </cell>
        </row>
        <row r="805">
          <cell r="F805" t="str">
            <v>481170078</v>
          </cell>
          <cell r="G805" t="str">
            <v>I_NI</v>
          </cell>
        </row>
        <row r="806">
          <cell r="F806" t="str">
            <v>481270011</v>
          </cell>
          <cell r="G806" t="str">
            <v>I_NI</v>
          </cell>
        </row>
        <row r="807">
          <cell r="F807" t="str">
            <v>481270016</v>
          </cell>
          <cell r="G807" t="str">
            <v>I_NI</v>
          </cell>
        </row>
        <row r="808">
          <cell r="F808" t="str">
            <v>481270051</v>
          </cell>
          <cell r="G808" t="str">
            <v>I_NI</v>
          </cell>
        </row>
        <row r="809">
          <cell r="F809" t="str">
            <v>481290051</v>
          </cell>
          <cell r="G809" t="str">
            <v>I_NI</v>
          </cell>
        </row>
        <row r="810">
          <cell r="F810" t="str">
            <v>481330075</v>
          </cell>
          <cell r="G810" t="str">
            <v>I_NI</v>
          </cell>
        </row>
        <row r="811">
          <cell r="F811" t="str">
            <v>481430041</v>
          </cell>
          <cell r="G811" t="str">
            <v>I_NI</v>
          </cell>
        </row>
        <row r="812">
          <cell r="F812" t="str">
            <v>481530016</v>
          </cell>
          <cell r="G812" t="str">
            <v>I_NI</v>
          </cell>
        </row>
        <row r="813">
          <cell r="F813" t="str">
            <v>481530051</v>
          </cell>
          <cell r="G813" t="str">
            <v>I_NI</v>
          </cell>
        </row>
        <row r="814">
          <cell r="F814" t="str">
            <v>481530079</v>
          </cell>
          <cell r="G814" t="str">
            <v>I_NI</v>
          </cell>
        </row>
        <row r="815">
          <cell r="F815" t="str">
            <v>481630011</v>
          </cell>
          <cell r="G815" t="str">
            <v>I_NI</v>
          </cell>
        </row>
        <row r="816">
          <cell r="F816" t="str">
            <v>481630016</v>
          </cell>
          <cell r="G816" t="str">
            <v>I_NI</v>
          </cell>
        </row>
        <row r="817">
          <cell r="F817" t="str">
            <v>481630051</v>
          </cell>
          <cell r="G817" t="str">
            <v>I_NI</v>
          </cell>
        </row>
        <row r="818">
          <cell r="F818" t="str">
            <v>481650051</v>
          </cell>
          <cell r="G818" t="str">
            <v>I_NI</v>
          </cell>
        </row>
        <row r="819">
          <cell r="F819" t="str">
            <v>481890011</v>
          </cell>
          <cell r="G819" t="str">
            <v>I_NI</v>
          </cell>
        </row>
        <row r="820">
          <cell r="F820" t="str">
            <v>481890051</v>
          </cell>
          <cell r="G820" t="str">
            <v>I_NI</v>
          </cell>
        </row>
        <row r="821">
          <cell r="F821" t="str">
            <v>481950011</v>
          </cell>
          <cell r="G821" t="str">
            <v>I_NI</v>
          </cell>
        </row>
        <row r="822">
          <cell r="F822" t="str">
            <v>481950051</v>
          </cell>
          <cell r="G822" t="str">
            <v>I_NI</v>
          </cell>
        </row>
        <row r="823">
          <cell r="F823" t="str">
            <v>481950078</v>
          </cell>
          <cell r="G823" t="str">
            <v>I_NI</v>
          </cell>
        </row>
        <row r="824">
          <cell r="F824" t="str">
            <v>482050011</v>
          </cell>
          <cell r="G824" t="str">
            <v>I_NI</v>
          </cell>
        </row>
        <row r="825">
          <cell r="F825" t="str">
            <v>482050051</v>
          </cell>
          <cell r="G825" t="str">
            <v>I_NI</v>
          </cell>
        </row>
        <row r="826">
          <cell r="F826" t="str">
            <v>482050078</v>
          </cell>
          <cell r="G826" t="str">
            <v>I_NI</v>
          </cell>
        </row>
        <row r="827">
          <cell r="F827" t="str">
            <v>482110011</v>
          </cell>
          <cell r="G827" t="str">
            <v>I_NI</v>
          </cell>
        </row>
        <row r="828">
          <cell r="F828" t="str">
            <v>482110051</v>
          </cell>
          <cell r="G828" t="str">
            <v>I_NI</v>
          </cell>
        </row>
        <row r="829">
          <cell r="F829" t="str">
            <v>482150011</v>
          </cell>
          <cell r="G829" t="str">
            <v>I_NI</v>
          </cell>
        </row>
        <row r="830">
          <cell r="F830" t="str">
            <v>482150051</v>
          </cell>
          <cell r="G830" t="str">
            <v>I_NI</v>
          </cell>
        </row>
        <row r="831">
          <cell r="F831" t="str">
            <v>482190011</v>
          </cell>
          <cell r="G831" t="str">
            <v>I_NI</v>
          </cell>
        </row>
        <row r="832">
          <cell r="F832" t="str">
            <v>482190016</v>
          </cell>
          <cell r="G832" t="str">
            <v>I_NI</v>
          </cell>
        </row>
        <row r="833">
          <cell r="F833" t="str">
            <v>482190051</v>
          </cell>
          <cell r="G833" t="str">
            <v>I_NI</v>
          </cell>
        </row>
        <row r="834">
          <cell r="F834" t="str">
            <v>482230041</v>
          </cell>
          <cell r="G834" t="str">
            <v>I_NI</v>
          </cell>
        </row>
        <row r="835">
          <cell r="F835" t="str">
            <v>482330051</v>
          </cell>
          <cell r="G835" t="str">
            <v>I_NI</v>
          </cell>
        </row>
        <row r="836">
          <cell r="F836" t="str">
            <v>482750051</v>
          </cell>
          <cell r="G836" t="str">
            <v>I_NI</v>
          </cell>
        </row>
        <row r="837">
          <cell r="F837" t="str">
            <v>482790011</v>
          </cell>
          <cell r="G837" t="str">
            <v>I_NI</v>
          </cell>
        </row>
        <row r="838">
          <cell r="F838" t="str">
            <v>482790051</v>
          </cell>
          <cell r="G838" t="str">
            <v>I_NI</v>
          </cell>
        </row>
        <row r="839">
          <cell r="F839" t="str">
            <v>482790078</v>
          </cell>
          <cell r="G839" t="str">
            <v>I_NI</v>
          </cell>
        </row>
        <row r="840">
          <cell r="F840" t="str">
            <v>482830016</v>
          </cell>
          <cell r="G840" t="str">
            <v>I_NI</v>
          </cell>
        </row>
        <row r="841">
          <cell r="F841" t="str">
            <v>482950011</v>
          </cell>
          <cell r="G841" t="str">
            <v>I_NI</v>
          </cell>
        </row>
        <row r="842">
          <cell r="F842" t="str">
            <v>482950016</v>
          </cell>
          <cell r="G842" t="str">
            <v>I_NI</v>
          </cell>
        </row>
        <row r="843">
          <cell r="F843" t="str">
            <v>482950051</v>
          </cell>
          <cell r="G843" t="str">
            <v>I_NI</v>
          </cell>
        </row>
        <row r="844">
          <cell r="F844" t="str">
            <v>483030011</v>
          </cell>
          <cell r="G844" t="str">
            <v>I_NI</v>
          </cell>
        </row>
        <row r="845">
          <cell r="F845" t="str">
            <v>483030051</v>
          </cell>
          <cell r="G845" t="str">
            <v>I_NI</v>
          </cell>
        </row>
        <row r="846">
          <cell r="F846" t="str">
            <v>483050011</v>
          </cell>
          <cell r="G846" t="str">
            <v>I_NI</v>
          </cell>
        </row>
        <row r="847">
          <cell r="F847" t="str">
            <v>483050078</v>
          </cell>
          <cell r="G847" t="str">
            <v>I_NI</v>
          </cell>
        </row>
        <row r="848">
          <cell r="F848" t="str">
            <v>483190011</v>
          </cell>
          <cell r="G848" t="str">
            <v>I_NI</v>
          </cell>
        </row>
        <row r="849">
          <cell r="F849" t="str">
            <v>483250041</v>
          </cell>
          <cell r="G849" t="str">
            <v>I_NI</v>
          </cell>
        </row>
        <row r="850">
          <cell r="F850" t="str">
            <v>483250078</v>
          </cell>
          <cell r="G850" t="str">
            <v>I_NI</v>
          </cell>
        </row>
        <row r="851">
          <cell r="F851" t="str">
            <v>483310081</v>
          </cell>
          <cell r="G851" t="str">
            <v>I_NI</v>
          </cell>
        </row>
        <row r="852">
          <cell r="F852" t="str">
            <v>483410011</v>
          </cell>
          <cell r="G852" t="str">
            <v>I_NI</v>
          </cell>
        </row>
        <row r="853">
          <cell r="F853" t="str">
            <v>483410051</v>
          </cell>
          <cell r="G853" t="str">
            <v>I_NI</v>
          </cell>
        </row>
        <row r="854">
          <cell r="F854" t="str">
            <v>483570016</v>
          </cell>
          <cell r="G854" t="str">
            <v>I_NI</v>
          </cell>
        </row>
        <row r="855">
          <cell r="F855" t="str">
            <v>483570078</v>
          </cell>
          <cell r="G855" t="str">
            <v>I_NI</v>
          </cell>
        </row>
        <row r="856">
          <cell r="F856" t="str">
            <v>483690011</v>
          </cell>
          <cell r="G856" t="str">
            <v>I_NI</v>
          </cell>
        </row>
        <row r="857">
          <cell r="F857" t="str">
            <v>483690051</v>
          </cell>
          <cell r="G857" t="str">
            <v>I_NI</v>
          </cell>
        </row>
        <row r="858">
          <cell r="F858" t="str">
            <v>483710051</v>
          </cell>
          <cell r="G858" t="str">
            <v>I_NI</v>
          </cell>
        </row>
        <row r="859">
          <cell r="F859" t="str">
            <v>483950041</v>
          </cell>
          <cell r="G859" t="str">
            <v>I_NI</v>
          </cell>
        </row>
        <row r="860">
          <cell r="F860" t="str">
            <v>484090078</v>
          </cell>
          <cell r="G860" t="str">
            <v>I_NI</v>
          </cell>
        </row>
        <row r="861">
          <cell r="F861" t="str">
            <v>484210011</v>
          </cell>
          <cell r="G861" t="str">
            <v>I_NI</v>
          </cell>
        </row>
        <row r="862">
          <cell r="F862" t="str">
            <v>484210051</v>
          </cell>
          <cell r="G862" t="str">
            <v>I_NI</v>
          </cell>
        </row>
        <row r="863">
          <cell r="F863" t="str">
            <v>484370016</v>
          </cell>
          <cell r="G863" t="str">
            <v>I_NI</v>
          </cell>
        </row>
        <row r="864">
          <cell r="F864" t="str">
            <v>484370051</v>
          </cell>
          <cell r="G864" t="str">
            <v>I_NI</v>
          </cell>
        </row>
        <row r="865">
          <cell r="F865" t="str">
            <v>484450011</v>
          </cell>
          <cell r="G865" t="str">
            <v>I_NI</v>
          </cell>
        </row>
        <row r="866">
          <cell r="F866" t="str">
            <v>484630011</v>
          </cell>
          <cell r="G866" t="str">
            <v>I_NI</v>
          </cell>
        </row>
        <row r="867">
          <cell r="F867" t="str">
            <v>484630051</v>
          </cell>
          <cell r="G867" t="str">
            <v>I_NI</v>
          </cell>
        </row>
        <row r="868">
          <cell r="F868" t="str">
            <v>484830075</v>
          </cell>
          <cell r="G868" t="str">
            <v>I_NI</v>
          </cell>
        </row>
        <row r="869">
          <cell r="F869" t="str">
            <v>484870041</v>
          </cell>
          <cell r="G869" t="str">
            <v>I_NI</v>
          </cell>
        </row>
        <row r="870">
          <cell r="F870" t="str">
            <v>484870081</v>
          </cell>
          <cell r="G870" t="str">
            <v>I_NI</v>
          </cell>
        </row>
        <row r="871">
          <cell r="F871" t="str">
            <v>485070011</v>
          </cell>
          <cell r="G871" t="str">
            <v>I_NI</v>
          </cell>
        </row>
        <row r="872">
          <cell r="F872" t="str">
            <v>485070016</v>
          </cell>
          <cell r="G872" t="str">
            <v>I_NI</v>
          </cell>
        </row>
        <row r="873">
          <cell r="F873" t="str">
            <v>485070051</v>
          </cell>
          <cell r="G873" t="str">
            <v>I_NI</v>
          </cell>
        </row>
        <row r="874">
          <cell r="F874" t="str">
            <v>490030011</v>
          </cell>
          <cell r="G874" t="str">
            <v>I_NI</v>
          </cell>
        </row>
        <row r="875">
          <cell r="F875" t="str">
            <v>490050011</v>
          </cell>
          <cell r="G875" t="str">
            <v>I_NI</v>
          </cell>
        </row>
        <row r="876">
          <cell r="F876" t="str">
            <v>490050091</v>
          </cell>
          <cell r="G876" t="str">
            <v>I_NI</v>
          </cell>
        </row>
        <row r="877">
          <cell r="F877" t="str">
            <v>490230011</v>
          </cell>
          <cell r="G877" t="str">
            <v>I_NI</v>
          </cell>
        </row>
        <row r="878">
          <cell r="F878" t="str">
            <v>490290091</v>
          </cell>
          <cell r="G878" t="str">
            <v>I_NI</v>
          </cell>
        </row>
        <row r="879">
          <cell r="F879" t="str">
            <v>490370016</v>
          </cell>
          <cell r="G879" t="str">
            <v>I_NI</v>
          </cell>
        </row>
        <row r="880">
          <cell r="F880" t="str">
            <v>510530075</v>
          </cell>
          <cell r="G880" t="str">
            <v>I_NI</v>
          </cell>
        </row>
        <row r="881">
          <cell r="F881" t="str">
            <v>530010016</v>
          </cell>
          <cell r="G881" t="str">
            <v>I_NI</v>
          </cell>
        </row>
        <row r="882">
          <cell r="F882" t="str">
            <v>530010091</v>
          </cell>
          <cell r="G882" t="str">
            <v>I_NI</v>
          </cell>
        </row>
        <row r="883">
          <cell r="F883" t="str">
            <v>530010130</v>
          </cell>
          <cell r="G883" t="str">
            <v>I_NI</v>
          </cell>
        </row>
        <row r="884">
          <cell r="F884" t="str">
            <v>530010711</v>
          </cell>
          <cell r="G884" t="str">
            <v>I_NI</v>
          </cell>
        </row>
        <row r="885">
          <cell r="F885" t="str">
            <v>530110041</v>
          </cell>
          <cell r="G885" t="str">
            <v>I_NI</v>
          </cell>
        </row>
        <row r="886">
          <cell r="F886" t="str">
            <v>530210011</v>
          </cell>
          <cell r="G886" t="str">
            <v>I_NI</v>
          </cell>
        </row>
        <row r="887">
          <cell r="F887" t="str">
            <v>530250011</v>
          </cell>
          <cell r="G887" t="str">
            <v>I_NI</v>
          </cell>
        </row>
        <row r="888">
          <cell r="F888" t="str">
            <v>530290041</v>
          </cell>
          <cell r="G888" t="str">
            <v>I_NI</v>
          </cell>
        </row>
        <row r="889">
          <cell r="F889" t="str">
            <v>530410041</v>
          </cell>
          <cell r="G889" t="str">
            <v>I_NI</v>
          </cell>
        </row>
        <row r="890">
          <cell r="F890" t="str">
            <v>530430130</v>
          </cell>
          <cell r="G890" t="str">
            <v>I_NI</v>
          </cell>
        </row>
        <row r="891">
          <cell r="F891" t="str">
            <v>530430711</v>
          </cell>
          <cell r="G891" t="str">
            <v>I_NI</v>
          </cell>
        </row>
        <row r="892">
          <cell r="F892" t="str">
            <v>530470016</v>
          </cell>
          <cell r="G892" t="str">
            <v>I_NI</v>
          </cell>
        </row>
        <row r="893">
          <cell r="F893" t="str">
            <v>530630047GAD/GAS</v>
          </cell>
          <cell r="G893" t="str">
            <v>I_NI</v>
          </cell>
        </row>
        <row r="894">
          <cell r="F894" t="str">
            <v>530750016</v>
          </cell>
          <cell r="G894" t="str">
            <v>I_NI</v>
          </cell>
        </row>
        <row r="895">
          <cell r="F895" t="str">
            <v>530770011</v>
          </cell>
          <cell r="G895" t="str">
            <v>I_NI</v>
          </cell>
        </row>
        <row r="896">
          <cell r="F896" t="str">
            <v>550010011</v>
          </cell>
          <cell r="G896" t="str">
            <v>I_NI</v>
          </cell>
        </row>
        <row r="897">
          <cell r="F897" t="str">
            <v>550010041</v>
          </cell>
          <cell r="G897" t="str">
            <v>I_NI</v>
          </cell>
        </row>
        <row r="898">
          <cell r="F898" t="str">
            <v>550010081</v>
          </cell>
          <cell r="G898" t="str">
            <v>I_NI</v>
          </cell>
        </row>
        <row r="899">
          <cell r="F899" t="str">
            <v>550970041</v>
          </cell>
          <cell r="G899" t="str">
            <v>I_NI</v>
          </cell>
        </row>
        <row r="900">
          <cell r="F900" t="str">
            <v>550970081</v>
          </cell>
          <cell r="G900" t="str">
            <v>I_NI</v>
          </cell>
        </row>
        <row r="901">
          <cell r="F901" t="str">
            <v>551370011</v>
          </cell>
          <cell r="G901" t="str">
            <v>I_NI</v>
          </cell>
        </row>
        <row r="902">
          <cell r="F902" t="str">
            <v>551370041</v>
          </cell>
          <cell r="G902" t="str">
            <v>I_NI</v>
          </cell>
        </row>
        <row r="903">
          <cell r="F903" t="str">
            <v>551370081</v>
          </cell>
          <cell r="G903" t="str">
            <v>I_NI</v>
          </cell>
        </row>
        <row r="904">
          <cell r="F904" t="str">
            <v>560090016</v>
          </cell>
          <cell r="G904" t="str">
            <v>I_NI</v>
          </cell>
        </row>
        <row r="905">
          <cell r="F905" t="str">
            <v>560210016</v>
          </cell>
          <cell r="G905" t="str">
            <v>I_NI</v>
          </cell>
        </row>
        <row r="906">
          <cell r="F906" t="str">
            <v>560210041</v>
          </cell>
          <cell r="G906" t="str">
            <v>I_NI</v>
          </cell>
        </row>
        <row r="907">
          <cell r="F907" t="str">
            <v>560230091</v>
          </cell>
          <cell r="G907" t="str">
            <v>I_NI</v>
          </cell>
        </row>
        <row r="908">
          <cell r="F908" t="str">
            <v>560270016</v>
          </cell>
          <cell r="G908" t="str">
            <v>I_NI</v>
          </cell>
        </row>
        <row r="909">
          <cell r="F909" t="str">
            <v>560270091</v>
          </cell>
          <cell r="G909" t="str">
            <v>I_NI</v>
          </cell>
        </row>
        <row r="910">
          <cell r="F910" t="str">
            <v>560310016</v>
          </cell>
          <cell r="G910" t="str">
            <v>I_NI</v>
          </cell>
        </row>
        <row r="911">
          <cell r="F911" t="str">
            <v>560330011</v>
          </cell>
          <cell r="G911" t="str">
            <v>I_NI</v>
          </cell>
        </row>
        <row r="912">
          <cell r="F912" t="str">
            <v>560330091</v>
          </cell>
          <cell r="G912" t="str">
            <v>I_NI</v>
          </cell>
        </row>
      </sheetData>
      <sheetData sheetId="5"/>
      <sheetData sheetId="6" refreshError="1">
        <row r="3">
          <cell r="A3" t="str">
            <v>300850031All</v>
          </cell>
          <cell r="B3">
            <v>8</v>
          </cell>
          <cell r="R3" t="str">
            <v>010010011All</v>
          </cell>
          <cell r="S3">
            <v>29</v>
          </cell>
        </row>
        <row r="4">
          <cell r="A4" t="str">
            <v>300910031All</v>
          </cell>
          <cell r="B4">
            <v>8</v>
          </cell>
          <cell r="R4" t="str">
            <v>010010041All</v>
          </cell>
          <cell r="S4">
            <v>55</v>
          </cell>
        </row>
        <row r="5">
          <cell r="A5" t="str">
            <v>010010011All</v>
          </cell>
          <cell r="B5">
            <v>29</v>
          </cell>
          <cell r="R5" t="str">
            <v>010010075All</v>
          </cell>
          <cell r="S5">
            <v>1698</v>
          </cell>
        </row>
        <row r="6">
          <cell r="A6" t="str">
            <v>010010041All</v>
          </cell>
          <cell r="B6">
            <v>55</v>
          </cell>
          <cell r="R6" t="str">
            <v>010010081All</v>
          </cell>
          <cell r="S6">
            <v>18</v>
          </cell>
        </row>
        <row r="7">
          <cell r="A7" t="str">
            <v>010010075All</v>
          </cell>
          <cell r="B7">
            <v>1698</v>
          </cell>
          <cell r="R7" t="str">
            <v>010030011All</v>
          </cell>
          <cell r="S7">
            <v>34</v>
          </cell>
        </row>
        <row r="8">
          <cell r="A8" t="str">
            <v>010010081All</v>
          </cell>
          <cell r="B8">
            <v>18</v>
          </cell>
          <cell r="R8" t="str">
            <v>010030016All</v>
          </cell>
          <cell r="S8">
            <v>34</v>
          </cell>
        </row>
        <row r="9">
          <cell r="A9" t="str">
            <v>010030011All</v>
          </cell>
          <cell r="B9">
            <v>34</v>
          </cell>
          <cell r="R9" t="str">
            <v>010030041All</v>
          </cell>
          <cell r="S9">
            <v>76</v>
          </cell>
        </row>
        <row r="10">
          <cell r="A10" t="str">
            <v>010030016All</v>
          </cell>
          <cell r="B10">
            <v>34</v>
          </cell>
          <cell r="R10" t="str">
            <v>010030051All</v>
          </cell>
          <cell r="S10">
            <v>29</v>
          </cell>
        </row>
        <row r="11">
          <cell r="A11" t="str">
            <v>010030041All</v>
          </cell>
          <cell r="B11">
            <v>76</v>
          </cell>
          <cell r="R11" t="str">
            <v>010030075All</v>
          </cell>
          <cell r="S11">
            <v>2375</v>
          </cell>
        </row>
        <row r="12">
          <cell r="A12" t="str">
            <v>010030051All</v>
          </cell>
          <cell r="B12">
            <v>29</v>
          </cell>
          <cell r="R12" t="str">
            <v>010030081All</v>
          </cell>
          <cell r="S12">
            <v>21</v>
          </cell>
        </row>
        <row r="13">
          <cell r="A13" t="str">
            <v>010030075All</v>
          </cell>
          <cell r="B13">
            <v>2375</v>
          </cell>
          <cell r="R13" t="str">
            <v>010050011All</v>
          </cell>
          <cell r="S13">
            <v>30</v>
          </cell>
        </row>
        <row r="14">
          <cell r="A14" t="str">
            <v>010030081All</v>
          </cell>
          <cell r="B14">
            <v>21</v>
          </cell>
          <cell r="R14" t="str">
            <v>010050016All</v>
          </cell>
          <cell r="S14">
            <v>34</v>
          </cell>
        </row>
        <row r="15">
          <cell r="A15" t="str">
            <v>010050011All</v>
          </cell>
          <cell r="B15">
            <v>30</v>
          </cell>
          <cell r="R15" t="str">
            <v>010050041All</v>
          </cell>
          <cell r="S15">
            <v>74</v>
          </cell>
        </row>
        <row r="16">
          <cell r="A16" t="str">
            <v>010050016All</v>
          </cell>
          <cell r="B16">
            <v>34</v>
          </cell>
          <cell r="R16" t="str">
            <v>010050041Irrigated</v>
          </cell>
          <cell r="S16">
            <v>88</v>
          </cell>
        </row>
        <row r="17">
          <cell r="A17" t="str">
            <v>010050041All</v>
          </cell>
          <cell r="B17">
            <v>74</v>
          </cell>
          <cell r="R17" t="str">
            <v>010050041NonIrrigated</v>
          </cell>
          <cell r="S17">
            <v>50</v>
          </cell>
        </row>
        <row r="18">
          <cell r="A18" t="str">
            <v>010050041Irrigated</v>
          </cell>
          <cell r="B18">
            <v>88</v>
          </cell>
          <cell r="R18" t="str">
            <v>010050051All</v>
          </cell>
          <cell r="S18">
            <v>25</v>
          </cell>
        </row>
        <row r="19">
          <cell r="A19" t="str">
            <v>010050041Nonirrigated</v>
          </cell>
          <cell r="B19">
            <v>50</v>
          </cell>
          <cell r="R19" t="str">
            <v>010050075All</v>
          </cell>
          <cell r="S19">
            <v>1832</v>
          </cell>
        </row>
        <row r="20">
          <cell r="A20" t="str">
            <v>010050051All</v>
          </cell>
          <cell r="B20">
            <v>25</v>
          </cell>
          <cell r="R20" t="str">
            <v>010050081All</v>
          </cell>
          <cell r="S20">
            <v>20</v>
          </cell>
        </row>
        <row r="21">
          <cell r="A21" t="str">
            <v>010050075All</v>
          </cell>
          <cell r="B21">
            <v>1832</v>
          </cell>
          <cell r="R21" t="str">
            <v>010070011All</v>
          </cell>
          <cell r="S21">
            <v>34</v>
          </cell>
        </row>
        <row r="22">
          <cell r="A22" t="str">
            <v>010050081All</v>
          </cell>
          <cell r="B22">
            <v>20</v>
          </cell>
          <cell r="R22" t="str">
            <v>010070041All</v>
          </cell>
          <cell r="S22">
            <v>67</v>
          </cell>
        </row>
        <row r="23">
          <cell r="A23" t="str">
            <v>010070011All</v>
          </cell>
          <cell r="B23">
            <v>34</v>
          </cell>
          <cell r="R23" t="str">
            <v>010070081All</v>
          </cell>
          <cell r="S23">
            <v>20</v>
          </cell>
        </row>
        <row r="24">
          <cell r="A24" t="str">
            <v>010070041All</v>
          </cell>
          <cell r="B24">
            <v>67</v>
          </cell>
          <cell r="R24" t="str">
            <v>010090011All</v>
          </cell>
          <cell r="S24">
            <v>33</v>
          </cell>
        </row>
        <row r="25">
          <cell r="A25" t="str">
            <v>010070081All</v>
          </cell>
          <cell r="B25">
            <v>20</v>
          </cell>
          <cell r="R25" t="str">
            <v>010090041All</v>
          </cell>
          <cell r="S25">
            <v>67</v>
          </cell>
        </row>
        <row r="26">
          <cell r="A26" t="str">
            <v>010090011All</v>
          </cell>
          <cell r="B26">
            <v>33</v>
          </cell>
          <cell r="R26" t="str">
            <v>010090081All</v>
          </cell>
          <cell r="S26">
            <v>20</v>
          </cell>
        </row>
        <row r="27">
          <cell r="A27" t="str">
            <v>010090041All</v>
          </cell>
          <cell r="B27">
            <v>67</v>
          </cell>
          <cell r="R27" t="str">
            <v>010110011All</v>
          </cell>
          <cell r="S27">
            <v>24</v>
          </cell>
        </row>
        <row r="28">
          <cell r="A28" t="str">
            <v>010090081All</v>
          </cell>
          <cell r="B28">
            <v>20</v>
          </cell>
          <cell r="R28" t="str">
            <v>010110041All</v>
          </cell>
          <cell r="S28">
            <v>73</v>
          </cell>
        </row>
        <row r="29">
          <cell r="A29" t="str">
            <v>010110011All</v>
          </cell>
          <cell r="B29">
            <v>24</v>
          </cell>
          <cell r="R29" t="str">
            <v>010110051All</v>
          </cell>
          <cell r="S29">
            <v>25</v>
          </cell>
        </row>
        <row r="30">
          <cell r="A30" t="str">
            <v>010110041All</v>
          </cell>
          <cell r="B30">
            <v>73</v>
          </cell>
          <cell r="R30" t="str">
            <v>010110075All</v>
          </cell>
          <cell r="S30">
            <v>1944</v>
          </cell>
        </row>
        <row r="31">
          <cell r="A31" t="str">
            <v>010110051All</v>
          </cell>
          <cell r="B31">
            <v>25</v>
          </cell>
          <cell r="R31" t="str">
            <v>010110075Irrigated</v>
          </cell>
          <cell r="S31">
            <v>2328</v>
          </cell>
        </row>
        <row r="32">
          <cell r="A32" t="str">
            <v>010110075All</v>
          </cell>
          <cell r="B32">
            <v>1944</v>
          </cell>
          <cell r="R32" t="str">
            <v>010110075NonIrrigated</v>
          </cell>
          <cell r="S32">
            <v>1700</v>
          </cell>
        </row>
        <row r="33">
          <cell r="A33" t="str">
            <v>010110075Irrigated</v>
          </cell>
          <cell r="B33">
            <v>2328</v>
          </cell>
          <cell r="R33" t="str">
            <v>010110081All</v>
          </cell>
          <cell r="S33">
            <v>16</v>
          </cell>
        </row>
        <row r="34">
          <cell r="A34" t="str">
            <v>010110075Nonirrigated</v>
          </cell>
          <cell r="B34">
            <v>1700</v>
          </cell>
          <cell r="R34" t="str">
            <v>010130011All</v>
          </cell>
          <cell r="S34">
            <v>27</v>
          </cell>
        </row>
        <row r="35">
          <cell r="A35" t="str">
            <v>010110081All</v>
          </cell>
          <cell r="B35">
            <v>16</v>
          </cell>
          <cell r="R35" t="str">
            <v>010130041All</v>
          </cell>
          <cell r="S35">
            <v>50</v>
          </cell>
        </row>
        <row r="36">
          <cell r="A36" t="str">
            <v>010130011All</v>
          </cell>
          <cell r="B36">
            <v>27</v>
          </cell>
          <cell r="R36" t="str">
            <v>010130075All</v>
          </cell>
          <cell r="S36">
            <v>1925</v>
          </cell>
        </row>
        <row r="37">
          <cell r="A37" t="str">
            <v>010130041All</v>
          </cell>
          <cell r="B37">
            <v>50</v>
          </cell>
          <cell r="R37" t="str">
            <v>010130075Irrigated</v>
          </cell>
          <cell r="S37">
            <v>2523</v>
          </cell>
        </row>
        <row r="38">
          <cell r="A38" t="str">
            <v>010130075All</v>
          </cell>
          <cell r="B38">
            <v>1925</v>
          </cell>
          <cell r="R38" t="str">
            <v>010130075NonIrrigated</v>
          </cell>
          <cell r="S38">
            <v>1621</v>
          </cell>
        </row>
        <row r="39">
          <cell r="A39" t="str">
            <v>010130075Irrigated</v>
          </cell>
          <cell r="B39">
            <v>2523</v>
          </cell>
          <cell r="R39" t="str">
            <v>010130081All</v>
          </cell>
          <cell r="S39">
            <v>16</v>
          </cell>
        </row>
        <row r="40">
          <cell r="A40" t="str">
            <v>010130075Nonirrigated</v>
          </cell>
          <cell r="B40">
            <v>1621</v>
          </cell>
          <cell r="R40" t="str">
            <v>010150011All</v>
          </cell>
          <cell r="S40">
            <v>33</v>
          </cell>
        </row>
        <row r="41">
          <cell r="A41" t="str">
            <v>010130081All</v>
          </cell>
          <cell r="B41">
            <v>16</v>
          </cell>
          <cell r="R41" t="str">
            <v>010150041All</v>
          </cell>
          <cell r="S41">
            <v>87</v>
          </cell>
        </row>
        <row r="42">
          <cell r="A42" t="str">
            <v>010150011All</v>
          </cell>
          <cell r="B42">
            <v>33</v>
          </cell>
          <cell r="R42" t="str">
            <v>010150051All</v>
          </cell>
          <cell r="S42">
            <v>27</v>
          </cell>
        </row>
        <row r="43">
          <cell r="A43" t="str">
            <v>010150041All</v>
          </cell>
          <cell r="B43">
            <v>87</v>
          </cell>
          <cell r="R43" t="str">
            <v>010150081All</v>
          </cell>
          <cell r="S43">
            <v>20</v>
          </cell>
        </row>
        <row r="44">
          <cell r="A44" t="str">
            <v>010150051All</v>
          </cell>
          <cell r="B44">
            <v>27</v>
          </cell>
          <cell r="R44" t="str">
            <v>010170041All</v>
          </cell>
          <cell r="S44">
            <v>67</v>
          </cell>
        </row>
        <row r="45">
          <cell r="A45" t="str">
            <v>010150081All</v>
          </cell>
          <cell r="B45">
            <v>20</v>
          </cell>
          <cell r="R45" t="str">
            <v>010190011All</v>
          </cell>
          <cell r="S45">
            <v>34</v>
          </cell>
        </row>
        <row r="46">
          <cell r="A46" t="str">
            <v>010170041All</v>
          </cell>
          <cell r="B46">
            <v>67</v>
          </cell>
          <cell r="R46" t="str">
            <v>010190041All</v>
          </cell>
          <cell r="S46">
            <v>68</v>
          </cell>
        </row>
        <row r="47">
          <cell r="A47" t="str">
            <v>010190011All</v>
          </cell>
          <cell r="B47">
            <v>34</v>
          </cell>
          <cell r="R47" t="str">
            <v>010190051All</v>
          </cell>
          <cell r="S47">
            <v>27</v>
          </cell>
        </row>
        <row r="48">
          <cell r="A48" t="str">
            <v>010190041All</v>
          </cell>
          <cell r="B48">
            <v>68</v>
          </cell>
          <cell r="R48" t="str">
            <v>010190081All</v>
          </cell>
          <cell r="S48">
            <v>20</v>
          </cell>
        </row>
        <row r="49">
          <cell r="A49" t="str">
            <v>010190051All</v>
          </cell>
          <cell r="B49">
            <v>27</v>
          </cell>
          <cell r="R49" t="str">
            <v>010210011All</v>
          </cell>
          <cell r="S49">
            <v>25</v>
          </cell>
        </row>
        <row r="50">
          <cell r="A50" t="str">
            <v>010190081All</v>
          </cell>
          <cell r="B50">
            <v>20</v>
          </cell>
          <cell r="R50" t="str">
            <v>010210041All</v>
          </cell>
          <cell r="S50">
            <v>67</v>
          </cell>
        </row>
        <row r="51">
          <cell r="A51" t="str">
            <v>010210011All</v>
          </cell>
          <cell r="B51">
            <v>25</v>
          </cell>
          <cell r="R51" t="str">
            <v>010210081All</v>
          </cell>
          <cell r="S51">
            <v>20</v>
          </cell>
        </row>
        <row r="52">
          <cell r="A52" t="str">
            <v>010210041All</v>
          </cell>
          <cell r="B52">
            <v>67</v>
          </cell>
          <cell r="R52" t="str">
            <v>010230011All</v>
          </cell>
          <cell r="S52">
            <v>34</v>
          </cell>
        </row>
        <row r="53">
          <cell r="A53" t="str">
            <v>010210081All</v>
          </cell>
          <cell r="B53">
            <v>20</v>
          </cell>
          <cell r="R53" t="str">
            <v>010230041All</v>
          </cell>
          <cell r="S53">
            <v>50</v>
          </cell>
        </row>
        <row r="54">
          <cell r="A54" t="str">
            <v>010230011All</v>
          </cell>
          <cell r="B54">
            <v>34</v>
          </cell>
          <cell r="R54" t="str">
            <v>010250016All</v>
          </cell>
          <cell r="S54">
            <v>39</v>
          </cell>
        </row>
        <row r="55">
          <cell r="A55" t="str">
            <v>010230041All</v>
          </cell>
          <cell r="B55">
            <v>50</v>
          </cell>
          <cell r="R55" t="str">
            <v>010250041All</v>
          </cell>
          <cell r="S55">
            <v>50</v>
          </cell>
        </row>
        <row r="56">
          <cell r="A56" t="str">
            <v>010250016All</v>
          </cell>
          <cell r="B56">
            <v>39</v>
          </cell>
          <cell r="R56" t="str">
            <v>010250075All</v>
          </cell>
          <cell r="S56">
            <v>1621</v>
          </cell>
        </row>
        <row r="57">
          <cell r="A57" t="str">
            <v>010250041All</v>
          </cell>
          <cell r="B57">
            <v>50</v>
          </cell>
          <cell r="R57" t="str">
            <v>010250081All</v>
          </cell>
          <cell r="S57">
            <v>16</v>
          </cell>
        </row>
        <row r="58">
          <cell r="A58" t="str">
            <v>010250075All</v>
          </cell>
          <cell r="B58">
            <v>1621</v>
          </cell>
          <cell r="R58" t="str">
            <v>010270041All</v>
          </cell>
          <cell r="S58">
            <v>67</v>
          </cell>
        </row>
        <row r="59">
          <cell r="A59" t="str">
            <v>010250081All</v>
          </cell>
          <cell r="B59">
            <v>16</v>
          </cell>
          <cell r="R59" t="str">
            <v>010270081All</v>
          </cell>
          <cell r="S59">
            <v>20</v>
          </cell>
        </row>
        <row r="60">
          <cell r="A60" t="str">
            <v>010270041All</v>
          </cell>
          <cell r="B60">
            <v>67</v>
          </cell>
          <cell r="R60" t="str">
            <v>010290011All</v>
          </cell>
          <cell r="S60">
            <v>33</v>
          </cell>
        </row>
        <row r="61">
          <cell r="A61" t="str">
            <v>010270081All</v>
          </cell>
          <cell r="B61">
            <v>20</v>
          </cell>
          <cell r="R61" t="str">
            <v>010290041All</v>
          </cell>
          <cell r="S61">
            <v>67</v>
          </cell>
        </row>
        <row r="62">
          <cell r="A62" t="str">
            <v>010290011All</v>
          </cell>
          <cell r="B62">
            <v>33</v>
          </cell>
          <cell r="R62" t="str">
            <v>010290081All</v>
          </cell>
          <cell r="S62">
            <v>20</v>
          </cell>
        </row>
        <row r="63">
          <cell r="A63" t="str">
            <v>010290041All</v>
          </cell>
          <cell r="B63">
            <v>67</v>
          </cell>
          <cell r="R63" t="str">
            <v>010310011All</v>
          </cell>
          <cell r="S63">
            <v>27</v>
          </cell>
        </row>
        <row r="64">
          <cell r="A64" t="str">
            <v>010290081All</v>
          </cell>
          <cell r="B64">
            <v>20</v>
          </cell>
          <cell r="R64" t="str">
            <v>010310016All</v>
          </cell>
          <cell r="S64">
            <v>34</v>
          </cell>
        </row>
        <row r="65">
          <cell r="A65" t="str">
            <v>010310011All</v>
          </cell>
          <cell r="B65">
            <v>27</v>
          </cell>
          <cell r="R65" t="str">
            <v>010310041All</v>
          </cell>
          <cell r="S65">
            <v>62</v>
          </cell>
        </row>
        <row r="66">
          <cell r="A66" t="str">
            <v>010310016All</v>
          </cell>
          <cell r="B66">
            <v>34</v>
          </cell>
          <cell r="R66" t="str">
            <v>010310051All</v>
          </cell>
          <cell r="S66">
            <v>25</v>
          </cell>
        </row>
        <row r="67">
          <cell r="A67" t="str">
            <v>010310041All</v>
          </cell>
          <cell r="B67">
            <v>62</v>
          </cell>
          <cell r="R67" t="str">
            <v>010310075All</v>
          </cell>
          <cell r="S67">
            <v>1357</v>
          </cell>
        </row>
        <row r="68">
          <cell r="A68" t="str">
            <v>010310051All</v>
          </cell>
          <cell r="B68">
            <v>25</v>
          </cell>
          <cell r="R68" t="str">
            <v>010310081All</v>
          </cell>
          <cell r="S68">
            <v>16</v>
          </cell>
        </row>
        <row r="69">
          <cell r="A69" t="str">
            <v>010310075All</v>
          </cell>
          <cell r="B69">
            <v>1357</v>
          </cell>
          <cell r="R69" t="str">
            <v>010330011All</v>
          </cell>
          <cell r="S69">
            <v>34</v>
          </cell>
        </row>
        <row r="70">
          <cell r="A70" t="str">
            <v>010310081All</v>
          </cell>
          <cell r="B70">
            <v>16</v>
          </cell>
          <cell r="R70" t="str">
            <v>010330041All</v>
          </cell>
          <cell r="S70">
            <v>73</v>
          </cell>
        </row>
        <row r="71">
          <cell r="A71" t="str">
            <v>010330011All</v>
          </cell>
          <cell r="B71">
            <v>34</v>
          </cell>
          <cell r="R71" t="str">
            <v>010330081All</v>
          </cell>
          <cell r="S71">
            <v>18</v>
          </cell>
        </row>
        <row r="72">
          <cell r="A72" t="str">
            <v>010330041All</v>
          </cell>
          <cell r="B72">
            <v>73</v>
          </cell>
          <cell r="R72" t="str">
            <v>010350011All</v>
          </cell>
          <cell r="S72">
            <v>34</v>
          </cell>
        </row>
        <row r="73">
          <cell r="A73" t="str">
            <v>010330081All</v>
          </cell>
          <cell r="B73">
            <v>18</v>
          </cell>
          <cell r="R73" t="str">
            <v>010350016All</v>
          </cell>
          <cell r="S73">
            <v>39</v>
          </cell>
        </row>
        <row r="74">
          <cell r="A74" t="str">
            <v>010350011All</v>
          </cell>
          <cell r="B74">
            <v>34</v>
          </cell>
          <cell r="R74" t="str">
            <v>010350041All</v>
          </cell>
          <cell r="S74">
            <v>50</v>
          </cell>
        </row>
        <row r="75">
          <cell r="A75" t="str">
            <v>010350016All</v>
          </cell>
          <cell r="B75">
            <v>39</v>
          </cell>
          <cell r="R75" t="str">
            <v>010350075All</v>
          </cell>
          <cell r="S75">
            <v>1621</v>
          </cell>
        </row>
        <row r="76">
          <cell r="A76" t="str">
            <v>010350041All</v>
          </cell>
          <cell r="B76">
            <v>50</v>
          </cell>
          <cell r="R76" t="str">
            <v>010350081All</v>
          </cell>
          <cell r="S76">
            <v>16</v>
          </cell>
        </row>
        <row r="77">
          <cell r="A77" t="str">
            <v>010350075All</v>
          </cell>
          <cell r="B77">
            <v>1621</v>
          </cell>
          <cell r="R77" t="str">
            <v>010390011All</v>
          </cell>
          <cell r="S77">
            <v>27</v>
          </cell>
        </row>
        <row r="78">
          <cell r="A78" t="str">
            <v>010350081All</v>
          </cell>
          <cell r="B78">
            <v>16</v>
          </cell>
          <cell r="R78" t="str">
            <v>010390016All</v>
          </cell>
          <cell r="S78">
            <v>34</v>
          </cell>
        </row>
        <row r="79">
          <cell r="A79" t="str">
            <v>010390011All</v>
          </cell>
          <cell r="B79">
            <v>27</v>
          </cell>
          <cell r="R79" t="str">
            <v>010390041All</v>
          </cell>
          <cell r="S79">
            <v>51</v>
          </cell>
        </row>
        <row r="80">
          <cell r="A80" t="str">
            <v>010390016All</v>
          </cell>
          <cell r="B80">
            <v>34</v>
          </cell>
          <cell r="R80" t="str">
            <v>010390051All</v>
          </cell>
          <cell r="S80">
            <v>25</v>
          </cell>
        </row>
        <row r="81">
          <cell r="A81" t="str">
            <v>010390041All</v>
          </cell>
          <cell r="B81">
            <v>51</v>
          </cell>
          <cell r="R81" t="str">
            <v>010390075All</v>
          </cell>
          <cell r="S81">
            <v>1853</v>
          </cell>
        </row>
        <row r="82">
          <cell r="A82" t="str">
            <v>010390051All</v>
          </cell>
          <cell r="B82">
            <v>25</v>
          </cell>
          <cell r="R82" t="str">
            <v>010390081All</v>
          </cell>
          <cell r="S82">
            <v>16</v>
          </cell>
        </row>
        <row r="83">
          <cell r="A83" t="str">
            <v>010390075All</v>
          </cell>
          <cell r="B83">
            <v>1853</v>
          </cell>
          <cell r="R83" t="str">
            <v>010410011All</v>
          </cell>
          <cell r="S83">
            <v>27</v>
          </cell>
        </row>
        <row r="84">
          <cell r="A84" t="str">
            <v>010390081All</v>
          </cell>
          <cell r="B84">
            <v>16</v>
          </cell>
          <cell r="R84" t="str">
            <v>010410041All</v>
          </cell>
          <cell r="S84">
            <v>55</v>
          </cell>
        </row>
        <row r="85">
          <cell r="A85" t="str">
            <v>010410011All</v>
          </cell>
          <cell r="B85">
            <v>27</v>
          </cell>
          <cell r="R85" t="str">
            <v>010410051All</v>
          </cell>
          <cell r="S85">
            <v>25</v>
          </cell>
        </row>
        <row r="86">
          <cell r="A86" t="str">
            <v>010410041All</v>
          </cell>
          <cell r="B86">
            <v>55</v>
          </cell>
          <cell r="R86" t="str">
            <v>010410075All</v>
          </cell>
          <cell r="S86">
            <v>1448</v>
          </cell>
        </row>
        <row r="87">
          <cell r="A87" t="str">
            <v>010410051All</v>
          </cell>
          <cell r="B87">
            <v>25</v>
          </cell>
          <cell r="R87" t="str">
            <v>010410081All</v>
          </cell>
          <cell r="S87">
            <v>16</v>
          </cell>
        </row>
        <row r="88">
          <cell r="A88" t="str">
            <v>010410075All</v>
          </cell>
          <cell r="B88">
            <v>1448</v>
          </cell>
          <cell r="R88" t="str">
            <v>010430011All</v>
          </cell>
          <cell r="S88">
            <v>37</v>
          </cell>
        </row>
        <row r="89">
          <cell r="A89" t="str">
            <v>010410081All</v>
          </cell>
          <cell r="B89">
            <v>16</v>
          </cell>
          <cell r="R89" t="str">
            <v>010430041All</v>
          </cell>
          <cell r="S89">
            <v>65</v>
          </cell>
        </row>
        <row r="90">
          <cell r="A90" t="str">
            <v>010430011All</v>
          </cell>
          <cell r="B90">
            <v>37</v>
          </cell>
          <cell r="R90" t="str">
            <v>010430051All</v>
          </cell>
          <cell r="S90">
            <v>27</v>
          </cell>
        </row>
        <row r="91">
          <cell r="A91" t="str">
            <v>010430041All</v>
          </cell>
          <cell r="B91">
            <v>65</v>
          </cell>
          <cell r="R91" t="str">
            <v>010430081All</v>
          </cell>
          <cell r="S91">
            <v>20</v>
          </cell>
        </row>
        <row r="92">
          <cell r="A92" t="str">
            <v>010430051All</v>
          </cell>
          <cell r="B92">
            <v>27</v>
          </cell>
          <cell r="R92" t="str">
            <v>010450011All</v>
          </cell>
          <cell r="S92">
            <v>28</v>
          </cell>
        </row>
        <row r="93">
          <cell r="A93" t="str">
            <v>010430081All</v>
          </cell>
          <cell r="B93">
            <v>20</v>
          </cell>
          <cell r="R93" t="str">
            <v>010450016All</v>
          </cell>
          <cell r="S93">
            <v>34</v>
          </cell>
        </row>
        <row r="94">
          <cell r="A94" t="str">
            <v>010450011All</v>
          </cell>
          <cell r="B94">
            <v>28</v>
          </cell>
          <cell r="R94" t="str">
            <v>010450041All</v>
          </cell>
          <cell r="S94">
            <v>48</v>
          </cell>
        </row>
        <row r="95">
          <cell r="A95" t="str">
            <v>010450016All</v>
          </cell>
          <cell r="B95">
            <v>34</v>
          </cell>
          <cell r="R95" t="str">
            <v>010450051All</v>
          </cell>
          <cell r="S95">
            <v>25</v>
          </cell>
        </row>
        <row r="96">
          <cell r="A96" t="str">
            <v>010450041All</v>
          </cell>
          <cell r="B96">
            <v>48</v>
          </cell>
          <cell r="R96" t="str">
            <v>010450075All</v>
          </cell>
          <cell r="S96">
            <v>1595</v>
          </cell>
        </row>
        <row r="97">
          <cell r="A97" t="str">
            <v>010450051All</v>
          </cell>
          <cell r="B97">
            <v>25</v>
          </cell>
          <cell r="R97" t="str">
            <v>010450081All</v>
          </cell>
          <cell r="S97">
            <v>16</v>
          </cell>
        </row>
        <row r="98">
          <cell r="A98" t="str">
            <v>010450075All</v>
          </cell>
          <cell r="B98">
            <v>1595</v>
          </cell>
          <cell r="R98" t="str">
            <v>010470011All</v>
          </cell>
          <cell r="S98">
            <v>27</v>
          </cell>
        </row>
        <row r="99">
          <cell r="A99" t="str">
            <v>010450081All</v>
          </cell>
          <cell r="B99">
            <v>16</v>
          </cell>
          <cell r="R99" t="str">
            <v>010470016All</v>
          </cell>
          <cell r="S99">
            <v>33</v>
          </cell>
        </row>
        <row r="100">
          <cell r="A100" t="str">
            <v>010470011All</v>
          </cell>
          <cell r="B100">
            <v>27</v>
          </cell>
          <cell r="R100" t="str">
            <v>010470041All</v>
          </cell>
          <cell r="S100">
            <v>60</v>
          </cell>
        </row>
        <row r="101">
          <cell r="A101" t="str">
            <v>010470016All</v>
          </cell>
          <cell r="B101">
            <v>33</v>
          </cell>
          <cell r="R101" t="str">
            <v>010470051All</v>
          </cell>
          <cell r="S101">
            <v>25</v>
          </cell>
        </row>
        <row r="102">
          <cell r="A102" t="str">
            <v>010470041All</v>
          </cell>
          <cell r="B102">
            <v>60</v>
          </cell>
          <cell r="R102" t="str">
            <v>010470075All</v>
          </cell>
          <cell r="S102">
            <v>1591</v>
          </cell>
        </row>
        <row r="103">
          <cell r="A103" t="str">
            <v>010470051All</v>
          </cell>
          <cell r="B103">
            <v>25</v>
          </cell>
          <cell r="R103" t="str">
            <v>010470081All</v>
          </cell>
          <cell r="S103">
            <v>16</v>
          </cell>
        </row>
        <row r="104">
          <cell r="A104" t="str">
            <v>010470075All</v>
          </cell>
          <cell r="B104">
            <v>1591</v>
          </cell>
          <cell r="R104" t="str">
            <v>010490011All</v>
          </cell>
          <cell r="S104">
            <v>30</v>
          </cell>
        </row>
        <row r="105">
          <cell r="A105" t="str">
            <v>010470081All</v>
          </cell>
          <cell r="B105">
            <v>16</v>
          </cell>
          <cell r="R105" t="str">
            <v>010490041All</v>
          </cell>
          <cell r="S105">
            <v>70</v>
          </cell>
        </row>
        <row r="106">
          <cell r="A106" t="str">
            <v>010490011All</v>
          </cell>
          <cell r="B106">
            <v>30</v>
          </cell>
          <cell r="R106" t="str">
            <v>010490051All</v>
          </cell>
          <cell r="S106">
            <v>27</v>
          </cell>
        </row>
        <row r="107">
          <cell r="A107" t="str">
            <v>010490041All</v>
          </cell>
          <cell r="B107">
            <v>70</v>
          </cell>
          <cell r="R107" t="str">
            <v>010490081All</v>
          </cell>
          <cell r="S107">
            <v>20</v>
          </cell>
        </row>
        <row r="108">
          <cell r="A108" t="str">
            <v>010490051All</v>
          </cell>
          <cell r="B108">
            <v>27</v>
          </cell>
          <cell r="R108" t="str">
            <v>010510011All</v>
          </cell>
          <cell r="S108">
            <v>27</v>
          </cell>
        </row>
        <row r="109">
          <cell r="A109" t="str">
            <v>010490081All</v>
          </cell>
          <cell r="B109">
            <v>20</v>
          </cell>
          <cell r="R109" t="str">
            <v>010510041All</v>
          </cell>
          <cell r="S109">
            <v>92</v>
          </cell>
        </row>
        <row r="110">
          <cell r="A110" t="str">
            <v>010510011All</v>
          </cell>
          <cell r="B110">
            <v>27</v>
          </cell>
          <cell r="R110" t="str">
            <v>010510041Irrigated</v>
          </cell>
          <cell r="S110">
            <v>104</v>
          </cell>
        </row>
        <row r="111">
          <cell r="A111" t="str">
            <v>010510041All</v>
          </cell>
          <cell r="B111">
            <v>92</v>
          </cell>
          <cell r="R111" t="str">
            <v>010510041NonIrrigated</v>
          </cell>
          <cell r="S111">
            <v>69</v>
          </cell>
        </row>
        <row r="112">
          <cell r="A112" t="str">
            <v>010510041Irrigated</v>
          </cell>
          <cell r="B112">
            <v>104</v>
          </cell>
          <cell r="R112" t="str">
            <v>010510051All</v>
          </cell>
          <cell r="S112">
            <v>25</v>
          </cell>
        </row>
        <row r="113">
          <cell r="A113" t="str">
            <v>010510041Nonirrigated</v>
          </cell>
          <cell r="B113">
            <v>69</v>
          </cell>
          <cell r="R113" t="str">
            <v>010510081All</v>
          </cell>
          <cell r="S113">
            <v>17</v>
          </cell>
        </row>
        <row r="114">
          <cell r="A114" t="str">
            <v>010510051All</v>
          </cell>
          <cell r="B114">
            <v>25</v>
          </cell>
          <cell r="R114" t="str">
            <v>010530011All</v>
          </cell>
          <cell r="S114">
            <v>32</v>
          </cell>
        </row>
        <row r="115">
          <cell r="A115" t="str">
            <v>010510081All</v>
          </cell>
          <cell r="B115">
            <v>17</v>
          </cell>
          <cell r="R115" t="str">
            <v>010530016All</v>
          </cell>
          <cell r="S115">
            <v>39</v>
          </cell>
        </row>
        <row r="116">
          <cell r="A116" t="str">
            <v>010530011All</v>
          </cell>
          <cell r="B116">
            <v>32</v>
          </cell>
          <cell r="R116" t="str">
            <v>010530041All</v>
          </cell>
          <cell r="S116">
            <v>60</v>
          </cell>
        </row>
        <row r="117">
          <cell r="A117" t="str">
            <v>010530016All</v>
          </cell>
          <cell r="B117">
            <v>39</v>
          </cell>
          <cell r="R117" t="str">
            <v>010530075All</v>
          </cell>
          <cell r="S117">
            <v>2308</v>
          </cell>
        </row>
        <row r="118">
          <cell r="A118" t="str">
            <v>010530041All</v>
          </cell>
          <cell r="B118">
            <v>60</v>
          </cell>
          <cell r="R118" t="str">
            <v>010530081All</v>
          </cell>
          <cell r="S118">
            <v>18</v>
          </cell>
        </row>
        <row r="119">
          <cell r="A119" t="str">
            <v>010530075All</v>
          </cell>
          <cell r="B119">
            <v>2308</v>
          </cell>
          <cell r="R119" t="str">
            <v>010550011All</v>
          </cell>
          <cell r="S119">
            <v>33</v>
          </cell>
        </row>
        <row r="120">
          <cell r="A120" t="str">
            <v>010530081All</v>
          </cell>
          <cell r="B120">
            <v>18</v>
          </cell>
          <cell r="R120" t="str">
            <v>010550041All</v>
          </cell>
          <cell r="S120">
            <v>65</v>
          </cell>
        </row>
        <row r="121">
          <cell r="A121" t="str">
            <v>010550011All</v>
          </cell>
          <cell r="B121">
            <v>33</v>
          </cell>
          <cell r="R121" t="str">
            <v>010550051All</v>
          </cell>
          <cell r="S121">
            <v>27</v>
          </cell>
        </row>
        <row r="122">
          <cell r="A122" t="str">
            <v>010550041All</v>
          </cell>
          <cell r="B122">
            <v>65</v>
          </cell>
          <cell r="R122" t="str">
            <v>010550081All</v>
          </cell>
          <cell r="S122">
            <v>20</v>
          </cell>
        </row>
        <row r="123">
          <cell r="A123" t="str">
            <v>010550051All</v>
          </cell>
          <cell r="B123">
            <v>27</v>
          </cell>
          <cell r="R123" t="str">
            <v>010570041All</v>
          </cell>
          <cell r="S123">
            <v>65</v>
          </cell>
        </row>
        <row r="124">
          <cell r="A124" t="str">
            <v>010550081All</v>
          </cell>
          <cell r="B124">
            <v>20</v>
          </cell>
          <cell r="R124" t="str">
            <v>010570075All</v>
          </cell>
          <cell r="S124">
            <v>1637</v>
          </cell>
        </row>
        <row r="125">
          <cell r="A125" t="str">
            <v>010570041All</v>
          </cell>
          <cell r="B125">
            <v>65</v>
          </cell>
          <cell r="R125" t="str">
            <v>010570081All</v>
          </cell>
          <cell r="S125">
            <v>18</v>
          </cell>
        </row>
        <row r="126">
          <cell r="A126" t="str">
            <v>010570075All</v>
          </cell>
          <cell r="B126">
            <v>1637</v>
          </cell>
          <cell r="R126" t="str">
            <v>010590011All</v>
          </cell>
          <cell r="S126">
            <v>34</v>
          </cell>
        </row>
        <row r="127">
          <cell r="A127" t="str">
            <v>010570081All</v>
          </cell>
          <cell r="B127">
            <v>18</v>
          </cell>
          <cell r="R127" t="str">
            <v>010590041All</v>
          </cell>
          <cell r="S127">
            <v>67</v>
          </cell>
        </row>
        <row r="128">
          <cell r="A128" t="str">
            <v>010590011All</v>
          </cell>
          <cell r="B128">
            <v>34</v>
          </cell>
          <cell r="R128" t="str">
            <v>010590051All</v>
          </cell>
          <cell r="S128">
            <v>33</v>
          </cell>
        </row>
        <row r="129">
          <cell r="A129" t="str">
            <v>010590041All</v>
          </cell>
          <cell r="B129">
            <v>67</v>
          </cell>
          <cell r="R129" t="str">
            <v>010590081All</v>
          </cell>
          <cell r="S129">
            <v>20</v>
          </cell>
        </row>
        <row r="130">
          <cell r="A130" t="str">
            <v>010590051All</v>
          </cell>
          <cell r="B130">
            <v>33</v>
          </cell>
          <cell r="R130" t="str">
            <v>010610011All</v>
          </cell>
          <cell r="S130">
            <v>31</v>
          </cell>
        </row>
        <row r="131">
          <cell r="A131" t="str">
            <v>010590081All</v>
          </cell>
          <cell r="B131">
            <v>20</v>
          </cell>
          <cell r="R131" t="str">
            <v>010610016All</v>
          </cell>
          <cell r="S131">
            <v>34</v>
          </cell>
        </row>
        <row r="132">
          <cell r="A132" t="str">
            <v>010610011All</v>
          </cell>
          <cell r="B132">
            <v>31</v>
          </cell>
          <cell r="R132" t="str">
            <v>010610041All</v>
          </cell>
          <cell r="S132">
            <v>66</v>
          </cell>
        </row>
        <row r="133">
          <cell r="A133" t="str">
            <v>010610016All</v>
          </cell>
          <cell r="B133">
            <v>34</v>
          </cell>
          <cell r="R133" t="str">
            <v>010610051All</v>
          </cell>
          <cell r="S133">
            <v>25</v>
          </cell>
        </row>
        <row r="134">
          <cell r="A134" t="str">
            <v>010610041All</v>
          </cell>
          <cell r="B134">
            <v>66</v>
          </cell>
          <cell r="R134" t="str">
            <v>010610075All</v>
          </cell>
          <cell r="S134">
            <v>1660</v>
          </cell>
        </row>
        <row r="135">
          <cell r="A135" t="str">
            <v>010610051All</v>
          </cell>
          <cell r="B135">
            <v>25</v>
          </cell>
          <cell r="R135" t="str">
            <v>010610081All</v>
          </cell>
          <cell r="S135">
            <v>18</v>
          </cell>
        </row>
        <row r="136">
          <cell r="A136" t="str">
            <v>010610075All</v>
          </cell>
          <cell r="B136">
            <v>1660</v>
          </cell>
          <cell r="R136" t="str">
            <v>010630011All</v>
          </cell>
          <cell r="S136">
            <v>34</v>
          </cell>
        </row>
        <row r="137">
          <cell r="A137" t="str">
            <v>010610081All</v>
          </cell>
          <cell r="B137">
            <v>18</v>
          </cell>
          <cell r="R137" t="str">
            <v>010630041All</v>
          </cell>
          <cell r="S137">
            <v>67</v>
          </cell>
        </row>
        <row r="138">
          <cell r="A138" t="str">
            <v>010630011All</v>
          </cell>
          <cell r="B138">
            <v>34</v>
          </cell>
          <cell r="R138" t="str">
            <v>010630075All</v>
          </cell>
          <cell r="S138">
            <v>1698</v>
          </cell>
        </row>
        <row r="139">
          <cell r="A139" t="str">
            <v>010630041All</v>
          </cell>
          <cell r="B139">
            <v>67</v>
          </cell>
          <cell r="R139" t="str">
            <v>010630081All</v>
          </cell>
          <cell r="S139">
            <v>16</v>
          </cell>
        </row>
        <row r="140">
          <cell r="A140" t="str">
            <v>010630075All</v>
          </cell>
          <cell r="B140">
            <v>1698</v>
          </cell>
          <cell r="R140" t="str">
            <v>010650011All</v>
          </cell>
          <cell r="S140">
            <v>34</v>
          </cell>
        </row>
        <row r="141">
          <cell r="A141" t="str">
            <v>010630081All</v>
          </cell>
          <cell r="B141">
            <v>16</v>
          </cell>
          <cell r="R141" t="str">
            <v>010650016All</v>
          </cell>
          <cell r="S141">
            <v>34</v>
          </cell>
        </row>
        <row r="142">
          <cell r="A142" t="str">
            <v>010650011All</v>
          </cell>
          <cell r="B142">
            <v>34</v>
          </cell>
          <cell r="R142" t="str">
            <v>010650041All</v>
          </cell>
          <cell r="S142">
            <v>76</v>
          </cell>
        </row>
        <row r="143">
          <cell r="A143" t="str">
            <v>010650016All</v>
          </cell>
          <cell r="B143">
            <v>34</v>
          </cell>
          <cell r="R143" t="str">
            <v>010650051All</v>
          </cell>
          <cell r="S143">
            <v>25</v>
          </cell>
        </row>
        <row r="144">
          <cell r="A144" t="str">
            <v>010650041All</v>
          </cell>
          <cell r="B144">
            <v>76</v>
          </cell>
          <cell r="R144" t="str">
            <v>010650075All</v>
          </cell>
          <cell r="S144">
            <v>1714</v>
          </cell>
        </row>
        <row r="145">
          <cell r="A145" t="str">
            <v>010650051All</v>
          </cell>
          <cell r="B145">
            <v>25</v>
          </cell>
          <cell r="R145" t="str">
            <v>010650081All</v>
          </cell>
          <cell r="S145">
            <v>19</v>
          </cell>
        </row>
        <row r="146">
          <cell r="A146" t="str">
            <v>010650075All</v>
          </cell>
          <cell r="B146">
            <v>1714</v>
          </cell>
          <cell r="R146" t="str">
            <v>010670011All</v>
          </cell>
          <cell r="S146">
            <v>29</v>
          </cell>
        </row>
        <row r="147">
          <cell r="A147" t="str">
            <v>010650081All</v>
          </cell>
          <cell r="B147">
            <v>19</v>
          </cell>
          <cell r="R147" t="str">
            <v>010670016All</v>
          </cell>
          <cell r="S147">
            <v>34</v>
          </cell>
        </row>
        <row r="148">
          <cell r="A148" t="str">
            <v>010670011All</v>
          </cell>
          <cell r="B148">
            <v>29</v>
          </cell>
          <cell r="R148" t="str">
            <v>010670041All</v>
          </cell>
          <cell r="S148">
            <v>56</v>
          </cell>
        </row>
        <row r="149">
          <cell r="A149" t="str">
            <v>010670016All</v>
          </cell>
          <cell r="B149">
            <v>34</v>
          </cell>
          <cell r="R149" t="str">
            <v>010670051All</v>
          </cell>
          <cell r="S149">
            <v>25</v>
          </cell>
        </row>
        <row r="150">
          <cell r="A150" t="str">
            <v>010670041All</v>
          </cell>
          <cell r="B150">
            <v>56</v>
          </cell>
          <cell r="R150" t="str">
            <v>010670075All</v>
          </cell>
          <cell r="S150">
            <v>1783</v>
          </cell>
        </row>
        <row r="151">
          <cell r="A151" t="str">
            <v>010670051All</v>
          </cell>
          <cell r="B151">
            <v>25</v>
          </cell>
          <cell r="R151" t="str">
            <v>010670081All</v>
          </cell>
          <cell r="S151">
            <v>18</v>
          </cell>
        </row>
        <row r="152">
          <cell r="A152" t="str">
            <v>010670075All</v>
          </cell>
          <cell r="B152">
            <v>1783</v>
          </cell>
          <cell r="R152" t="str">
            <v>010690011All</v>
          </cell>
          <cell r="S152">
            <v>27</v>
          </cell>
        </row>
        <row r="153">
          <cell r="A153" t="str">
            <v>010670081All</v>
          </cell>
          <cell r="B153">
            <v>18</v>
          </cell>
          <cell r="R153" t="str">
            <v>010690016All</v>
          </cell>
          <cell r="S153">
            <v>34</v>
          </cell>
        </row>
        <row r="154">
          <cell r="A154" t="str">
            <v>010690011All</v>
          </cell>
          <cell r="B154">
            <v>27</v>
          </cell>
          <cell r="R154" t="str">
            <v>010690041All</v>
          </cell>
          <cell r="S154">
            <v>67</v>
          </cell>
        </row>
        <row r="155">
          <cell r="A155" t="str">
            <v>010690016All</v>
          </cell>
          <cell r="B155">
            <v>34</v>
          </cell>
          <cell r="R155" t="str">
            <v>010690051All</v>
          </cell>
          <cell r="S155">
            <v>25</v>
          </cell>
        </row>
        <row r="156">
          <cell r="A156" t="str">
            <v>010690041All</v>
          </cell>
          <cell r="B156">
            <v>67</v>
          </cell>
          <cell r="R156" t="str">
            <v>010690075All</v>
          </cell>
          <cell r="S156">
            <v>1525</v>
          </cell>
        </row>
        <row r="157">
          <cell r="A157" t="str">
            <v>010690051All</v>
          </cell>
          <cell r="B157">
            <v>25</v>
          </cell>
          <cell r="R157" t="str">
            <v>010690081All</v>
          </cell>
          <cell r="S157">
            <v>15</v>
          </cell>
        </row>
        <row r="158">
          <cell r="A158" t="str">
            <v>010690075All</v>
          </cell>
          <cell r="B158">
            <v>1525</v>
          </cell>
          <cell r="R158" t="str">
            <v>010710011All</v>
          </cell>
          <cell r="S158">
            <v>38</v>
          </cell>
        </row>
        <row r="159">
          <cell r="A159" t="str">
            <v>010690081All</v>
          </cell>
          <cell r="B159">
            <v>15</v>
          </cell>
          <cell r="R159" t="str">
            <v>010710041All</v>
          </cell>
          <cell r="S159">
            <v>70</v>
          </cell>
        </row>
        <row r="160">
          <cell r="A160" t="str">
            <v>010710011All</v>
          </cell>
          <cell r="B160">
            <v>38</v>
          </cell>
          <cell r="R160" t="str">
            <v>010710081All</v>
          </cell>
          <cell r="S160">
            <v>19</v>
          </cell>
        </row>
        <row r="161">
          <cell r="A161" t="str">
            <v>010710041All</v>
          </cell>
          <cell r="B161">
            <v>70</v>
          </cell>
          <cell r="R161" t="str">
            <v>010750011All</v>
          </cell>
          <cell r="S161">
            <v>34</v>
          </cell>
        </row>
        <row r="162">
          <cell r="A162" t="str">
            <v>010710081All</v>
          </cell>
          <cell r="B162">
            <v>19</v>
          </cell>
          <cell r="R162" t="str">
            <v>010750041All</v>
          </cell>
          <cell r="S162">
            <v>75</v>
          </cell>
        </row>
        <row r="163">
          <cell r="A163" t="str">
            <v>010750011All</v>
          </cell>
          <cell r="B163">
            <v>34</v>
          </cell>
          <cell r="R163" t="str">
            <v>010750081All</v>
          </cell>
          <cell r="S163">
            <v>20</v>
          </cell>
        </row>
        <row r="164">
          <cell r="A164" t="str">
            <v>010750041All</v>
          </cell>
          <cell r="B164">
            <v>75</v>
          </cell>
          <cell r="R164" t="str">
            <v>010770011All</v>
          </cell>
          <cell r="S164">
            <v>36</v>
          </cell>
        </row>
        <row r="165">
          <cell r="A165" t="str">
            <v>010750081All</v>
          </cell>
          <cell r="B165">
            <v>20</v>
          </cell>
          <cell r="R165" t="str">
            <v>010770041All</v>
          </cell>
          <cell r="S165">
            <v>70</v>
          </cell>
        </row>
        <row r="166">
          <cell r="A166" t="str">
            <v>010770011All</v>
          </cell>
          <cell r="B166">
            <v>36</v>
          </cell>
          <cell r="R166" t="str">
            <v>010770051All</v>
          </cell>
          <cell r="S166">
            <v>33</v>
          </cell>
        </row>
        <row r="167">
          <cell r="A167" t="str">
            <v>010770041All</v>
          </cell>
          <cell r="B167">
            <v>70</v>
          </cell>
          <cell r="R167" t="str">
            <v>010770081All</v>
          </cell>
          <cell r="S167">
            <v>19</v>
          </cell>
        </row>
        <row r="168">
          <cell r="A168" t="str">
            <v>010770051All</v>
          </cell>
          <cell r="B168">
            <v>33</v>
          </cell>
          <cell r="R168" t="str">
            <v>010790011All</v>
          </cell>
          <cell r="S168">
            <v>34</v>
          </cell>
        </row>
        <row r="169">
          <cell r="A169" t="str">
            <v>010770081All</v>
          </cell>
          <cell r="B169">
            <v>19</v>
          </cell>
          <cell r="R169" t="str">
            <v>010790041All</v>
          </cell>
          <cell r="S169">
            <v>72</v>
          </cell>
        </row>
        <row r="170">
          <cell r="A170" t="str">
            <v>010790011All</v>
          </cell>
          <cell r="B170">
            <v>34</v>
          </cell>
          <cell r="R170" t="str">
            <v>010790081All</v>
          </cell>
          <cell r="S170">
            <v>20</v>
          </cell>
        </row>
        <row r="171">
          <cell r="A171" t="str">
            <v>010790041All</v>
          </cell>
          <cell r="B171">
            <v>72</v>
          </cell>
          <cell r="R171" t="str">
            <v>010810011All</v>
          </cell>
          <cell r="S171">
            <v>27</v>
          </cell>
        </row>
        <row r="172">
          <cell r="A172" t="str">
            <v>010790081All</v>
          </cell>
          <cell r="B172">
            <v>20</v>
          </cell>
          <cell r="R172" t="str">
            <v>010810041All</v>
          </cell>
          <cell r="S172">
            <v>90</v>
          </cell>
        </row>
        <row r="173">
          <cell r="A173" t="str">
            <v>010810011All</v>
          </cell>
          <cell r="B173">
            <v>27</v>
          </cell>
          <cell r="R173" t="str">
            <v>010810051All</v>
          </cell>
          <cell r="S173">
            <v>25</v>
          </cell>
        </row>
        <row r="174">
          <cell r="A174" t="str">
            <v>010810041All</v>
          </cell>
          <cell r="B174">
            <v>90</v>
          </cell>
          <cell r="R174" t="str">
            <v>010810075All</v>
          </cell>
          <cell r="S174">
            <v>1698</v>
          </cell>
        </row>
        <row r="175">
          <cell r="A175" t="str">
            <v>010810051All</v>
          </cell>
          <cell r="B175">
            <v>25</v>
          </cell>
          <cell r="R175" t="str">
            <v>010810081All</v>
          </cell>
          <cell r="S175">
            <v>16</v>
          </cell>
        </row>
        <row r="176">
          <cell r="A176" t="str">
            <v>010810075All</v>
          </cell>
          <cell r="B176">
            <v>1698</v>
          </cell>
          <cell r="R176" t="str">
            <v>010830011All</v>
          </cell>
          <cell r="S176">
            <v>40</v>
          </cell>
        </row>
        <row r="177">
          <cell r="A177" t="str">
            <v>010810081All</v>
          </cell>
          <cell r="B177">
            <v>16</v>
          </cell>
          <cell r="R177" t="str">
            <v>010830041All</v>
          </cell>
          <cell r="S177">
            <v>81</v>
          </cell>
        </row>
        <row r="178">
          <cell r="A178" t="str">
            <v>010830011All</v>
          </cell>
          <cell r="B178">
            <v>40</v>
          </cell>
          <cell r="R178" t="str">
            <v>010830051All</v>
          </cell>
          <cell r="S178">
            <v>33</v>
          </cell>
        </row>
        <row r="179">
          <cell r="A179" t="str">
            <v>010830041All</v>
          </cell>
          <cell r="B179">
            <v>81</v>
          </cell>
          <cell r="R179" t="str">
            <v>010830081All</v>
          </cell>
          <cell r="S179">
            <v>20</v>
          </cell>
        </row>
        <row r="180">
          <cell r="A180" t="str">
            <v>010830051All</v>
          </cell>
          <cell r="B180">
            <v>33</v>
          </cell>
          <cell r="R180" t="str">
            <v>010830711All</v>
          </cell>
          <cell r="S180">
            <v>1260</v>
          </cell>
        </row>
        <row r="181">
          <cell r="A181" t="str">
            <v>010830081All</v>
          </cell>
          <cell r="B181">
            <v>20</v>
          </cell>
          <cell r="R181" t="str">
            <v>010850011All</v>
          </cell>
          <cell r="S181">
            <v>29</v>
          </cell>
        </row>
        <row r="182">
          <cell r="A182" t="str">
            <v>010830711All</v>
          </cell>
          <cell r="B182">
            <v>1260</v>
          </cell>
          <cell r="R182" t="str">
            <v>010850041All</v>
          </cell>
          <cell r="S182">
            <v>70</v>
          </cell>
        </row>
        <row r="183">
          <cell r="A183" t="str">
            <v>010850011All</v>
          </cell>
          <cell r="B183">
            <v>29</v>
          </cell>
          <cell r="R183" t="str">
            <v>010850075All</v>
          </cell>
          <cell r="S183">
            <v>1698</v>
          </cell>
        </row>
        <row r="184">
          <cell r="A184" t="str">
            <v>010850041All</v>
          </cell>
          <cell r="B184">
            <v>70</v>
          </cell>
          <cell r="R184" t="str">
            <v>010850081All</v>
          </cell>
          <cell r="S184">
            <v>18</v>
          </cell>
        </row>
        <row r="185">
          <cell r="A185" t="str">
            <v>010850075All</v>
          </cell>
          <cell r="B185">
            <v>1698</v>
          </cell>
          <cell r="R185" t="str">
            <v>010870011All</v>
          </cell>
          <cell r="S185">
            <v>27</v>
          </cell>
        </row>
        <row r="186">
          <cell r="A186" t="str">
            <v>010850081All</v>
          </cell>
          <cell r="B186">
            <v>18</v>
          </cell>
          <cell r="R186" t="str">
            <v>010870041All</v>
          </cell>
          <cell r="S186">
            <v>66</v>
          </cell>
        </row>
        <row r="187">
          <cell r="A187" t="str">
            <v>010870011All</v>
          </cell>
          <cell r="B187">
            <v>27</v>
          </cell>
          <cell r="R187" t="str">
            <v>010870075All</v>
          </cell>
          <cell r="S187">
            <v>1651</v>
          </cell>
        </row>
        <row r="188">
          <cell r="A188" t="str">
            <v>010870041All</v>
          </cell>
          <cell r="B188">
            <v>66</v>
          </cell>
          <cell r="R188" t="str">
            <v>010870081All</v>
          </cell>
          <cell r="S188">
            <v>16</v>
          </cell>
        </row>
        <row r="189">
          <cell r="A189" t="str">
            <v>010870075All</v>
          </cell>
          <cell r="B189">
            <v>1651</v>
          </cell>
          <cell r="R189" t="str">
            <v>010890011All</v>
          </cell>
          <cell r="S189">
            <v>39</v>
          </cell>
        </row>
        <row r="190">
          <cell r="A190" t="str">
            <v>010870081All</v>
          </cell>
          <cell r="B190">
            <v>16</v>
          </cell>
          <cell r="R190" t="str">
            <v>010890041All</v>
          </cell>
          <cell r="S190">
            <v>80</v>
          </cell>
        </row>
        <row r="191">
          <cell r="A191" t="str">
            <v>010890011All</v>
          </cell>
          <cell r="B191">
            <v>39</v>
          </cell>
          <cell r="R191" t="str">
            <v>010890051All</v>
          </cell>
          <cell r="S191">
            <v>33</v>
          </cell>
        </row>
        <row r="192">
          <cell r="A192" t="str">
            <v>010890041All</v>
          </cell>
          <cell r="B192">
            <v>80</v>
          </cell>
          <cell r="R192" t="str">
            <v>010890081All</v>
          </cell>
          <cell r="S192">
            <v>19</v>
          </cell>
        </row>
        <row r="193">
          <cell r="A193" t="str">
            <v>010890051All</v>
          </cell>
          <cell r="B193">
            <v>33</v>
          </cell>
          <cell r="R193" t="str">
            <v>010910011All</v>
          </cell>
          <cell r="S193">
            <v>37</v>
          </cell>
        </row>
        <row r="194">
          <cell r="A194" t="str">
            <v>010890081All</v>
          </cell>
          <cell r="B194">
            <v>19</v>
          </cell>
          <cell r="R194" t="str">
            <v>010910041All</v>
          </cell>
          <cell r="S194">
            <v>65</v>
          </cell>
        </row>
        <row r="195">
          <cell r="A195" t="str">
            <v>010910011All</v>
          </cell>
          <cell r="B195">
            <v>37</v>
          </cell>
          <cell r="R195" t="str">
            <v>010910081All</v>
          </cell>
          <cell r="S195">
            <v>13</v>
          </cell>
        </row>
        <row r="196">
          <cell r="A196" t="str">
            <v>010910041All</v>
          </cell>
          <cell r="B196">
            <v>65</v>
          </cell>
          <cell r="R196" t="str">
            <v>010930011All</v>
          </cell>
          <cell r="S196">
            <v>32</v>
          </cell>
        </row>
        <row r="197">
          <cell r="A197" t="str">
            <v>010910081All</v>
          </cell>
          <cell r="B197">
            <v>13</v>
          </cell>
          <cell r="R197" t="str">
            <v>010930041All</v>
          </cell>
          <cell r="S197">
            <v>67</v>
          </cell>
        </row>
        <row r="198">
          <cell r="A198" t="str">
            <v>010930011All</v>
          </cell>
          <cell r="B198">
            <v>32</v>
          </cell>
          <cell r="R198" t="str">
            <v>010930081All</v>
          </cell>
          <cell r="S198">
            <v>19</v>
          </cell>
        </row>
        <row r="199">
          <cell r="A199" t="str">
            <v>010930041All</v>
          </cell>
          <cell r="B199">
            <v>67</v>
          </cell>
          <cell r="R199" t="str">
            <v>010950011All</v>
          </cell>
          <cell r="S199">
            <v>34</v>
          </cell>
        </row>
        <row r="200">
          <cell r="A200" t="str">
            <v>010930081All</v>
          </cell>
          <cell r="B200">
            <v>19</v>
          </cell>
          <cell r="R200" t="str">
            <v>010950041All</v>
          </cell>
          <cell r="S200">
            <v>69</v>
          </cell>
        </row>
        <row r="201">
          <cell r="A201" t="str">
            <v>010950011All</v>
          </cell>
          <cell r="B201">
            <v>34</v>
          </cell>
          <cell r="R201" t="str">
            <v>010950051All</v>
          </cell>
          <cell r="S201">
            <v>27</v>
          </cell>
        </row>
        <row r="202">
          <cell r="A202" t="str">
            <v>010950041All</v>
          </cell>
          <cell r="B202">
            <v>69</v>
          </cell>
          <cell r="R202" t="str">
            <v>010950081All</v>
          </cell>
          <cell r="S202">
            <v>18</v>
          </cell>
        </row>
        <row r="203">
          <cell r="A203" t="str">
            <v>010950051All</v>
          </cell>
          <cell r="B203">
            <v>27</v>
          </cell>
          <cell r="R203" t="str">
            <v>010970011All</v>
          </cell>
          <cell r="S203">
            <v>34</v>
          </cell>
        </row>
        <row r="204">
          <cell r="A204" t="str">
            <v>010950081All</v>
          </cell>
          <cell r="B204">
            <v>18</v>
          </cell>
          <cell r="R204" t="str">
            <v>010970041All</v>
          </cell>
          <cell r="S204">
            <v>74</v>
          </cell>
        </row>
        <row r="205">
          <cell r="A205" t="str">
            <v>010970011All</v>
          </cell>
          <cell r="B205">
            <v>34</v>
          </cell>
          <cell r="R205" t="str">
            <v>010970051All</v>
          </cell>
          <cell r="S205">
            <v>29</v>
          </cell>
        </row>
        <row r="206">
          <cell r="A206" t="str">
            <v>010970041All</v>
          </cell>
          <cell r="B206">
            <v>74</v>
          </cell>
          <cell r="R206" t="str">
            <v>010970075All</v>
          </cell>
          <cell r="S206">
            <v>2228</v>
          </cell>
        </row>
        <row r="207">
          <cell r="A207" t="str">
            <v>010970051All</v>
          </cell>
          <cell r="B207">
            <v>29</v>
          </cell>
          <cell r="R207" t="str">
            <v>010970081All</v>
          </cell>
          <cell r="S207">
            <v>20</v>
          </cell>
        </row>
        <row r="208">
          <cell r="A208" t="str">
            <v>010970075All</v>
          </cell>
          <cell r="B208">
            <v>2228</v>
          </cell>
          <cell r="R208" t="str">
            <v>010990011All</v>
          </cell>
          <cell r="S208">
            <v>37</v>
          </cell>
        </row>
        <row r="209">
          <cell r="A209" t="str">
            <v>010970081All</v>
          </cell>
          <cell r="B209">
            <v>20</v>
          </cell>
          <cell r="R209" t="str">
            <v>010990016All</v>
          </cell>
          <cell r="S209">
            <v>39</v>
          </cell>
        </row>
        <row r="210">
          <cell r="A210" t="str">
            <v>010990011All</v>
          </cell>
          <cell r="B210">
            <v>37</v>
          </cell>
          <cell r="R210" t="str">
            <v>010990041All</v>
          </cell>
          <cell r="S210">
            <v>64</v>
          </cell>
        </row>
        <row r="211">
          <cell r="A211" t="str">
            <v>010990016All</v>
          </cell>
          <cell r="B211">
            <v>39</v>
          </cell>
          <cell r="R211" t="str">
            <v>010990075All</v>
          </cell>
          <cell r="S211">
            <v>2169</v>
          </cell>
        </row>
        <row r="212">
          <cell r="A212" t="str">
            <v>010990041All</v>
          </cell>
          <cell r="B212">
            <v>64</v>
          </cell>
          <cell r="R212" t="str">
            <v>010990081All</v>
          </cell>
          <cell r="S212">
            <v>17</v>
          </cell>
        </row>
        <row r="213">
          <cell r="A213" t="str">
            <v>010990075All</v>
          </cell>
          <cell r="B213">
            <v>2169</v>
          </cell>
          <cell r="R213" t="str">
            <v>011010011All</v>
          </cell>
          <cell r="S213">
            <v>27</v>
          </cell>
        </row>
        <row r="214">
          <cell r="A214" t="str">
            <v>010990081All</v>
          </cell>
          <cell r="B214">
            <v>17</v>
          </cell>
          <cell r="R214" t="str">
            <v>011010016All</v>
          </cell>
          <cell r="S214">
            <v>35</v>
          </cell>
        </row>
        <row r="215">
          <cell r="A215" t="str">
            <v>011010011All</v>
          </cell>
          <cell r="B215">
            <v>27</v>
          </cell>
          <cell r="R215" t="str">
            <v>011010041All</v>
          </cell>
          <cell r="S215">
            <v>69</v>
          </cell>
        </row>
        <row r="216">
          <cell r="A216" t="str">
            <v>011010016All</v>
          </cell>
          <cell r="B216">
            <v>35</v>
          </cell>
          <cell r="R216" t="str">
            <v>011010051All</v>
          </cell>
          <cell r="S216">
            <v>25</v>
          </cell>
        </row>
        <row r="217">
          <cell r="A217" t="str">
            <v>011010041All</v>
          </cell>
          <cell r="B217">
            <v>69</v>
          </cell>
          <cell r="R217" t="str">
            <v>011010075All</v>
          </cell>
          <cell r="S217">
            <v>1698</v>
          </cell>
        </row>
        <row r="218">
          <cell r="A218" t="str">
            <v>011010051All</v>
          </cell>
          <cell r="B218">
            <v>25</v>
          </cell>
          <cell r="R218" t="str">
            <v>011010081All</v>
          </cell>
          <cell r="S218">
            <v>16</v>
          </cell>
        </row>
        <row r="219">
          <cell r="A219" t="str">
            <v>011010075All</v>
          </cell>
          <cell r="B219">
            <v>1698</v>
          </cell>
          <cell r="R219" t="str">
            <v>011030011All</v>
          </cell>
          <cell r="S219">
            <v>38</v>
          </cell>
        </row>
        <row r="220">
          <cell r="A220" t="str">
            <v>011010081All</v>
          </cell>
          <cell r="B220">
            <v>16</v>
          </cell>
          <cell r="R220" t="str">
            <v>011030041All</v>
          </cell>
          <cell r="S220">
            <v>67</v>
          </cell>
        </row>
        <row r="221">
          <cell r="A221" t="str">
            <v>011030011All</v>
          </cell>
          <cell r="B221">
            <v>38</v>
          </cell>
          <cell r="R221" t="str">
            <v>011030051All</v>
          </cell>
          <cell r="S221">
            <v>33</v>
          </cell>
        </row>
        <row r="222">
          <cell r="A222" t="str">
            <v>011030041All</v>
          </cell>
          <cell r="B222">
            <v>67</v>
          </cell>
          <cell r="R222" t="str">
            <v>011030081All</v>
          </cell>
          <cell r="S222">
            <v>18</v>
          </cell>
        </row>
        <row r="223">
          <cell r="A223" t="str">
            <v>011030051All</v>
          </cell>
          <cell r="B223">
            <v>33</v>
          </cell>
          <cell r="R223" t="str">
            <v>011050011All</v>
          </cell>
          <cell r="S223">
            <v>27</v>
          </cell>
        </row>
        <row r="224">
          <cell r="A224" t="str">
            <v>011030081All</v>
          </cell>
          <cell r="B224">
            <v>18</v>
          </cell>
          <cell r="R224" t="str">
            <v>011050041All</v>
          </cell>
          <cell r="S224">
            <v>65</v>
          </cell>
        </row>
        <row r="225">
          <cell r="A225" t="str">
            <v>011050011All</v>
          </cell>
          <cell r="B225">
            <v>27</v>
          </cell>
          <cell r="R225" t="str">
            <v>011050075All</v>
          </cell>
          <cell r="S225">
            <v>1698</v>
          </cell>
        </row>
        <row r="226">
          <cell r="A226" t="str">
            <v>011050041All</v>
          </cell>
          <cell r="B226">
            <v>65</v>
          </cell>
          <cell r="R226" t="str">
            <v>011050081All</v>
          </cell>
          <cell r="S226">
            <v>16</v>
          </cell>
        </row>
        <row r="227">
          <cell r="A227" t="str">
            <v>011050075All</v>
          </cell>
          <cell r="B227">
            <v>1698</v>
          </cell>
          <cell r="R227" t="str">
            <v>011070011All</v>
          </cell>
          <cell r="S227">
            <v>34</v>
          </cell>
        </row>
        <row r="228">
          <cell r="A228" t="str">
            <v>011050081All</v>
          </cell>
          <cell r="B228">
            <v>16</v>
          </cell>
          <cell r="R228" t="str">
            <v>011070016All</v>
          </cell>
          <cell r="S228">
            <v>33</v>
          </cell>
        </row>
        <row r="229">
          <cell r="A229" t="str">
            <v>011070011All</v>
          </cell>
          <cell r="B229">
            <v>34</v>
          </cell>
          <cell r="R229" t="str">
            <v>011070041All</v>
          </cell>
          <cell r="S229">
            <v>85</v>
          </cell>
        </row>
        <row r="230">
          <cell r="A230" t="str">
            <v>011070016All</v>
          </cell>
          <cell r="B230">
            <v>33</v>
          </cell>
          <cell r="R230" t="str">
            <v>011070051All</v>
          </cell>
          <cell r="S230">
            <v>25</v>
          </cell>
        </row>
        <row r="231">
          <cell r="A231" t="str">
            <v>011070041All</v>
          </cell>
          <cell r="B231">
            <v>85</v>
          </cell>
          <cell r="R231" t="str">
            <v>011070075All</v>
          </cell>
          <cell r="S231">
            <v>1698</v>
          </cell>
        </row>
        <row r="232">
          <cell r="A232" t="str">
            <v>011070051All</v>
          </cell>
          <cell r="B232">
            <v>25</v>
          </cell>
          <cell r="R232" t="str">
            <v>011070081All</v>
          </cell>
          <cell r="S232">
            <v>19</v>
          </cell>
        </row>
        <row r="233">
          <cell r="A233" t="str">
            <v>011070075All</v>
          </cell>
          <cell r="B233">
            <v>1698</v>
          </cell>
          <cell r="R233" t="str">
            <v>011090011All</v>
          </cell>
          <cell r="S233">
            <v>27</v>
          </cell>
        </row>
        <row r="234">
          <cell r="A234" t="str">
            <v>011070081All</v>
          </cell>
          <cell r="B234">
            <v>19</v>
          </cell>
          <cell r="R234" t="str">
            <v>011090041All</v>
          </cell>
          <cell r="S234">
            <v>50</v>
          </cell>
        </row>
        <row r="235">
          <cell r="A235" t="str">
            <v>011090011All</v>
          </cell>
          <cell r="B235">
            <v>27</v>
          </cell>
          <cell r="R235" t="str">
            <v>011090051All</v>
          </cell>
          <cell r="S235">
            <v>25</v>
          </cell>
        </row>
        <row r="236">
          <cell r="A236" t="str">
            <v>011090041All</v>
          </cell>
          <cell r="B236">
            <v>50</v>
          </cell>
          <cell r="R236" t="str">
            <v>011090075All</v>
          </cell>
          <cell r="S236">
            <v>1489</v>
          </cell>
        </row>
        <row r="237">
          <cell r="A237" t="str">
            <v>011090051All</v>
          </cell>
          <cell r="B237">
            <v>25</v>
          </cell>
          <cell r="R237" t="str">
            <v>011090081All</v>
          </cell>
          <cell r="S237">
            <v>16</v>
          </cell>
        </row>
        <row r="238">
          <cell r="A238" t="str">
            <v>011090075All</v>
          </cell>
          <cell r="B238">
            <v>1489</v>
          </cell>
          <cell r="R238" t="str">
            <v>011110011All</v>
          </cell>
          <cell r="S238">
            <v>34</v>
          </cell>
        </row>
        <row r="239">
          <cell r="A239" t="str">
            <v>011090081All</v>
          </cell>
          <cell r="B239">
            <v>16</v>
          </cell>
          <cell r="R239" t="str">
            <v>011110041All</v>
          </cell>
          <cell r="S239">
            <v>67</v>
          </cell>
        </row>
        <row r="240">
          <cell r="A240" t="str">
            <v>011110011All</v>
          </cell>
          <cell r="B240">
            <v>34</v>
          </cell>
          <cell r="R240" t="str">
            <v>011130011All</v>
          </cell>
          <cell r="S240">
            <v>29</v>
          </cell>
        </row>
        <row r="241">
          <cell r="A241" t="str">
            <v>011110041All</v>
          </cell>
          <cell r="B241">
            <v>67</v>
          </cell>
          <cell r="R241" t="str">
            <v>011130041All</v>
          </cell>
          <cell r="S241">
            <v>77</v>
          </cell>
        </row>
        <row r="242">
          <cell r="A242" t="str">
            <v>011130011All</v>
          </cell>
          <cell r="B242">
            <v>29</v>
          </cell>
          <cell r="R242" t="str">
            <v>011130051All</v>
          </cell>
          <cell r="S242">
            <v>25</v>
          </cell>
        </row>
        <row r="243">
          <cell r="A243" t="str">
            <v>011130041All</v>
          </cell>
          <cell r="B243">
            <v>77</v>
          </cell>
          <cell r="R243" t="str">
            <v>011130075All</v>
          </cell>
          <cell r="S243">
            <v>1711</v>
          </cell>
        </row>
        <row r="244">
          <cell r="A244" t="str">
            <v>011130051All</v>
          </cell>
          <cell r="B244">
            <v>25</v>
          </cell>
          <cell r="R244" t="str">
            <v>011130081All</v>
          </cell>
          <cell r="S244">
            <v>18</v>
          </cell>
        </row>
        <row r="245">
          <cell r="A245" t="str">
            <v>011130075All</v>
          </cell>
          <cell r="B245">
            <v>1711</v>
          </cell>
          <cell r="R245" t="str">
            <v>011150011All</v>
          </cell>
          <cell r="S245">
            <v>39</v>
          </cell>
        </row>
        <row r="246">
          <cell r="A246" t="str">
            <v>011130081All</v>
          </cell>
          <cell r="B246">
            <v>18</v>
          </cell>
          <cell r="R246" t="str">
            <v>011150041All</v>
          </cell>
          <cell r="S246">
            <v>67</v>
          </cell>
        </row>
        <row r="247">
          <cell r="A247" t="str">
            <v>011150011All</v>
          </cell>
          <cell r="B247">
            <v>39</v>
          </cell>
          <cell r="R247" t="str">
            <v>011170011All</v>
          </cell>
          <cell r="S247">
            <v>36</v>
          </cell>
        </row>
        <row r="248">
          <cell r="A248" t="str">
            <v>011150041All</v>
          </cell>
          <cell r="B248">
            <v>67</v>
          </cell>
          <cell r="R248" t="str">
            <v>011170041All</v>
          </cell>
          <cell r="S248">
            <v>67</v>
          </cell>
        </row>
        <row r="249">
          <cell r="A249" t="str">
            <v>011170011All</v>
          </cell>
          <cell r="B249">
            <v>36</v>
          </cell>
          <cell r="R249" t="str">
            <v>011170081All</v>
          </cell>
          <cell r="S249">
            <v>21</v>
          </cell>
        </row>
        <row r="250">
          <cell r="A250" t="str">
            <v>011170041All</v>
          </cell>
          <cell r="B250">
            <v>67</v>
          </cell>
          <cell r="R250" t="str">
            <v>011190011All</v>
          </cell>
          <cell r="S250">
            <v>34</v>
          </cell>
        </row>
        <row r="251">
          <cell r="A251" t="str">
            <v>011170081All</v>
          </cell>
          <cell r="B251">
            <v>21</v>
          </cell>
          <cell r="R251" t="str">
            <v>011190041All</v>
          </cell>
          <cell r="S251">
            <v>66</v>
          </cell>
        </row>
        <row r="252">
          <cell r="A252" t="str">
            <v>011190011All</v>
          </cell>
          <cell r="B252">
            <v>34</v>
          </cell>
          <cell r="R252" t="str">
            <v>011190051All</v>
          </cell>
          <cell r="S252">
            <v>25</v>
          </cell>
        </row>
        <row r="253">
          <cell r="A253" t="str">
            <v>011190041All</v>
          </cell>
          <cell r="B253">
            <v>66</v>
          </cell>
          <cell r="R253" t="str">
            <v>011190081All</v>
          </cell>
          <cell r="S253">
            <v>18</v>
          </cell>
        </row>
        <row r="254">
          <cell r="A254" t="str">
            <v>011190051All</v>
          </cell>
          <cell r="B254">
            <v>25</v>
          </cell>
          <cell r="R254" t="str">
            <v>011210011All</v>
          </cell>
          <cell r="S254">
            <v>34</v>
          </cell>
        </row>
        <row r="255">
          <cell r="A255" t="str">
            <v>011190081All</v>
          </cell>
          <cell r="B255">
            <v>18</v>
          </cell>
          <cell r="R255" t="str">
            <v>011210041All</v>
          </cell>
          <cell r="S255">
            <v>82</v>
          </cell>
        </row>
        <row r="256">
          <cell r="A256" t="str">
            <v>011210011All</v>
          </cell>
          <cell r="B256">
            <v>34</v>
          </cell>
          <cell r="R256" t="str">
            <v>011210051All</v>
          </cell>
          <cell r="S256">
            <v>27</v>
          </cell>
        </row>
        <row r="257">
          <cell r="A257" t="str">
            <v>011210041All</v>
          </cell>
          <cell r="B257">
            <v>82</v>
          </cell>
          <cell r="R257" t="str">
            <v>011210081All</v>
          </cell>
          <cell r="S257">
            <v>21</v>
          </cell>
        </row>
        <row r="258">
          <cell r="A258" t="str">
            <v>011210051All</v>
          </cell>
          <cell r="B258">
            <v>27</v>
          </cell>
          <cell r="R258" t="str">
            <v>011230041All</v>
          </cell>
          <cell r="S258">
            <v>83</v>
          </cell>
        </row>
        <row r="259">
          <cell r="A259" t="str">
            <v>011210081All</v>
          </cell>
          <cell r="B259">
            <v>21</v>
          </cell>
          <cell r="R259" t="str">
            <v>011230041Irrigated</v>
          </cell>
          <cell r="S259">
            <v>95</v>
          </cell>
        </row>
        <row r="260">
          <cell r="A260" t="str">
            <v>011230041All</v>
          </cell>
          <cell r="B260">
            <v>83</v>
          </cell>
          <cell r="R260" t="str">
            <v>011230041NonIrrigated</v>
          </cell>
          <cell r="S260">
            <v>70</v>
          </cell>
        </row>
        <row r="261">
          <cell r="A261" t="str">
            <v>011230041Irrigated</v>
          </cell>
          <cell r="B261">
            <v>95</v>
          </cell>
          <cell r="R261" t="str">
            <v>011250011All</v>
          </cell>
          <cell r="S261">
            <v>32</v>
          </cell>
        </row>
        <row r="262">
          <cell r="A262" t="str">
            <v>011230041Nonirrigated</v>
          </cell>
          <cell r="B262">
            <v>70</v>
          </cell>
          <cell r="R262" t="str">
            <v>011250041All</v>
          </cell>
          <cell r="S262">
            <v>74</v>
          </cell>
        </row>
        <row r="263">
          <cell r="A263" t="str">
            <v>011250011All</v>
          </cell>
          <cell r="B263">
            <v>32</v>
          </cell>
          <cell r="R263" t="str">
            <v>011250081All</v>
          </cell>
          <cell r="S263">
            <v>20</v>
          </cell>
        </row>
        <row r="264">
          <cell r="A264" t="str">
            <v>011250041All</v>
          </cell>
          <cell r="B264">
            <v>74</v>
          </cell>
          <cell r="R264" t="str">
            <v>011290011All</v>
          </cell>
          <cell r="S264">
            <v>34</v>
          </cell>
        </row>
        <row r="265">
          <cell r="A265" t="str">
            <v>011250081All</v>
          </cell>
          <cell r="B265">
            <v>20</v>
          </cell>
          <cell r="R265" t="str">
            <v>011290016All</v>
          </cell>
          <cell r="S265">
            <v>39</v>
          </cell>
        </row>
        <row r="266">
          <cell r="A266" t="str">
            <v>011290011All</v>
          </cell>
          <cell r="B266">
            <v>34</v>
          </cell>
          <cell r="R266" t="str">
            <v>011290041All</v>
          </cell>
          <cell r="S266">
            <v>50</v>
          </cell>
        </row>
        <row r="267">
          <cell r="A267" t="str">
            <v>011290016All</v>
          </cell>
          <cell r="B267">
            <v>39</v>
          </cell>
          <cell r="R267" t="str">
            <v>011290075All</v>
          </cell>
          <cell r="S267">
            <v>2391</v>
          </cell>
        </row>
        <row r="268">
          <cell r="A268" t="str">
            <v>011290041All</v>
          </cell>
          <cell r="B268">
            <v>50</v>
          </cell>
          <cell r="R268" t="str">
            <v>011290081All</v>
          </cell>
          <cell r="S268">
            <v>16</v>
          </cell>
        </row>
        <row r="269">
          <cell r="A269" t="str">
            <v>011290075All</v>
          </cell>
          <cell r="B269">
            <v>2391</v>
          </cell>
          <cell r="R269" t="str">
            <v>011310011All</v>
          </cell>
          <cell r="S269">
            <v>31</v>
          </cell>
        </row>
        <row r="270">
          <cell r="A270" t="str">
            <v>011290081All</v>
          </cell>
          <cell r="B270">
            <v>16</v>
          </cell>
          <cell r="R270" t="str">
            <v>011310041All</v>
          </cell>
          <cell r="S270">
            <v>70</v>
          </cell>
        </row>
        <row r="271">
          <cell r="A271" t="str">
            <v>011310011All</v>
          </cell>
          <cell r="B271">
            <v>31</v>
          </cell>
          <cell r="R271" t="str">
            <v>011310075All</v>
          </cell>
          <cell r="S271">
            <v>1698</v>
          </cell>
        </row>
        <row r="272">
          <cell r="A272" t="str">
            <v>011310041All</v>
          </cell>
          <cell r="B272">
            <v>70</v>
          </cell>
          <cell r="R272" t="str">
            <v>011310081All</v>
          </cell>
          <cell r="S272">
            <v>16</v>
          </cell>
        </row>
        <row r="273">
          <cell r="A273" t="str">
            <v>011310075All</v>
          </cell>
          <cell r="B273">
            <v>1698</v>
          </cell>
          <cell r="R273" t="str">
            <v>011330041All</v>
          </cell>
          <cell r="S273">
            <v>67</v>
          </cell>
        </row>
        <row r="274">
          <cell r="A274" t="str">
            <v>011310081All</v>
          </cell>
          <cell r="B274">
            <v>16</v>
          </cell>
          <cell r="R274" t="str">
            <v>020020011All</v>
          </cell>
          <cell r="S274">
            <v>21</v>
          </cell>
        </row>
        <row r="275">
          <cell r="A275" t="str">
            <v>011330041All</v>
          </cell>
          <cell r="B275">
            <v>67</v>
          </cell>
          <cell r="R275" t="str">
            <v>020020091All</v>
          </cell>
          <cell r="S275">
            <v>28</v>
          </cell>
        </row>
        <row r="276">
          <cell r="A276" t="str">
            <v>020020011All</v>
          </cell>
          <cell r="B276">
            <v>21</v>
          </cell>
          <cell r="R276" t="str">
            <v>020030016All</v>
          </cell>
          <cell r="S276">
            <v>29</v>
          </cell>
        </row>
        <row r="277">
          <cell r="A277" t="str">
            <v>020020091All</v>
          </cell>
          <cell r="B277">
            <v>28</v>
          </cell>
          <cell r="R277" t="str">
            <v>040030011All</v>
          </cell>
          <cell r="S277">
            <v>62</v>
          </cell>
        </row>
        <row r="278">
          <cell r="A278" t="str">
            <v>020030016All</v>
          </cell>
          <cell r="B278">
            <v>29</v>
          </cell>
          <cell r="R278" t="str">
            <v>040030041All</v>
          </cell>
          <cell r="S278">
            <v>119</v>
          </cell>
        </row>
        <row r="279">
          <cell r="A279" t="str">
            <v>040030011All</v>
          </cell>
          <cell r="B279">
            <v>62</v>
          </cell>
          <cell r="R279" t="str">
            <v>040030091All</v>
          </cell>
          <cell r="S279">
            <v>71</v>
          </cell>
        </row>
        <row r="280">
          <cell r="A280" t="str">
            <v>040030041All</v>
          </cell>
          <cell r="B280">
            <v>119</v>
          </cell>
          <cell r="R280" t="str">
            <v>040090011All</v>
          </cell>
          <cell r="S280">
            <v>62</v>
          </cell>
        </row>
        <row r="281">
          <cell r="A281" t="str">
            <v>040030091All</v>
          </cell>
          <cell r="B281">
            <v>71</v>
          </cell>
          <cell r="R281" t="str">
            <v>040090041All</v>
          </cell>
          <cell r="S281">
            <v>121</v>
          </cell>
        </row>
        <row r="282">
          <cell r="A282" t="str">
            <v>040090011All</v>
          </cell>
          <cell r="B282">
            <v>62</v>
          </cell>
          <cell r="R282" t="str">
            <v>040090091All</v>
          </cell>
          <cell r="S282">
            <v>82</v>
          </cell>
        </row>
        <row r="283">
          <cell r="A283" t="str">
            <v>040090041All</v>
          </cell>
          <cell r="B283">
            <v>121</v>
          </cell>
          <cell r="R283" t="str">
            <v>040110011All</v>
          </cell>
          <cell r="S283">
            <v>62</v>
          </cell>
        </row>
        <row r="284">
          <cell r="A284" t="str">
            <v>040090091All</v>
          </cell>
          <cell r="B284">
            <v>82</v>
          </cell>
          <cell r="R284" t="str">
            <v>040120011All</v>
          </cell>
          <cell r="S284">
            <v>67</v>
          </cell>
        </row>
        <row r="285">
          <cell r="A285" t="str">
            <v>040110011All</v>
          </cell>
          <cell r="B285">
            <v>62</v>
          </cell>
          <cell r="R285" t="str">
            <v>040130011All</v>
          </cell>
          <cell r="S285">
            <v>66</v>
          </cell>
        </row>
        <row r="286">
          <cell r="A286" t="str">
            <v>040120011All</v>
          </cell>
          <cell r="B286">
            <v>67</v>
          </cell>
          <cell r="R286" t="str">
            <v>040130041All</v>
          </cell>
          <cell r="S286">
            <v>86</v>
          </cell>
        </row>
        <row r="287">
          <cell r="A287" t="str">
            <v>040130011All</v>
          </cell>
          <cell r="B287">
            <v>66</v>
          </cell>
          <cell r="R287" t="str">
            <v>040130051All</v>
          </cell>
          <cell r="S287">
            <v>47</v>
          </cell>
        </row>
        <row r="288">
          <cell r="A288" t="str">
            <v>040130041All</v>
          </cell>
          <cell r="B288">
            <v>86</v>
          </cell>
          <cell r="R288" t="str">
            <v>040130091All</v>
          </cell>
          <cell r="S288">
            <v>75</v>
          </cell>
        </row>
        <row r="289">
          <cell r="A289" t="str">
            <v>040130051All</v>
          </cell>
          <cell r="B289">
            <v>47</v>
          </cell>
          <cell r="R289" t="str">
            <v>040150011All</v>
          </cell>
          <cell r="S289">
            <v>66</v>
          </cell>
        </row>
        <row r="290">
          <cell r="A290" t="str">
            <v>040130091All</v>
          </cell>
          <cell r="B290">
            <v>75</v>
          </cell>
          <cell r="R290" t="str">
            <v>040190011All</v>
          </cell>
          <cell r="S290">
            <v>62</v>
          </cell>
        </row>
        <row r="291">
          <cell r="A291" t="str">
            <v>040150011All</v>
          </cell>
          <cell r="B291">
            <v>66</v>
          </cell>
          <cell r="R291" t="str">
            <v>040210011All</v>
          </cell>
          <cell r="S291">
            <v>68</v>
          </cell>
        </row>
        <row r="292">
          <cell r="A292" t="str">
            <v>040190011All</v>
          </cell>
          <cell r="B292">
            <v>62</v>
          </cell>
          <cell r="R292" t="str">
            <v>040210041All</v>
          </cell>
          <cell r="S292">
            <v>86</v>
          </cell>
        </row>
        <row r="293">
          <cell r="A293" t="str">
            <v>040210011All</v>
          </cell>
          <cell r="B293">
            <v>68</v>
          </cell>
          <cell r="R293" t="str">
            <v>040210051All</v>
          </cell>
          <cell r="S293">
            <v>47</v>
          </cell>
        </row>
        <row r="294">
          <cell r="A294" t="str">
            <v>040210041All</v>
          </cell>
          <cell r="B294">
            <v>86</v>
          </cell>
          <cell r="R294" t="str">
            <v>040210091All</v>
          </cell>
          <cell r="S294">
            <v>79</v>
          </cell>
        </row>
        <row r="295">
          <cell r="A295" t="str">
            <v>040210051All</v>
          </cell>
          <cell r="B295">
            <v>47</v>
          </cell>
          <cell r="R295" t="str">
            <v>040250011All</v>
          </cell>
          <cell r="S295">
            <v>26</v>
          </cell>
        </row>
        <row r="296">
          <cell r="A296" t="str">
            <v>040210091All</v>
          </cell>
          <cell r="B296">
            <v>79</v>
          </cell>
          <cell r="R296" t="str">
            <v>040270011All</v>
          </cell>
          <cell r="S296">
            <v>76</v>
          </cell>
        </row>
        <row r="297">
          <cell r="A297" t="str">
            <v>040250011All</v>
          </cell>
          <cell r="B297">
            <v>26</v>
          </cell>
          <cell r="R297" t="str">
            <v>040270091All</v>
          </cell>
          <cell r="S297">
            <v>73</v>
          </cell>
        </row>
        <row r="298">
          <cell r="A298" t="str">
            <v>040270011All</v>
          </cell>
          <cell r="B298">
            <v>76</v>
          </cell>
          <cell r="R298" t="str">
            <v>050010011All</v>
          </cell>
          <cell r="S298">
            <v>41</v>
          </cell>
        </row>
        <row r="299">
          <cell r="A299" t="str">
            <v>040270091All</v>
          </cell>
          <cell r="B299">
            <v>73</v>
          </cell>
          <cell r="R299" t="str">
            <v>050010016All</v>
          </cell>
          <cell r="S299">
            <v>60</v>
          </cell>
        </row>
        <row r="300">
          <cell r="A300" t="str">
            <v>050010011All</v>
          </cell>
          <cell r="B300">
            <v>41</v>
          </cell>
          <cell r="R300" t="str">
            <v>050010018LGRAll</v>
          </cell>
          <cell r="S300">
            <v>5158</v>
          </cell>
        </row>
        <row r="301">
          <cell r="A301" t="str">
            <v>050010016All</v>
          </cell>
          <cell r="B301">
            <v>60</v>
          </cell>
          <cell r="R301" t="str">
            <v>050010041All</v>
          </cell>
          <cell r="S301">
            <v>97</v>
          </cell>
        </row>
        <row r="302">
          <cell r="A302" t="str">
            <v>050010018LGRAll</v>
          </cell>
          <cell r="B302">
            <v>5158</v>
          </cell>
          <cell r="R302" t="str">
            <v>050010051All</v>
          </cell>
          <cell r="S302">
            <v>54</v>
          </cell>
        </row>
        <row r="303">
          <cell r="A303" t="str">
            <v>050010041All</v>
          </cell>
          <cell r="B303">
            <v>97</v>
          </cell>
          <cell r="R303" t="str">
            <v>050010081All</v>
          </cell>
          <cell r="S303">
            <v>25</v>
          </cell>
        </row>
        <row r="304">
          <cell r="A304" t="str">
            <v>050010051All</v>
          </cell>
          <cell r="B304">
            <v>54</v>
          </cell>
          <cell r="R304" t="str">
            <v>050030011All</v>
          </cell>
          <cell r="S304">
            <v>33</v>
          </cell>
        </row>
        <row r="305">
          <cell r="A305" t="str">
            <v>050010081All</v>
          </cell>
          <cell r="B305">
            <v>25</v>
          </cell>
          <cell r="R305" t="str">
            <v>050030016All</v>
          </cell>
          <cell r="S305">
            <v>64</v>
          </cell>
        </row>
        <row r="306">
          <cell r="A306" t="str">
            <v>050030011All</v>
          </cell>
          <cell r="B306">
            <v>33</v>
          </cell>
          <cell r="R306" t="str">
            <v>050030018LGRAll</v>
          </cell>
          <cell r="S306">
            <v>4279</v>
          </cell>
        </row>
        <row r="307">
          <cell r="A307" t="str">
            <v>050030016All</v>
          </cell>
          <cell r="B307">
            <v>64</v>
          </cell>
          <cell r="R307" t="str">
            <v>050030041All</v>
          </cell>
          <cell r="S307">
            <v>106</v>
          </cell>
        </row>
        <row r="308">
          <cell r="A308" t="str">
            <v>050030018LGRAll</v>
          </cell>
          <cell r="B308">
            <v>4279</v>
          </cell>
          <cell r="R308" t="str">
            <v>050030051All</v>
          </cell>
          <cell r="S308">
            <v>37</v>
          </cell>
        </row>
        <row r="309">
          <cell r="A309" t="str">
            <v>050030041All</v>
          </cell>
          <cell r="B309">
            <v>106</v>
          </cell>
          <cell r="R309" t="str">
            <v>050030051Irrigated</v>
          </cell>
          <cell r="S309">
            <v>37</v>
          </cell>
        </row>
        <row r="310">
          <cell r="A310" t="str">
            <v>050030051All</v>
          </cell>
          <cell r="B310">
            <v>37</v>
          </cell>
          <cell r="R310" t="str">
            <v>050030051NonIrrigated</v>
          </cell>
          <cell r="S310">
            <v>37</v>
          </cell>
        </row>
        <row r="311">
          <cell r="A311" t="str">
            <v>050030051Irrigated</v>
          </cell>
          <cell r="B311">
            <v>37</v>
          </cell>
          <cell r="R311" t="str">
            <v>050030081All</v>
          </cell>
          <cell r="S311">
            <v>20</v>
          </cell>
        </row>
        <row r="312">
          <cell r="A312" t="str">
            <v>050030051Nonirrigated</v>
          </cell>
          <cell r="B312">
            <v>37</v>
          </cell>
          <cell r="R312" t="str">
            <v>050070011All</v>
          </cell>
          <cell r="S312">
            <v>27</v>
          </cell>
        </row>
        <row r="313">
          <cell r="A313" t="str">
            <v>050030081All</v>
          </cell>
          <cell r="B313">
            <v>20</v>
          </cell>
          <cell r="R313" t="str">
            <v>050070041All</v>
          </cell>
          <cell r="S313">
            <v>60</v>
          </cell>
        </row>
        <row r="314">
          <cell r="A314" t="str">
            <v>050070011All</v>
          </cell>
          <cell r="B314">
            <v>27</v>
          </cell>
          <cell r="R314" t="str">
            <v>050070081All</v>
          </cell>
          <cell r="S314">
            <v>12</v>
          </cell>
        </row>
        <row r="315">
          <cell r="A315" t="str">
            <v>050070041All</v>
          </cell>
          <cell r="B315">
            <v>60</v>
          </cell>
          <cell r="R315" t="str">
            <v>050110041All</v>
          </cell>
          <cell r="S315">
            <v>55</v>
          </cell>
        </row>
        <row r="316">
          <cell r="A316" t="str">
            <v>050070081All</v>
          </cell>
          <cell r="B316">
            <v>12</v>
          </cell>
          <cell r="R316" t="str">
            <v>050170011All</v>
          </cell>
          <cell r="S316">
            <v>32</v>
          </cell>
        </row>
        <row r="317">
          <cell r="A317" t="str">
            <v>050110041All</v>
          </cell>
          <cell r="B317">
            <v>55</v>
          </cell>
          <cell r="R317" t="str">
            <v>050170016All</v>
          </cell>
          <cell r="S317">
            <v>44</v>
          </cell>
        </row>
        <row r="318">
          <cell r="A318" t="str">
            <v>050170011All</v>
          </cell>
          <cell r="B318">
            <v>32</v>
          </cell>
          <cell r="R318" t="str">
            <v>050170018LGRAll</v>
          </cell>
          <cell r="S318">
            <v>4487</v>
          </cell>
        </row>
        <row r="319">
          <cell r="A319" t="str">
            <v>050170016All</v>
          </cell>
          <cell r="B319">
            <v>44</v>
          </cell>
          <cell r="R319" t="str">
            <v>050170041All</v>
          </cell>
          <cell r="S319">
            <v>104</v>
          </cell>
        </row>
        <row r="320">
          <cell r="A320" t="str">
            <v>050170018LGRAll</v>
          </cell>
          <cell r="B320">
            <v>4487</v>
          </cell>
          <cell r="R320" t="str">
            <v>050170051All</v>
          </cell>
          <cell r="S320">
            <v>48</v>
          </cell>
        </row>
        <row r="321">
          <cell r="A321" t="str">
            <v>050170041All</v>
          </cell>
          <cell r="B321">
            <v>104</v>
          </cell>
          <cell r="R321" t="str">
            <v>050170051Irrigated</v>
          </cell>
          <cell r="S321">
            <v>48</v>
          </cell>
        </row>
        <row r="322">
          <cell r="A322" t="str">
            <v>050170051All</v>
          </cell>
          <cell r="B322">
            <v>48</v>
          </cell>
          <cell r="R322" t="str">
            <v>050170051NonIrrigated</v>
          </cell>
          <cell r="S322">
            <v>48</v>
          </cell>
        </row>
        <row r="323">
          <cell r="A323" t="str">
            <v>050170051Irrigated</v>
          </cell>
          <cell r="B323">
            <v>48</v>
          </cell>
          <cell r="R323" t="str">
            <v>050170081All</v>
          </cell>
          <cell r="S323">
            <v>23</v>
          </cell>
        </row>
        <row r="324">
          <cell r="A324" t="str">
            <v>050170051Nonirrigated</v>
          </cell>
          <cell r="B324">
            <v>48</v>
          </cell>
          <cell r="R324" t="str">
            <v>050170081Irrigated</v>
          </cell>
          <cell r="S324">
            <v>25</v>
          </cell>
        </row>
        <row r="325">
          <cell r="A325" t="str">
            <v>050170081All</v>
          </cell>
          <cell r="B325">
            <v>23</v>
          </cell>
          <cell r="R325" t="str">
            <v>050170081NonIrrigated</v>
          </cell>
          <cell r="S325">
            <v>16</v>
          </cell>
        </row>
        <row r="326">
          <cell r="A326" t="str">
            <v>050170081Irrigated</v>
          </cell>
          <cell r="B326">
            <v>25</v>
          </cell>
          <cell r="R326" t="str">
            <v>050190011All</v>
          </cell>
          <cell r="S326">
            <v>22</v>
          </cell>
        </row>
        <row r="327">
          <cell r="A327" t="str">
            <v>050170081Nonirrigated</v>
          </cell>
          <cell r="B327">
            <v>16</v>
          </cell>
          <cell r="R327" t="str">
            <v>050190018LGRAll</v>
          </cell>
          <cell r="S327">
            <v>2836</v>
          </cell>
        </row>
        <row r="328">
          <cell r="A328" t="str">
            <v>050190011All</v>
          </cell>
          <cell r="B328">
            <v>22</v>
          </cell>
          <cell r="R328" t="str">
            <v>050190041All</v>
          </cell>
          <cell r="S328">
            <v>52</v>
          </cell>
        </row>
        <row r="329">
          <cell r="A329" t="str">
            <v>050190018LGRAll</v>
          </cell>
          <cell r="B329">
            <v>2836</v>
          </cell>
          <cell r="R329" t="str">
            <v>050190041Irrigated</v>
          </cell>
          <cell r="S329">
            <v>52</v>
          </cell>
        </row>
        <row r="330">
          <cell r="A330" t="str">
            <v>050190041All</v>
          </cell>
          <cell r="B330">
            <v>52</v>
          </cell>
          <cell r="R330" t="str">
            <v>050190041NonIrrigated</v>
          </cell>
          <cell r="S330">
            <v>52</v>
          </cell>
        </row>
        <row r="331">
          <cell r="A331" t="str">
            <v>050190041Irrigated</v>
          </cell>
          <cell r="B331">
            <v>52</v>
          </cell>
          <cell r="R331" t="str">
            <v>050190051All</v>
          </cell>
          <cell r="S331">
            <v>31</v>
          </cell>
        </row>
        <row r="332">
          <cell r="A332" t="str">
            <v>050190041Nonirrigated</v>
          </cell>
          <cell r="B332">
            <v>52</v>
          </cell>
          <cell r="R332" t="str">
            <v>050190081All</v>
          </cell>
          <cell r="S332">
            <v>14</v>
          </cell>
        </row>
        <row r="333">
          <cell r="A333" t="str">
            <v>050190051All</v>
          </cell>
          <cell r="B333">
            <v>31</v>
          </cell>
          <cell r="R333" t="str">
            <v>050210011All</v>
          </cell>
          <cell r="S333">
            <v>30</v>
          </cell>
        </row>
        <row r="334">
          <cell r="A334" t="str">
            <v>050190081All</v>
          </cell>
          <cell r="B334">
            <v>14</v>
          </cell>
          <cell r="R334" t="str">
            <v>050210018LGRAll</v>
          </cell>
          <cell r="S334">
            <v>4765</v>
          </cell>
        </row>
        <row r="335">
          <cell r="A335" t="str">
            <v>050210011All</v>
          </cell>
          <cell r="B335">
            <v>30</v>
          </cell>
          <cell r="R335" t="str">
            <v>050210041All</v>
          </cell>
          <cell r="S335">
            <v>106</v>
          </cell>
        </row>
        <row r="336">
          <cell r="A336" t="str">
            <v>050210018LGRAll</v>
          </cell>
          <cell r="B336">
            <v>4765</v>
          </cell>
          <cell r="R336" t="str">
            <v>050210051All</v>
          </cell>
          <cell r="S336">
            <v>52</v>
          </cell>
        </row>
        <row r="337">
          <cell r="A337" t="str">
            <v>050210041All</v>
          </cell>
          <cell r="B337">
            <v>106</v>
          </cell>
          <cell r="R337" t="str">
            <v>050210051Irrigated</v>
          </cell>
          <cell r="S337">
            <v>52</v>
          </cell>
        </row>
        <row r="338">
          <cell r="A338" t="str">
            <v>050210051All</v>
          </cell>
          <cell r="B338">
            <v>52</v>
          </cell>
          <cell r="R338" t="str">
            <v>050210051NonIrrigated</v>
          </cell>
          <cell r="S338">
            <v>52</v>
          </cell>
        </row>
        <row r="339">
          <cell r="A339" t="str">
            <v>050210051Irrigated</v>
          </cell>
          <cell r="B339">
            <v>52</v>
          </cell>
          <cell r="R339" t="str">
            <v>050210075All</v>
          </cell>
          <cell r="S339">
            <v>1575</v>
          </cell>
        </row>
        <row r="340">
          <cell r="A340" t="str">
            <v>050210051Nonirrigated</v>
          </cell>
          <cell r="B340">
            <v>52</v>
          </cell>
          <cell r="R340" t="str">
            <v>050210081All</v>
          </cell>
          <cell r="S340">
            <v>25</v>
          </cell>
        </row>
        <row r="341">
          <cell r="A341" t="str">
            <v>050210075All</v>
          </cell>
          <cell r="B341">
            <v>1575</v>
          </cell>
          <cell r="R341" t="str">
            <v>050290011All</v>
          </cell>
          <cell r="S341">
            <v>25</v>
          </cell>
        </row>
        <row r="342">
          <cell r="A342" t="str">
            <v>050210081All</v>
          </cell>
          <cell r="B342">
            <v>25</v>
          </cell>
          <cell r="R342" t="str">
            <v>050290018LGRAll</v>
          </cell>
          <cell r="S342">
            <v>4324</v>
          </cell>
        </row>
        <row r="343">
          <cell r="A343" t="str">
            <v>050290011All</v>
          </cell>
          <cell r="B343">
            <v>25</v>
          </cell>
          <cell r="R343" t="str">
            <v>050290041All</v>
          </cell>
          <cell r="S343">
            <v>82</v>
          </cell>
        </row>
        <row r="344">
          <cell r="A344" t="str">
            <v>050290018LGRAll</v>
          </cell>
          <cell r="B344">
            <v>4324</v>
          </cell>
          <cell r="R344" t="str">
            <v>050290041Irrigated</v>
          </cell>
          <cell r="S344">
            <v>88</v>
          </cell>
        </row>
        <row r="345">
          <cell r="A345" t="str">
            <v>050290041All</v>
          </cell>
          <cell r="B345">
            <v>82</v>
          </cell>
          <cell r="R345" t="str">
            <v>050290041NonIrrigated</v>
          </cell>
          <cell r="S345">
            <v>63</v>
          </cell>
        </row>
        <row r="346">
          <cell r="A346" t="str">
            <v>050290041Irrigated</v>
          </cell>
          <cell r="B346">
            <v>88</v>
          </cell>
          <cell r="R346" t="str">
            <v>050290051All</v>
          </cell>
          <cell r="S346">
            <v>32</v>
          </cell>
        </row>
        <row r="347">
          <cell r="A347" t="str">
            <v>050290041Nonirrigated</v>
          </cell>
          <cell r="B347">
            <v>63</v>
          </cell>
          <cell r="R347" t="str">
            <v>050290081All</v>
          </cell>
          <cell r="S347">
            <v>17</v>
          </cell>
        </row>
        <row r="348">
          <cell r="A348" t="str">
            <v>050290051All</v>
          </cell>
          <cell r="B348">
            <v>32</v>
          </cell>
          <cell r="R348" t="str">
            <v>050290081Irrigated</v>
          </cell>
          <cell r="S348">
            <v>19</v>
          </cell>
        </row>
        <row r="349">
          <cell r="A349" t="str">
            <v>050290081All</v>
          </cell>
          <cell r="B349">
            <v>17</v>
          </cell>
          <cell r="R349" t="str">
            <v>050290081NonIrrigated</v>
          </cell>
          <cell r="S349">
            <v>15</v>
          </cell>
        </row>
        <row r="350">
          <cell r="A350" t="str">
            <v>050290081Irrigated</v>
          </cell>
          <cell r="B350">
            <v>19</v>
          </cell>
          <cell r="R350" t="str">
            <v>050310011All</v>
          </cell>
          <cell r="S350">
            <v>27</v>
          </cell>
        </row>
        <row r="351">
          <cell r="A351" t="str">
            <v>050290081Nonirrigated</v>
          </cell>
          <cell r="B351">
            <v>15</v>
          </cell>
          <cell r="R351" t="str">
            <v>050310016All</v>
          </cell>
          <cell r="S351">
            <v>43</v>
          </cell>
        </row>
        <row r="352">
          <cell r="A352" t="str">
            <v>050310011All</v>
          </cell>
          <cell r="B352">
            <v>27</v>
          </cell>
          <cell r="R352" t="str">
            <v>050310018LGRAll</v>
          </cell>
          <cell r="S352">
            <v>4809</v>
          </cell>
        </row>
        <row r="353">
          <cell r="A353" t="str">
            <v>050310016All</v>
          </cell>
          <cell r="B353">
            <v>43</v>
          </cell>
          <cell r="R353" t="str">
            <v>050310041All</v>
          </cell>
          <cell r="S353">
            <v>106</v>
          </cell>
        </row>
        <row r="354">
          <cell r="A354" t="str">
            <v>050310018LGRAll</v>
          </cell>
          <cell r="B354">
            <v>4809</v>
          </cell>
          <cell r="R354" t="str">
            <v>050310051All</v>
          </cell>
          <cell r="S354">
            <v>48</v>
          </cell>
        </row>
        <row r="355">
          <cell r="A355" t="str">
            <v>050310041All</v>
          </cell>
          <cell r="B355">
            <v>106</v>
          </cell>
          <cell r="R355" t="str">
            <v>050310051Irrigated</v>
          </cell>
          <cell r="S355">
            <v>48</v>
          </cell>
        </row>
        <row r="356">
          <cell r="A356" t="str">
            <v>050310051All</v>
          </cell>
          <cell r="B356">
            <v>48</v>
          </cell>
          <cell r="R356" t="str">
            <v>050310051NonIrrigated</v>
          </cell>
          <cell r="S356">
            <v>48</v>
          </cell>
        </row>
        <row r="357">
          <cell r="A357" t="str">
            <v>050310051Irrigated</v>
          </cell>
          <cell r="B357">
            <v>48</v>
          </cell>
          <cell r="R357" t="str">
            <v>050310081All</v>
          </cell>
          <cell r="S357">
            <v>26</v>
          </cell>
        </row>
        <row r="358">
          <cell r="A358" t="str">
            <v>050310051Nonirrigated</v>
          </cell>
          <cell r="B358">
            <v>48</v>
          </cell>
          <cell r="R358" t="str">
            <v>050330011All</v>
          </cell>
          <cell r="S358">
            <v>27</v>
          </cell>
        </row>
        <row r="359">
          <cell r="A359" t="str">
            <v>050310081All</v>
          </cell>
          <cell r="B359">
            <v>26</v>
          </cell>
          <cell r="R359" t="str">
            <v>050330041All</v>
          </cell>
          <cell r="S359">
            <v>61</v>
          </cell>
        </row>
        <row r="360">
          <cell r="A360" t="str">
            <v>050330011All</v>
          </cell>
          <cell r="B360">
            <v>27</v>
          </cell>
          <cell r="R360" t="str">
            <v>050330041Irrigated</v>
          </cell>
          <cell r="S360">
            <v>61</v>
          </cell>
        </row>
        <row r="361">
          <cell r="A361" t="str">
            <v>050330041All</v>
          </cell>
          <cell r="B361">
            <v>61</v>
          </cell>
          <cell r="R361" t="str">
            <v>050330041NonIrrigated</v>
          </cell>
          <cell r="S361">
            <v>61</v>
          </cell>
        </row>
        <row r="362">
          <cell r="A362" t="str">
            <v>050330041Irrigated</v>
          </cell>
          <cell r="B362">
            <v>61</v>
          </cell>
          <cell r="R362" t="str">
            <v>050330051All</v>
          </cell>
          <cell r="S362">
            <v>32</v>
          </cell>
        </row>
        <row r="363">
          <cell r="A363" t="str">
            <v>050330041Nonirrigated</v>
          </cell>
          <cell r="B363">
            <v>61</v>
          </cell>
          <cell r="R363" t="str">
            <v>050330081All</v>
          </cell>
          <cell r="S363">
            <v>15</v>
          </cell>
        </row>
        <row r="364">
          <cell r="A364" t="str">
            <v>050330051All</v>
          </cell>
          <cell r="B364">
            <v>32</v>
          </cell>
          <cell r="R364" t="str">
            <v>050350011All</v>
          </cell>
          <cell r="S364">
            <v>32</v>
          </cell>
        </row>
        <row r="365">
          <cell r="A365" t="str">
            <v>050330081All</v>
          </cell>
          <cell r="B365">
            <v>15</v>
          </cell>
          <cell r="R365" t="str">
            <v>050350018LGRAll</v>
          </cell>
          <cell r="S365">
            <v>4632</v>
          </cell>
        </row>
        <row r="366">
          <cell r="A366" t="str">
            <v>050350011All</v>
          </cell>
          <cell r="B366">
            <v>32</v>
          </cell>
          <cell r="R366" t="str">
            <v>050350041All</v>
          </cell>
          <cell r="S366">
            <v>102</v>
          </cell>
        </row>
        <row r="367">
          <cell r="A367" t="str">
            <v>050350018LGRAll</v>
          </cell>
          <cell r="B367">
            <v>4632</v>
          </cell>
          <cell r="R367" t="str">
            <v>050350051All</v>
          </cell>
          <cell r="S367">
            <v>60</v>
          </cell>
        </row>
        <row r="368">
          <cell r="A368" t="str">
            <v>050350041All</v>
          </cell>
          <cell r="B368">
            <v>102</v>
          </cell>
          <cell r="R368" t="str">
            <v>050350051Irrigated</v>
          </cell>
          <cell r="S368">
            <v>60</v>
          </cell>
        </row>
        <row r="369">
          <cell r="A369" t="str">
            <v>050350051All</v>
          </cell>
          <cell r="B369">
            <v>60</v>
          </cell>
          <cell r="R369" t="str">
            <v>050350051NonIrrigated</v>
          </cell>
          <cell r="S369">
            <v>60</v>
          </cell>
        </row>
        <row r="370">
          <cell r="A370" t="str">
            <v>050350051Irrigated</v>
          </cell>
          <cell r="B370">
            <v>60</v>
          </cell>
          <cell r="R370" t="str">
            <v>050350081All</v>
          </cell>
          <cell r="S370">
            <v>23</v>
          </cell>
        </row>
        <row r="371">
          <cell r="A371" t="str">
            <v>050350051Nonirrigated</v>
          </cell>
          <cell r="B371">
            <v>60</v>
          </cell>
          <cell r="R371" t="str">
            <v>050350081Irrigated</v>
          </cell>
          <cell r="S371">
            <v>25</v>
          </cell>
        </row>
        <row r="372">
          <cell r="A372" t="str">
            <v>050350081All</v>
          </cell>
          <cell r="B372">
            <v>23</v>
          </cell>
          <cell r="R372" t="str">
            <v>050350081NonIrrigated</v>
          </cell>
          <cell r="S372">
            <v>19</v>
          </cell>
        </row>
        <row r="373">
          <cell r="A373" t="str">
            <v>050350081Irrigated</v>
          </cell>
          <cell r="B373">
            <v>25</v>
          </cell>
          <cell r="R373" t="str">
            <v>050370011All</v>
          </cell>
          <cell r="S373">
            <v>32</v>
          </cell>
        </row>
        <row r="374">
          <cell r="A374" t="str">
            <v>050350081Nonirrigated</v>
          </cell>
          <cell r="B374">
            <v>19</v>
          </cell>
          <cell r="R374" t="str">
            <v>050370016All</v>
          </cell>
          <cell r="S374">
            <v>54</v>
          </cell>
        </row>
        <row r="375">
          <cell r="A375" t="str">
            <v>050370011All</v>
          </cell>
          <cell r="B375">
            <v>32</v>
          </cell>
          <cell r="R375" t="str">
            <v>050370018LGRAll</v>
          </cell>
          <cell r="S375">
            <v>4692</v>
          </cell>
        </row>
        <row r="376">
          <cell r="A376" t="str">
            <v>050370016All</v>
          </cell>
          <cell r="B376">
            <v>54</v>
          </cell>
          <cell r="R376" t="str">
            <v>050370041All</v>
          </cell>
          <cell r="S376">
            <v>102</v>
          </cell>
        </row>
        <row r="377">
          <cell r="A377" t="str">
            <v>050370018LGRAll</v>
          </cell>
          <cell r="B377">
            <v>4692</v>
          </cell>
          <cell r="R377" t="str">
            <v>050370051All</v>
          </cell>
          <cell r="S377">
            <v>55</v>
          </cell>
        </row>
        <row r="378">
          <cell r="A378" t="str">
            <v>050370041All</v>
          </cell>
          <cell r="B378">
            <v>102</v>
          </cell>
          <cell r="R378" t="str">
            <v>050370075All</v>
          </cell>
          <cell r="S378">
            <v>1575</v>
          </cell>
        </row>
        <row r="379">
          <cell r="A379" t="str">
            <v>050370051All</v>
          </cell>
          <cell r="B379">
            <v>55</v>
          </cell>
          <cell r="R379" t="str">
            <v>050370081All</v>
          </cell>
          <cell r="S379">
            <v>26</v>
          </cell>
        </row>
        <row r="380">
          <cell r="A380" t="str">
            <v>050370075All</v>
          </cell>
          <cell r="B380">
            <v>1575</v>
          </cell>
          <cell r="R380" t="str">
            <v>050410011All</v>
          </cell>
          <cell r="S380">
            <v>34</v>
          </cell>
        </row>
        <row r="381">
          <cell r="A381" t="str">
            <v>050370081All</v>
          </cell>
          <cell r="B381">
            <v>26</v>
          </cell>
          <cell r="R381" t="str">
            <v>050410016All</v>
          </cell>
          <cell r="S381">
            <v>46</v>
          </cell>
        </row>
        <row r="382">
          <cell r="A382" t="str">
            <v>050410011All</v>
          </cell>
          <cell r="B382">
            <v>34</v>
          </cell>
          <cell r="R382" t="str">
            <v>050410018LGRAll</v>
          </cell>
          <cell r="S382">
            <v>4620</v>
          </cell>
        </row>
        <row r="383">
          <cell r="A383" t="str">
            <v>050410016All</v>
          </cell>
          <cell r="B383">
            <v>46</v>
          </cell>
          <cell r="R383" t="str">
            <v>050410041All</v>
          </cell>
          <cell r="S383">
            <v>104</v>
          </cell>
        </row>
        <row r="384">
          <cell r="A384" t="str">
            <v>050410018LGRAll</v>
          </cell>
          <cell r="B384">
            <v>4620</v>
          </cell>
          <cell r="R384" t="str">
            <v>050410051All</v>
          </cell>
          <cell r="S384">
            <v>57</v>
          </cell>
        </row>
        <row r="385">
          <cell r="A385" t="str">
            <v>050410041All</v>
          </cell>
          <cell r="B385">
            <v>104</v>
          </cell>
          <cell r="R385" t="str">
            <v>050410051Irrigated</v>
          </cell>
          <cell r="S385">
            <v>57</v>
          </cell>
        </row>
        <row r="386">
          <cell r="A386" t="str">
            <v>050410051All</v>
          </cell>
          <cell r="B386">
            <v>57</v>
          </cell>
          <cell r="R386" t="str">
            <v>050410051NonIrrigated</v>
          </cell>
          <cell r="S386">
            <v>57</v>
          </cell>
        </row>
        <row r="387">
          <cell r="A387" t="str">
            <v>050410051Irrigated</v>
          </cell>
          <cell r="B387">
            <v>57</v>
          </cell>
          <cell r="R387" t="str">
            <v>050410081All</v>
          </cell>
          <cell r="S387">
            <v>27</v>
          </cell>
        </row>
        <row r="388">
          <cell r="A388" t="str">
            <v>050410051Nonirrigated</v>
          </cell>
          <cell r="B388">
            <v>57</v>
          </cell>
          <cell r="R388" t="str">
            <v>050430011All</v>
          </cell>
          <cell r="S388">
            <v>34</v>
          </cell>
        </row>
        <row r="389">
          <cell r="A389" t="str">
            <v>050410081All</v>
          </cell>
          <cell r="B389">
            <v>27</v>
          </cell>
          <cell r="R389" t="str">
            <v>050430016All</v>
          </cell>
          <cell r="S389">
            <v>52</v>
          </cell>
        </row>
        <row r="390">
          <cell r="A390" t="str">
            <v>050430011All</v>
          </cell>
          <cell r="B390">
            <v>34</v>
          </cell>
          <cell r="R390" t="str">
            <v>050430018LGRAll</v>
          </cell>
          <cell r="S390">
            <v>4526</v>
          </cell>
        </row>
        <row r="391">
          <cell r="A391" t="str">
            <v>050430016All</v>
          </cell>
          <cell r="B391">
            <v>52</v>
          </cell>
          <cell r="R391" t="str">
            <v>050430041All</v>
          </cell>
          <cell r="S391">
            <v>106</v>
          </cell>
        </row>
        <row r="392">
          <cell r="A392" t="str">
            <v>050430018LGRAll</v>
          </cell>
          <cell r="B392">
            <v>4526</v>
          </cell>
          <cell r="R392" t="str">
            <v>050430051All</v>
          </cell>
          <cell r="S392">
            <v>44</v>
          </cell>
        </row>
        <row r="393">
          <cell r="A393" t="str">
            <v>050430041All</v>
          </cell>
          <cell r="B393">
            <v>106</v>
          </cell>
          <cell r="R393" t="str">
            <v>050430081All</v>
          </cell>
          <cell r="S393">
            <v>22</v>
          </cell>
        </row>
        <row r="394">
          <cell r="A394" t="str">
            <v>050430051All</v>
          </cell>
          <cell r="B394">
            <v>44</v>
          </cell>
          <cell r="R394" t="str">
            <v>050450011All</v>
          </cell>
          <cell r="S394">
            <v>27</v>
          </cell>
        </row>
        <row r="395">
          <cell r="A395" t="str">
            <v>050430081All</v>
          </cell>
          <cell r="B395">
            <v>22</v>
          </cell>
          <cell r="R395" t="str">
            <v>050450018LGRAll</v>
          </cell>
          <cell r="S395">
            <v>4542</v>
          </cell>
        </row>
        <row r="396">
          <cell r="A396" t="str">
            <v>050450011All</v>
          </cell>
          <cell r="B396">
            <v>27</v>
          </cell>
          <cell r="R396" t="str">
            <v>050450041All</v>
          </cell>
          <cell r="S396">
            <v>69</v>
          </cell>
        </row>
        <row r="397">
          <cell r="A397" t="str">
            <v>050450018LGRAll</v>
          </cell>
          <cell r="B397">
            <v>4542</v>
          </cell>
          <cell r="R397" t="str">
            <v>050450041Irrigated</v>
          </cell>
          <cell r="S397">
            <v>69</v>
          </cell>
        </row>
        <row r="398">
          <cell r="A398" t="str">
            <v>050450041All</v>
          </cell>
          <cell r="B398">
            <v>69</v>
          </cell>
          <cell r="R398" t="str">
            <v>050450041NonIrrigated</v>
          </cell>
          <cell r="S398">
            <v>69</v>
          </cell>
        </row>
        <row r="399">
          <cell r="A399" t="str">
            <v>050450041Irrigated</v>
          </cell>
          <cell r="B399">
            <v>69</v>
          </cell>
          <cell r="R399" t="str">
            <v>050450051All</v>
          </cell>
          <cell r="S399">
            <v>32</v>
          </cell>
        </row>
        <row r="400">
          <cell r="A400" t="str">
            <v>050450041Nonirrigated</v>
          </cell>
          <cell r="B400">
            <v>69</v>
          </cell>
          <cell r="R400" t="str">
            <v>050450081All</v>
          </cell>
          <cell r="S400">
            <v>18</v>
          </cell>
        </row>
        <row r="401">
          <cell r="A401" t="str">
            <v>050450051All</v>
          </cell>
          <cell r="B401">
            <v>32</v>
          </cell>
          <cell r="R401" t="str">
            <v>050450081Irrigated</v>
          </cell>
          <cell r="S401">
            <v>20</v>
          </cell>
        </row>
        <row r="402">
          <cell r="A402" t="str">
            <v>050450081All</v>
          </cell>
          <cell r="B402">
            <v>18</v>
          </cell>
          <cell r="R402" t="str">
            <v>050450081NonIrrigated</v>
          </cell>
          <cell r="S402">
            <v>16</v>
          </cell>
        </row>
        <row r="403">
          <cell r="A403" t="str">
            <v>050450081Irrigated</v>
          </cell>
          <cell r="B403">
            <v>20</v>
          </cell>
          <cell r="R403" t="str">
            <v>050470011All</v>
          </cell>
          <cell r="S403">
            <v>16</v>
          </cell>
        </row>
        <row r="404">
          <cell r="A404" t="str">
            <v>050450081Nonirrigated</v>
          </cell>
          <cell r="B404">
            <v>16</v>
          </cell>
          <cell r="R404" t="str">
            <v>050470041All</v>
          </cell>
          <cell r="S404">
            <v>61</v>
          </cell>
        </row>
        <row r="405">
          <cell r="A405" t="str">
            <v>050470011All</v>
          </cell>
          <cell r="B405">
            <v>16</v>
          </cell>
          <cell r="R405" t="str">
            <v>050470051All</v>
          </cell>
          <cell r="S405">
            <v>32</v>
          </cell>
        </row>
        <row r="406">
          <cell r="A406" t="str">
            <v>050470041All</v>
          </cell>
          <cell r="B406">
            <v>61</v>
          </cell>
          <cell r="R406" t="str">
            <v>050470081All</v>
          </cell>
          <cell r="S406">
            <v>14</v>
          </cell>
        </row>
        <row r="407">
          <cell r="A407" t="str">
            <v>050470051All</v>
          </cell>
          <cell r="B407">
            <v>32</v>
          </cell>
          <cell r="R407" t="str">
            <v>050550011All</v>
          </cell>
          <cell r="S407">
            <v>31</v>
          </cell>
        </row>
        <row r="408">
          <cell r="A408" t="str">
            <v>050470081All</v>
          </cell>
          <cell r="B408">
            <v>14</v>
          </cell>
          <cell r="R408" t="str">
            <v>050550018LGRAll</v>
          </cell>
          <cell r="S408">
            <v>4723</v>
          </cell>
        </row>
        <row r="409">
          <cell r="A409" t="str">
            <v>050550011All</v>
          </cell>
          <cell r="B409">
            <v>31</v>
          </cell>
          <cell r="R409" t="str">
            <v>050550041All</v>
          </cell>
          <cell r="S409">
            <v>103</v>
          </cell>
        </row>
        <row r="410">
          <cell r="A410" t="str">
            <v>050550018LGRAll</v>
          </cell>
          <cell r="B410">
            <v>4723</v>
          </cell>
          <cell r="R410" t="str">
            <v>050550051All</v>
          </cell>
          <cell r="S410">
            <v>49</v>
          </cell>
        </row>
        <row r="411">
          <cell r="A411" t="str">
            <v>050550041All</v>
          </cell>
          <cell r="B411">
            <v>103</v>
          </cell>
          <cell r="R411" t="str">
            <v>050550051Irrigated</v>
          </cell>
          <cell r="S411">
            <v>49</v>
          </cell>
        </row>
        <row r="412">
          <cell r="A412" t="str">
            <v>050550051All</v>
          </cell>
          <cell r="B412">
            <v>49</v>
          </cell>
          <cell r="R412" t="str">
            <v>050550051NonIrrigated</v>
          </cell>
          <cell r="S412">
            <v>49</v>
          </cell>
        </row>
        <row r="413">
          <cell r="A413" t="str">
            <v>050550051Irrigated</v>
          </cell>
          <cell r="B413">
            <v>49</v>
          </cell>
          <cell r="R413" t="str">
            <v>050550081All</v>
          </cell>
          <cell r="S413">
            <v>23</v>
          </cell>
        </row>
        <row r="414">
          <cell r="A414" t="str">
            <v>050550051Nonirrigated</v>
          </cell>
          <cell r="B414">
            <v>49</v>
          </cell>
          <cell r="R414" t="str">
            <v>050550081Irrigated</v>
          </cell>
          <cell r="S414">
            <v>24</v>
          </cell>
        </row>
        <row r="415">
          <cell r="A415" t="str">
            <v>050550081All</v>
          </cell>
          <cell r="B415">
            <v>23</v>
          </cell>
          <cell r="R415" t="str">
            <v>050550081NonIrrigated</v>
          </cell>
          <cell r="S415">
            <v>18</v>
          </cell>
        </row>
        <row r="416">
          <cell r="A416" t="str">
            <v>050550081Irrigated</v>
          </cell>
          <cell r="B416">
            <v>24</v>
          </cell>
          <cell r="R416" t="str">
            <v>050570041All</v>
          </cell>
          <cell r="S416">
            <v>64</v>
          </cell>
        </row>
        <row r="417">
          <cell r="A417" t="str">
            <v>050550081Nonirrigated</v>
          </cell>
          <cell r="B417">
            <v>18</v>
          </cell>
          <cell r="R417" t="str">
            <v>050570081All</v>
          </cell>
          <cell r="S417">
            <v>15</v>
          </cell>
        </row>
        <row r="418">
          <cell r="A418" t="str">
            <v>050570041All</v>
          </cell>
          <cell r="B418">
            <v>64</v>
          </cell>
          <cell r="R418" t="str">
            <v>050590011All</v>
          </cell>
          <cell r="S418">
            <v>22</v>
          </cell>
        </row>
        <row r="419">
          <cell r="A419" t="str">
            <v>050570081All</v>
          </cell>
          <cell r="B419">
            <v>15</v>
          </cell>
          <cell r="R419" t="str">
            <v>050590018LGRAll</v>
          </cell>
          <cell r="S419">
            <v>3081</v>
          </cell>
        </row>
        <row r="420">
          <cell r="A420" t="str">
            <v>050590011All</v>
          </cell>
          <cell r="B420">
            <v>22</v>
          </cell>
          <cell r="R420" t="str">
            <v>050590041All</v>
          </cell>
          <cell r="S420">
            <v>60</v>
          </cell>
        </row>
        <row r="421">
          <cell r="A421" t="str">
            <v>050590018LGRAll</v>
          </cell>
          <cell r="B421">
            <v>3081</v>
          </cell>
          <cell r="R421" t="str">
            <v>050590081All</v>
          </cell>
          <cell r="S421">
            <v>15</v>
          </cell>
        </row>
        <row r="422">
          <cell r="A422" t="str">
            <v>050590041All</v>
          </cell>
          <cell r="B422">
            <v>60</v>
          </cell>
          <cell r="R422" t="str">
            <v>050630011All</v>
          </cell>
          <cell r="S422">
            <v>29</v>
          </cell>
        </row>
        <row r="423">
          <cell r="A423" t="str">
            <v>050590081All</v>
          </cell>
          <cell r="B423">
            <v>15</v>
          </cell>
          <cell r="R423" t="str">
            <v>050630018LGRAll</v>
          </cell>
          <cell r="S423">
            <v>4389</v>
          </cell>
        </row>
        <row r="424">
          <cell r="A424" t="str">
            <v>050630011All</v>
          </cell>
          <cell r="B424">
            <v>29</v>
          </cell>
          <cell r="R424" t="str">
            <v>050630041All</v>
          </cell>
          <cell r="S424">
            <v>85</v>
          </cell>
        </row>
        <row r="425">
          <cell r="A425" t="str">
            <v>050630018LGRAll</v>
          </cell>
          <cell r="B425">
            <v>4389</v>
          </cell>
          <cell r="R425" t="str">
            <v>050630041Irrigated</v>
          </cell>
          <cell r="S425">
            <v>90</v>
          </cell>
        </row>
        <row r="426">
          <cell r="A426" t="str">
            <v>050630041All</v>
          </cell>
          <cell r="B426">
            <v>85</v>
          </cell>
          <cell r="R426" t="str">
            <v>050630041NonIrrigated</v>
          </cell>
          <cell r="S426">
            <v>60</v>
          </cell>
        </row>
        <row r="427">
          <cell r="A427" t="str">
            <v>050630041Irrigated</v>
          </cell>
          <cell r="B427">
            <v>90</v>
          </cell>
          <cell r="R427" t="str">
            <v>050630051All</v>
          </cell>
          <cell r="S427">
            <v>39</v>
          </cell>
        </row>
        <row r="428">
          <cell r="A428" t="str">
            <v>050630041Nonirrigated</v>
          </cell>
          <cell r="B428">
            <v>60</v>
          </cell>
          <cell r="R428" t="str">
            <v>050630081All</v>
          </cell>
          <cell r="S428">
            <v>18</v>
          </cell>
        </row>
        <row r="429">
          <cell r="A429" t="str">
            <v>050630051All</v>
          </cell>
          <cell r="B429">
            <v>39</v>
          </cell>
          <cell r="R429" t="str">
            <v>050630081Irrigated</v>
          </cell>
          <cell r="S429">
            <v>19</v>
          </cell>
        </row>
        <row r="430">
          <cell r="A430" t="str">
            <v>050630081All</v>
          </cell>
          <cell r="B430">
            <v>18</v>
          </cell>
          <cell r="R430" t="str">
            <v>050630081NonIrrigated</v>
          </cell>
          <cell r="S430">
            <v>15</v>
          </cell>
        </row>
        <row r="431">
          <cell r="A431" t="str">
            <v>050630081Irrigated</v>
          </cell>
          <cell r="B431">
            <v>19</v>
          </cell>
          <cell r="R431" t="str">
            <v>050670011All</v>
          </cell>
          <cell r="S431">
            <v>28</v>
          </cell>
        </row>
        <row r="432">
          <cell r="A432" t="str">
            <v>050630081Nonirrigated</v>
          </cell>
          <cell r="B432">
            <v>15</v>
          </cell>
          <cell r="R432" t="str">
            <v>050670016All</v>
          </cell>
          <cell r="S432">
            <v>43</v>
          </cell>
        </row>
        <row r="433">
          <cell r="A433" t="str">
            <v>050670011All</v>
          </cell>
          <cell r="B433">
            <v>28</v>
          </cell>
          <cell r="R433" t="str">
            <v>050670018LGRAll</v>
          </cell>
          <cell r="S433">
            <v>4565</v>
          </cell>
        </row>
        <row r="434">
          <cell r="A434" t="str">
            <v>050670016All</v>
          </cell>
          <cell r="B434">
            <v>43</v>
          </cell>
          <cell r="R434" t="str">
            <v>050670041All</v>
          </cell>
          <cell r="S434">
            <v>99</v>
          </cell>
        </row>
        <row r="435">
          <cell r="A435" t="str">
            <v>050670018LGRAll</v>
          </cell>
          <cell r="B435">
            <v>4565</v>
          </cell>
          <cell r="R435" t="str">
            <v>050670051All</v>
          </cell>
          <cell r="S435">
            <v>36</v>
          </cell>
        </row>
        <row r="436">
          <cell r="A436" t="str">
            <v>050670041All</v>
          </cell>
          <cell r="B436">
            <v>99</v>
          </cell>
          <cell r="R436" t="str">
            <v>050670051Irrigated</v>
          </cell>
          <cell r="S436">
            <v>40</v>
          </cell>
        </row>
        <row r="437">
          <cell r="A437" t="str">
            <v>050670051All</v>
          </cell>
          <cell r="B437">
            <v>36</v>
          </cell>
          <cell r="R437" t="str">
            <v>050670051NonIrrigated</v>
          </cell>
          <cell r="S437">
            <v>30</v>
          </cell>
        </row>
        <row r="438">
          <cell r="A438" t="str">
            <v>050670051Irrigated</v>
          </cell>
          <cell r="B438">
            <v>40</v>
          </cell>
          <cell r="R438" t="str">
            <v>050670075All</v>
          </cell>
          <cell r="S438">
            <v>1575</v>
          </cell>
        </row>
        <row r="439">
          <cell r="A439" t="str">
            <v>050670051Nonirrigated</v>
          </cell>
          <cell r="B439">
            <v>30</v>
          </cell>
          <cell r="R439" t="str">
            <v>050670081All</v>
          </cell>
          <cell r="S439">
            <v>20</v>
          </cell>
        </row>
        <row r="440">
          <cell r="A440" t="str">
            <v>050670075All</v>
          </cell>
          <cell r="B440">
            <v>1575</v>
          </cell>
          <cell r="R440" t="str">
            <v>050690011All</v>
          </cell>
          <cell r="S440">
            <v>32</v>
          </cell>
        </row>
        <row r="441">
          <cell r="A441" t="str">
            <v>050670081All</v>
          </cell>
          <cell r="B441">
            <v>20</v>
          </cell>
          <cell r="R441" t="str">
            <v>050690018LGRAll</v>
          </cell>
          <cell r="S441">
            <v>4721</v>
          </cell>
        </row>
        <row r="442">
          <cell r="A442" t="str">
            <v>050690011All</v>
          </cell>
          <cell r="B442">
            <v>32</v>
          </cell>
          <cell r="R442" t="str">
            <v>050690041All</v>
          </cell>
          <cell r="S442">
            <v>104</v>
          </cell>
        </row>
        <row r="443">
          <cell r="A443" t="str">
            <v>050690018LGRAll</v>
          </cell>
          <cell r="B443">
            <v>4721</v>
          </cell>
          <cell r="R443" t="str">
            <v>050690051All</v>
          </cell>
          <cell r="S443">
            <v>46</v>
          </cell>
        </row>
        <row r="444">
          <cell r="A444" t="str">
            <v>050690041All</v>
          </cell>
          <cell r="B444">
            <v>104</v>
          </cell>
          <cell r="R444" t="str">
            <v>050690051Irrigated</v>
          </cell>
          <cell r="S444">
            <v>46</v>
          </cell>
        </row>
        <row r="445">
          <cell r="A445" t="str">
            <v>050690051All</v>
          </cell>
          <cell r="B445">
            <v>46</v>
          </cell>
          <cell r="R445" t="str">
            <v>050690051NonIrrigated</v>
          </cell>
          <cell r="S445">
            <v>46</v>
          </cell>
        </row>
        <row r="446">
          <cell r="A446" t="str">
            <v>050690051Irrigated</v>
          </cell>
          <cell r="B446">
            <v>46</v>
          </cell>
          <cell r="R446" t="str">
            <v>050690081All</v>
          </cell>
          <cell r="S446">
            <v>22</v>
          </cell>
        </row>
        <row r="447">
          <cell r="A447" t="str">
            <v>050690051Nonirrigated</v>
          </cell>
          <cell r="B447">
            <v>46</v>
          </cell>
          <cell r="R447" t="str">
            <v>050710011All</v>
          </cell>
          <cell r="S447">
            <v>32</v>
          </cell>
        </row>
        <row r="448">
          <cell r="A448" t="str">
            <v>050690081All</v>
          </cell>
          <cell r="B448">
            <v>22</v>
          </cell>
          <cell r="R448" t="str">
            <v>050710041All</v>
          </cell>
          <cell r="S448">
            <v>67</v>
          </cell>
        </row>
        <row r="449">
          <cell r="A449" t="str">
            <v>050710011All</v>
          </cell>
          <cell r="B449">
            <v>32</v>
          </cell>
          <cell r="R449" t="str">
            <v>050710081All</v>
          </cell>
          <cell r="S449">
            <v>15</v>
          </cell>
        </row>
        <row r="450">
          <cell r="A450" t="str">
            <v>050710041All</v>
          </cell>
          <cell r="B450">
            <v>67</v>
          </cell>
          <cell r="R450" t="str">
            <v>050730011All</v>
          </cell>
          <cell r="S450">
            <v>24</v>
          </cell>
        </row>
        <row r="451">
          <cell r="A451" t="str">
            <v>050710081All</v>
          </cell>
          <cell r="B451">
            <v>15</v>
          </cell>
          <cell r="R451" t="str">
            <v>050730016All</v>
          </cell>
          <cell r="S451">
            <v>41</v>
          </cell>
        </row>
        <row r="452">
          <cell r="A452" t="str">
            <v>050730011All</v>
          </cell>
          <cell r="B452">
            <v>24</v>
          </cell>
          <cell r="R452" t="str">
            <v>050730018LGRAll</v>
          </cell>
          <cell r="S452">
            <v>3538</v>
          </cell>
        </row>
        <row r="453">
          <cell r="A453" t="str">
            <v>050730016All</v>
          </cell>
          <cell r="B453">
            <v>41</v>
          </cell>
          <cell r="R453" t="str">
            <v>050730041All</v>
          </cell>
          <cell r="S453">
            <v>96</v>
          </cell>
        </row>
        <row r="454">
          <cell r="A454" t="str">
            <v>050730018LGRAll</v>
          </cell>
          <cell r="B454">
            <v>3538</v>
          </cell>
          <cell r="R454" t="str">
            <v>050730041Irrigated</v>
          </cell>
          <cell r="S454">
            <v>103</v>
          </cell>
        </row>
        <row r="455">
          <cell r="A455" t="str">
            <v>050730041All</v>
          </cell>
          <cell r="B455">
            <v>96</v>
          </cell>
          <cell r="R455" t="str">
            <v>050730041NonIrrigated</v>
          </cell>
          <cell r="S455">
            <v>65</v>
          </cell>
        </row>
        <row r="456">
          <cell r="A456" t="str">
            <v>050730041Irrigated</v>
          </cell>
          <cell r="B456">
            <v>103</v>
          </cell>
          <cell r="R456" t="str">
            <v>050730051All</v>
          </cell>
          <cell r="S456">
            <v>41</v>
          </cell>
        </row>
        <row r="457">
          <cell r="A457" t="str">
            <v>050730041Nonirrigated</v>
          </cell>
          <cell r="B457">
            <v>65</v>
          </cell>
          <cell r="R457" t="str">
            <v>050730081All</v>
          </cell>
          <cell r="S457">
            <v>20</v>
          </cell>
        </row>
        <row r="458">
          <cell r="A458" t="str">
            <v>050730051All</v>
          </cell>
          <cell r="B458">
            <v>41</v>
          </cell>
          <cell r="R458" t="str">
            <v>050730081Irrigated</v>
          </cell>
          <cell r="S458">
            <v>22</v>
          </cell>
        </row>
        <row r="459">
          <cell r="A459" t="str">
            <v>050730081All</v>
          </cell>
          <cell r="B459">
            <v>20</v>
          </cell>
          <cell r="R459" t="str">
            <v>050730081NonIrrigated</v>
          </cell>
          <cell r="S459">
            <v>14</v>
          </cell>
        </row>
        <row r="460">
          <cell r="A460" t="str">
            <v>050730081Irrigated</v>
          </cell>
          <cell r="B460">
            <v>22</v>
          </cell>
          <cell r="R460" t="str">
            <v>050750011All</v>
          </cell>
          <cell r="S460">
            <v>31</v>
          </cell>
        </row>
        <row r="461">
          <cell r="A461" t="str">
            <v>050730081Nonirrigated</v>
          </cell>
          <cell r="B461">
            <v>14</v>
          </cell>
          <cell r="R461" t="str">
            <v>050750018LGRAll</v>
          </cell>
          <cell r="S461">
            <v>4732</v>
          </cell>
        </row>
        <row r="462">
          <cell r="A462" t="str">
            <v>050750011All</v>
          </cell>
          <cell r="B462">
            <v>31</v>
          </cell>
          <cell r="R462" t="str">
            <v>050750041All</v>
          </cell>
          <cell r="S462">
            <v>64</v>
          </cell>
        </row>
        <row r="463">
          <cell r="A463" t="str">
            <v>050750018LGRAll</v>
          </cell>
          <cell r="B463">
            <v>4732</v>
          </cell>
          <cell r="R463" t="str">
            <v>050750051All</v>
          </cell>
          <cell r="S463">
            <v>43</v>
          </cell>
        </row>
        <row r="464">
          <cell r="A464" t="str">
            <v>050750041All</v>
          </cell>
          <cell r="B464">
            <v>64</v>
          </cell>
          <cell r="R464" t="str">
            <v>050750075All</v>
          </cell>
          <cell r="S464">
            <v>1575</v>
          </cell>
        </row>
        <row r="465">
          <cell r="A465" t="str">
            <v>050750051All</v>
          </cell>
          <cell r="B465">
            <v>43</v>
          </cell>
          <cell r="R465" t="str">
            <v>050750081All</v>
          </cell>
          <cell r="S465">
            <v>22</v>
          </cell>
        </row>
        <row r="466">
          <cell r="A466" t="str">
            <v>050750075All</v>
          </cell>
          <cell r="B466">
            <v>1575</v>
          </cell>
          <cell r="R466" t="str">
            <v>050770011All</v>
          </cell>
          <cell r="S466">
            <v>36</v>
          </cell>
        </row>
        <row r="467">
          <cell r="A467" t="str">
            <v>050750081All</v>
          </cell>
          <cell r="B467">
            <v>22</v>
          </cell>
          <cell r="R467" t="str">
            <v>050770016All</v>
          </cell>
          <cell r="S467">
            <v>46</v>
          </cell>
        </row>
        <row r="468">
          <cell r="A468" t="str">
            <v>050770011All</v>
          </cell>
          <cell r="B468">
            <v>36</v>
          </cell>
          <cell r="R468" t="str">
            <v>050770018LGRAll</v>
          </cell>
          <cell r="S468">
            <v>4504</v>
          </cell>
        </row>
        <row r="469">
          <cell r="A469" t="str">
            <v>050770016All</v>
          </cell>
          <cell r="B469">
            <v>46</v>
          </cell>
          <cell r="R469" t="str">
            <v>050770041All</v>
          </cell>
          <cell r="S469">
            <v>99</v>
          </cell>
        </row>
        <row r="470">
          <cell r="A470" t="str">
            <v>050770018LGRAll</v>
          </cell>
          <cell r="B470">
            <v>4504</v>
          </cell>
          <cell r="R470" t="str">
            <v>050770051All</v>
          </cell>
          <cell r="S470">
            <v>60</v>
          </cell>
        </row>
        <row r="471">
          <cell r="A471" t="str">
            <v>050770041All</v>
          </cell>
          <cell r="B471">
            <v>99</v>
          </cell>
          <cell r="R471" t="str">
            <v>050770051Irrigated</v>
          </cell>
          <cell r="S471">
            <v>60</v>
          </cell>
        </row>
        <row r="472">
          <cell r="A472" t="str">
            <v>050770051All</v>
          </cell>
          <cell r="B472">
            <v>60</v>
          </cell>
          <cell r="R472" t="str">
            <v>050770051NonIrrigated</v>
          </cell>
          <cell r="S472">
            <v>60</v>
          </cell>
        </row>
        <row r="473">
          <cell r="A473" t="str">
            <v>050770051Irrigated</v>
          </cell>
          <cell r="B473">
            <v>60</v>
          </cell>
          <cell r="R473" t="str">
            <v>050770081All</v>
          </cell>
          <cell r="S473">
            <v>22</v>
          </cell>
        </row>
        <row r="474">
          <cell r="A474" t="str">
            <v>050770051Nonirrigated</v>
          </cell>
          <cell r="B474">
            <v>60</v>
          </cell>
          <cell r="R474" t="str">
            <v>050770081Irrigated</v>
          </cell>
          <cell r="S474">
            <v>24</v>
          </cell>
        </row>
        <row r="475">
          <cell r="A475" t="str">
            <v>050770081All</v>
          </cell>
          <cell r="B475">
            <v>22</v>
          </cell>
          <cell r="R475" t="str">
            <v>050770081NonIrrigated</v>
          </cell>
          <cell r="S475">
            <v>19</v>
          </cell>
        </row>
        <row r="476">
          <cell r="A476" t="str">
            <v>050770081Irrigated</v>
          </cell>
          <cell r="B476">
            <v>24</v>
          </cell>
          <cell r="R476" t="str">
            <v>050790011All</v>
          </cell>
          <cell r="S476">
            <v>33</v>
          </cell>
        </row>
        <row r="477">
          <cell r="A477" t="str">
            <v>050770081Nonirrigated</v>
          </cell>
          <cell r="B477">
            <v>19</v>
          </cell>
          <cell r="R477" t="str">
            <v>050790018LGRAll</v>
          </cell>
          <cell r="S477">
            <v>4630</v>
          </cell>
        </row>
        <row r="478">
          <cell r="A478" t="str">
            <v>050790011All</v>
          </cell>
          <cell r="B478">
            <v>33</v>
          </cell>
          <cell r="R478" t="str">
            <v>050790041All</v>
          </cell>
          <cell r="S478">
            <v>104</v>
          </cell>
        </row>
        <row r="479">
          <cell r="A479" t="str">
            <v>050790018LGRAll</v>
          </cell>
          <cell r="B479">
            <v>4630</v>
          </cell>
          <cell r="R479" t="str">
            <v>050790051All</v>
          </cell>
          <cell r="S479">
            <v>46</v>
          </cell>
        </row>
        <row r="480">
          <cell r="A480" t="str">
            <v>050790041All</v>
          </cell>
          <cell r="B480">
            <v>104</v>
          </cell>
          <cell r="R480" t="str">
            <v>050790081All</v>
          </cell>
          <cell r="S480">
            <v>22</v>
          </cell>
        </row>
        <row r="481">
          <cell r="A481" t="str">
            <v>050790051All</v>
          </cell>
          <cell r="B481">
            <v>46</v>
          </cell>
          <cell r="R481" t="str">
            <v>050810011All</v>
          </cell>
          <cell r="S481">
            <v>22</v>
          </cell>
        </row>
        <row r="482">
          <cell r="A482" t="str">
            <v>050790081All</v>
          </cell>
          <cell r="B482">
            <v>22</v>
          </cell>
          <cell r="R482" t="str">
            <v>050810018LGRAll</v>
          </cell>
          <cell r="S482">
            <v>3016</v>
          </cell>
        </row>
        <row r="483">
          <cell r="A483" t="str">
            <v>050810011All</v>
          </cell>
          <cell r="B483">
            <v>22</v>
          </cell>
          <cell r="R483" t="str">
            <v>050810041All</v>
          </cell>
          <cell r="S483">
            <v>81</v>
          </cell>
        </row>
        <row r="484">
          <cell r="A484" t="str">
            <v>050810018LGRAll</v>
          </cell>
          <cell r="B484">
            <v>3016</v>
          </cell>
          <cell r="R484" t="str">
            <v>050810041Irrigated</v>
          </cell>
          <cell r="S484">
            <v>89</v>
          </cell>
        </row>
        <row r="485">
          <cell r="A485" t="str">
            <v>050810041All</v>
          </cell>
          <cell r="B485">
            <v>81</v>
          </cell>
          <cell r="R485" t="str">
            <v>050810041NonIrrigated</v>
          </cell>
          <cell r="S485">
            <v>62</v>
          </cell>
        </row>
        <row r="486">
          <cell r="A486" t="str">
            <v>050810041Irrigated</v>
          </cell>
          <cell r="B486">
            <v>89</v>
          </cell>
          <cell r="R486" t="str">
            <v>050810051All</v>
          </cell>
          <cell r="S486">
            <v>50</v>
          </cell>
        </row>
        <row r="487">
          <cell r="A487" t="str">
            <v>050810041Nonirrigated</v>
          </cell>
          <cell r="B487">
            <v>62</v>
          </cell>
          <cell r="R487" t="str">
            <v>050810075All</v>
          </cell>
          <cell r="S487">
            <v>1085</v>
          </cell>
        </row>
        <row r="488">
          <cell r="A488" t="str">
            <v>050810051All</v>
          </cell>
          <cell r="B488">
            <v>50</v>
          </cell>
          <cell r="R488" t="str">
            <v>050810081All</v>
          </cell>
          <cell r="S488">
            <v>15</v>
          </cell>
        </row>
        <row r="489">
          <cell r="A489" t="str">
            <v>050810075All</v>
          </cell>
          <cell r="B489">
            <v>1085</v>
          </cell>
          <cell r="R489" t="str">
            <v>050830011All</v>
          </cell>
          <cell r="S489">
            <v>29</v>
          </cell>
        </row>
        <row r="490">
          <cell r="A490" t="str">
            <v>050810081All</v>
          </cell>
          <cell r="B490">
            <v>15</v>
          </cell>
          <cell r="R490" t="str">
            <v>050830041All</v>
          </cell>
          <cell r="S490">
            <v>74</v>
          </cell>
        </row>
        <row r="491">
          <cell r="A491" t="str">
            <v>050830011All</v>
          </cell>
          <cell r="B491">
            <v>29</v>
          </cell>
          <cell r="R491" t="str">
            <v>050830081All</v>
          </cell>
          <cell r="S491">
            <v>15</v>
          </cell>
        </row>
        <row r="492">
          <cell r="A492" t="str">
            <v>050830041All</v>
          </cell>
          <cell r="B492">
            <v>74</v>
          </cell>
          <cell r="R492" t="str">
            <v>050850011All</v>
          </cell>
          <cell r="S492">
            <v>35</v>
          </cell>
        </row>
        <row r="493">
          <cell r="A493" t="str">
            <v>050830081All</v>
          </cell>
          <cell r="B493">
            <v>15</v>
          </cell>
          <cell r="R493" t="str">
            <v>050850018LGRAll</v>
          </cell>
          <cell r="S493">
            <v>4944</v>
          </cell>
        </row>
        <row r="494">
          <cell r="A494" t="str">
            <v>050850011All</v>
          </cell>
          <cell r="B494">
            <v>35</v>
          </cell>
          <cell r="R494" t="str">
            <v>050850041All</v>
          </cell>
          <cell r="S494">
            <v>106</v>
          </cell>
        </row>
        <row r="495">
          <cell r="A495" t="str">
            <v>050850018LGRAll</v>
          </cell>
          <cell r="B495">
            <v>4944</v>
          </cell>
          <cell r="R495" t="str">
            <v>050850051All</v>
          </cell>
          <cell r="S495">
            <v>51</v>
          </cell>
        </row>
        <row r="496">
          <cell r="A496" t="str">
            <v>050850041All</v>
          </cell>
          <cell r="B496">
            <v>106</v>
          </cell>
          <cell r="R496" t="str">
            <v>050850081All</v>
          </cell>
          <cell r="S496">
            <v>23</v>
          </cell>
        </row>
        <row r="497">
          <cell r="A497" t="str">
            <v>050850051All</v>
          </cell>
          <cell r="B497">
            <v>51</v>
          </cell>
          <cell r="R497" t="str">
            <v>050910011All</v>
          </cell>
          <cell r="S497">
            <v>29</v>
          </cell>
        </row>
        <row r="498">
          <cell r="A498" t="str">
            <v>050850081All</v>
          </cell>
          <cell r="B498">
            <v>23</v>
          </cell>
          <cell r="R498" t="str">
            <v>050910016All</v>
          </cell>
          <cell r="S498">
            <v>41</v>
          </cell>
        </row>
        <row r="499">
          <cell r="A499" t="str">
            <v>050910011All</v>
          </cell>
          <cell r="B499">
            <v>29</v>
          </cell>
          <cell r="R499" t="str">
            <v>050910018LGRAll</v>
          </cell>
          <cell r="S499">
            <v>3510</v>
          </cell>
        </row>
        <row r="500">
          <cell r="A500" t="str">
            <v>050910016All</v>
          </cell>
          <cell r="B500">
            <v>41</v>
          </cell>
          <cell r="R500" t="str">
            <v>050910041All</v>
          </cell>
          <cell r="S500">
            <v>63</v>
          </cell>
        </row>
        <row r="501">
          <cell r="A501" t="str">
            <v>050910018LGRAll</v>
          </cell>
          <cell r="B501">
            <v>3510</v>
          </cell>
          <cell r="R501" t="str">
            <v>050910051All</v>
          </cell>
          <cell r="S501">
            <v>39</v>
          </cell>
        </row>
        <row r="502">
          <cell r="A502" t="str">
            <v>050910041All</v>
          </cell>
          <cell r="B502">
            <v>63</v>
          </cell>
          <cell r="R502" t="str">
            <v>050910081All</v>
          </cell>
          <cell r="S502">
            <v>13</v>
          </cell>
        </row>
        <row r="503">
          <cell r="A503" t="str">
            <v>050910051All</v>
          </cell>
          <cell r="B503">
            <v>39</v>
          </cell>
          <cell r="R503" t="str">
            <v>050930011All</v>
          </cell>
          <cell r="S503">
            <v>29</v>
          </cell>
        </row>
        <row r="504">
          <cell r="A504" t="str">
            <v>050910081All</v>
          </cell>
          <cell r="B504">
            <v>13</v>
          </cell>
          <cell r="R504" t="str">
            <v>050930011Irrigated</v>
          </cell>
          <cell r="S504">
            <v>30</v>
          </cell>
        </row>
        <row r="505">
          <cell r="A505" t="str">
            <v>050930011All</v>
          </cell>
          <cell r="B505">
            <v>29</v>
          </cell>
          <cell r="R505" t="str">
            <v>050930011NonIrrigated</v>
          </cell>
          <cell r="S505">
            <v>29</v>
          </cell>
        </row>
        <row r="506">
          <cell r="A506" t="str">
            <v>050930011Irrigated</v>
          </cell>
          <cell r="B506">
            <v>30</v>
          </cell>
          <cell r="R506" t="str">
            <v>050930018LGRAll</v>
          </cell>
          <cell r="S506">
            <v>4660</v>
          </cell>
        </row>
        <row r="507">
          <cell r="A507" t="str">
            <v>050930011Nonirrigated</v>
          </cell>
          <cell r="B507">
            <v>29</v>
          </cell>
          <cell r="R507" t="str">
            <v>050930041All</v>
          </cell>
          <cell r="S507">
            <v>102</v>
          </cell>
        </row>
        <row r="508">
          <cell r="A508" t="str">
            <v>050930018LGRAll</v>
          </cell>
          <cell r="B508">
            <v>4660</v>
          </cell>
          <cell r="R508" t="str">
            <v>050930051All</v>
          </cell>
          <cell r="S508">
            <v>59</v>
          </cell>
        </row>
        <row r="509">
          <cell r="A509" t="str">
            <v>050930041All</v>
          </cell>
          <cell r="B509">
            <v>102</v>
          </cell>
          <cell r="R509" t="str">
            <v>050930051Irrigated</v>
          </cell>
          <cell r="S509">
            <v>60</v>
          </cell>
        </row>
        <row r="510">
          <cell r="A510" t="str">
            <v>050930051All</v>
          </cell>
          <cell r="B510">
            <v>59</v>
          </cell>
          <cell r="R510" t="str">
            <v>050930051NonIrrigated</v>
          </cell>
          <cell r="S510">
            <v>58</v>
          </cell>
        </row>
        <row r="511">
          <cell r="A511" t="str">
            <v>050930051Irrigated</v>
          </cell>
          <cell r="B511">
            <v>60</v>
          </cell>
          <cell r="R511" t="str">
            <v>050930081All</v>
          </cell>
          <cell r="S511">
            <v>25</v>
          </cell>
        </row>
        <row r="512">
          <cell r="A512" t="str">
            <v>050930051Nonirrigated</v>
          </cell>
          <cell r="B512">
            <v>58</v>
          </cell>
          <cell r="R512" t="str">
            <v>050930081Irrigated</v>
          </cell>
          <cell r="S512">
            <v>28</v>
          </cell>
        </row>
        <row r="513">
          <cell r="A513" t="str">
            <v>050930081All</v>
          </cell>
          <cell r="B513">
            <v>25</v>
          </cell>
          <cell r="R513" t="str">
            <v>050930081NonIrrigated</v>
          </cell>
          <cell r="S513">
            <v>20</v>
          </cell>
        </row>
        <row r="514">
          <cell r="A514" t="str">
            <v>050930081Irrigated</v>
          </cell>
          <cell r="B514">
            <v>28</v>
          </cell>
          <cell r="R514" t="str">
            <v>050950011All</v>
          </cell>
          <cell r="S514">
            <v>33</v>
          </cell>
        </row>
        <row r="515">
          <cell r="A515" t="str">
            <v>050930081Nonirrigated</v>
          </cell>
          <cell r="B515">
            <v>20</v>
          </cell>
          <cell r="R515" t="str">
            <v>050950018LGRAll</v>
          </cell>
          <cell r="S515">
            <v>4741</v>
          </cell>
        </row>
        <row r="516">
          <cell r="A516" t="str">
            <v>050950011All</v>
          </cell>
          <cell r="B516">
            <v>33</v>
          </cell>
          <cell r="R516" t="str">
            <v>050950041All</v>
          </cell>
          <cell r="S516">
            <v>102</v>
          </cell>
        </row>
        <row r="517">
          <cell r="A517" t="str">
            <v>050950018LGRAll</v>
          </cell>
          <cell r="B517">
            <v>4741</v>
          </cell>
          <cell r="R517" t="str">
            <v>050950051All</v>
          </cell>
          <cell r="S517">
            <v>51</v>
          </cell>
        </row>
        <row r="518">
          <cell r="A518" t="str">
            <v>050950041All</v>
          </cell>
          <cell r="B518">
            <v>102</v>
          </cell>
          <cell r="R518" t="str">
            <v>050950051Irrigated</v>
          </cell>
          <cell r="S518">
            <v>51</v>
          </cell>
        </row>
        <row r="519">
          <cell r="A519" t="str">
            <v>050950051All</v>
          </cell>
          <cell r="B519">
            <v>51</v>
          </cell>
          <cell r="R519" t="str">
            <v>050950051NonIrrigated</v>
          </cell>
          <cell r="S519">
            <v>51</v>
          </cell>
        </row>
        <row r="520">
          <cell r="A520" t="str">
            <v>050950051Irrigated</v>
          </cell>
          <cell r="B520">
            <v>51</v>
          </cell>
          <cell r="R520" t="str">
            <v>050950081All</v>
          </cell>
          <cell r="S520">
            <v>22</v>
          </cell>
        </row>
        <row r="521">
          <cell r="A521" t="str">
            <v>050950051Nonirrigated</v>
          </cell>
          <cell r="B521">
            <v>51</v>
          </cell>
          <cell r="R521" t="str">
            <v>050990011All</v>
          </cell>
          <cell r="S521">
            <v>22</v>
          </cell>
        </row>
        <row r="522">
          <cell r="A522" t="str">
            <v>050950081All</v>
          </cell>
          <cell r="B522">
            <v>22</v>
          </cell>
          <cell r="R522" t="str">
            <v>051050011All</v>
          </cell>
          <cell r="S522">
            <v>26</v>
          </cell>
        </row>
        <row r="523">
          <cell r="A523" t="str">
            <v>050990011All</v>
          </cell>
          <cell r="B523">
            <v>22</v>
          </cell>
          <cell r="R523" t="str">
            <v>051050018LGRAll</v>
          </cell>
          <cell r="S523">
            <v>4317</v>
          </cell>
        </row>
        <row r="524">
          <cell r="A524" t="str">
            <v>051050011All</v>
          </cell>
          <cell r="B524">
            <v>26</v>
          </cell>
          <cell r="R524" t="str">
            <v>051050041All</v>
          </cell>
          <cell r="S524">
            <v>64</v>
          </cell>
        </row>
        <row r="525">
          <cell r="A525" t="str">
            <v>051050018LGRAll</v>
          </cell>
          <cell r="B525">
            <v>4317</v>
          </cell>
          <cell r="R525" t="str">
            <v>051050051All</v>
          </cell>
          <cell r="S525">
            <v>32</v>
          </cell>
        </row>
        <row r="526">
          <cell r="A526" t="str">
            <v>051050041All</v>
          </cell>
          <cell r="B526">
            <v>64</v>
          </cell>
          <cell r="R526" t="str">
            <v>051050081All</v>
          </cell>
          <cell r="S526">
            <v>18</v>
          </cell>
        </row>
        <row r="527">
          <cell r="A527" t="str">
            <v>051050051All</v>
          </cell>
          <cell r="B527">
            <v>32</v>
          </cell>
          <cell r="R527" t="str">
            <v>051050081Irrigated</v>
          </cell>
          <cell r="S527">
            <v>18</v>
          </cell>
        </row>
        <row r="528">
          <cell r="A528" t="str">
            <v>051050081All</v>
          </cell>
          <cell r="B528">
            <v>18</v>
          </cell>
          <cell r="R528" t="str">
            <v>051050081NonIrrigated</v>
          </cell>
          <cell r="S528">
            <v>18</v>
          </cell>
        </row>
        <row r="529">
          <cell r="A529" t="str">
            <v>051050081Irrigated</v>
          </cell>
          <cell r="B529">
            <v>18</v>
          </cell>
          <cell r="R529" t="str">
            <v>051070011All</v>
          </cell>
          <cell r="S529">
            <v>30</v>
          </cell>
        </row>
        <row r="530">
          <cell r="A530" t="str">
            <v>051050081Nonirrigated</v>
          </cell>
          <cell r="B530">
            <v>18</v>
          </cell>
          <cell r="R530" t="str">
            <v>051070018LGRAll</v>
          </cell>
          <cell r="S530">
            <v>4474</v>
          </cell>
        </row>
        <row r="531">
          <cell r="A531" t="str">
            <v>051070011All</v>
          </cell>
          <cell r="B531">
            <v>30</v>
          </cell>
          <cell r="R531" t="str">
            <v>051070041All</v>
          </cell>
          <cell r="S531">
            <v>99</v>
          </cell>
        </row>
        <row r="532">
          <cell r="A532" t="str">
            <v>051070018LGRAll</v>
          </cell>
          <cell r="B532">
            <v>4474</v>
          </cell>
          <cell r="R532" t="str">
            <v>051070051All</v>
          </cell>
          <cell r="S532">
            <v>65</v>
          </cell>
        </row>
        <row r="533">
          <cell r="A533" t="str">
            <v>051070041All</v>
          </cell>
          <cell r="B533">
            <v>99</v>
          </cell>
          <cell r="R533" t="str">
            <v>051070051Irrigated</v>
          </cell>
          <cell r="S533">
            <v>66</v>
          </cell>
        </row>
        <row r="534">
          <cell r="A534" t="str">
            <v>051070051All</v>
          </cell>
          <cell r="B534">
            <v>65</v>
          </cell>
          <cell r="R534" t="str">
            <v>051070051NonIrrigated</v>
          </cell>
          <cell r="S534">
            <v>64</v>
          </cell>
        </row>
        <row r="535">
          <cell r="A535" t="str">
            <v>051070051Irrigated</v>
          </cell>
          <cell r="B535">
            <v>66</v>
          </cell>
          <cell r="R535" t="str">
            <v>051070081All</v>
          </cell>
          <cell r="S535">
            <v>25</v>
          </cell>
        </row>
        <row r="536">
          <cell r="A536" t="str">
            <v>051070051Nonirrigated</v>
          </cell>
          <cell r="B536">
            <v>64</v>
          </cell>
          <cell r="R536" t="str">
            <v>051070081Irrigated</v>
          </cell>
          <cell r="S536">
            <v>27</v>
          </cell>
        </row>
        <row r="537">
          <cell r="A537" t="str">
            <v>051070081All</v>
          </cell>
          <cell r="B537">
            <v>25</v>
          </cell>
          <cell r="R537" t="str">
            <v>051070081NonIrrigated</v>
          </cell>
          <cell r="S537">
            <v>20</v>
          </cell>
        </row>
        <row r="538">
          <cell r="A538" t="str">
            <v>051070081Irrigated</v>
          </cell>
          <cell r="B538">
            <v>27</v>
          </cell>
          <cell r="R538" t="str">
            <v>051110011All</v>
          </cell>
          <cell r="S538">
            <v>32</v>
          </cell>
        </row>
        <row r="539">
          <cell r="A539" t="str">
            <v>051070081Nonirrigated</v>
          </cell>
          <cell r="B539">
            <v>20</v>
          </cell>
          <cell r="R539" t="str">
            <v>051110018LGRAll</v>
          </cell>
          <cell r="S539">
            <v>4827</v>
          </cell>
        </row>
        <row r="540">
          <cell r="A540" t="str">
            <v>051110011All</v>
          </cell>
          <cell r="B540">
            <v>32</v>
          </cell>
          <cell r="R540" t="str">
            <v>051110041All</v>
          </cell>
          <cell r="S540">
            <v>106</v>
          </cell>
        </row>
        <row r="541">
          <cell r="A541" t="str">
            <v>051110018LGRAll</v>
          </cell>
          <cell r="B541">
            <v>4827</v>
          </cell>
          <cell r="R541" t="str">
            <v>051110051All</v>
          </cell>
          <cell r="S541">
            <v>53</v>
          </cell>
        </row>
        <row r="542">
          <cell r="A542" t="str">
            <v>051110041All</v>
          </cell>
          <cell r="B542">
            <v>106</v>
          </cell>
          <cell r="R542" t="str">
            <v>051110051Irrigated</v>
          </cell>
          <cell r="S542">
            <v>52</v>
          </cell>
        </row>
        <row r="543">
          <cell r="A543" t="str">
            <v>051110051All</v>
          </cell>
          <cell r="B543">
            <v>53</v>
          </cell>
          <cell r="R543" t="str">
            <v>051110051NonIrrigated</v>
          </cell>
          <cell r="S543">
            <v>54</v>
          </cell>
        </row>
        <row r="544">
          <cell r="A544" t="str">
            <v>051110051Irrigated</v>
          </cell>
          <cell r="B544">
            <v>52</v>
          </cell>
          <cell r="R544" t="str">
            <v>051110081All</v>
          </cell>
          <cell r="S544">
            <v>26</v>
          </cell>
        </row>
        <row r="545">
          <cell r="A545" t="str">
            <v>051110051Nonirrigated</v>
          </cell>
          <cell r="B545">
            <v>54</v>
          </cell>
          <cell r="R545" t="str">
            <v>051150011All</v>
          </cell>
          <cell r="S545">
            <v>29</v>
          </cell>
        </row>
        <row r="546">
          <cell r="A546" t="str">
            <v>051110081All</v>
          </cell>
          <cell r="B546">
            <v>26</v>
          </cell>
          <cell r="R546" t="str">
            <v>051150018LGRAll</v>
          </cell>
          <cell r="S546">
            <v>4099</v>
          </cell>
        </row>
        <row r="547">
          <cell r="A547" t="str">
            <v>051150011All</v>
          </cell>
          <cell r="B547">
            <v>29</v>
          </cell>
          <cell r="R547" t="str">
            <v>051150041All</v>
          </cell>
          <cell r="S547">
            <v>49</v>
          </cell>
        </row>
        <row r="548">
          <cell r="A548" t="str">
            <v>051150018LGRAll</v>
          </cell>
          <cell r="B548">
            <v>4099</v>
          </cell>
          <cell r="R548" t="str">
            <v>051150041Irrigated</v>
          </cell>
          <cell r="S548">
            <v>67</v>
          </cell>
        </row>
        <row r="549">
          <cell r="A549" t="str">
            <v>051150041All</v>
          </cell>
          <cell r="B549">
            <v>49</v>
          </cell>
          <cell r="R549" t="str">
            <v>051150041NonIrrigated</v>
          </cell>
          <cell r="S549">
            <v>41</v>
          </cell>
        </row>
        <row r="550">
          <cell r="A550" t="str">
            <v>051150041Irrigated</v>
          </cell>
          <cell r="B550">
            <v>67</v>
          </cell>
          <cell r="R550" t="str">
            <v>051150051All</v>
          </cell>
          <cell r="S550">
            <v>32</v>
          </cell>
        </row>
        <row r="551">
          <cell r="A551" t="str">
            <v>051150041Nonirrigated</v>
          </cell>
          <cell r="B551">
            <v>41</v>
          </cell>
          <cell r="R551" t="str">
            <v>051150081All</v>
          </cell>
          <cell r="S551">
            <v>14</v>
          </cell>
        </row>
        <row r="552">
          <cell r="A552" t="str">
            <v>051150051All</v>
          </cell>
          <cell r="B552">
            <v>32</v>
          </cell>
          <cell r="R552" t="str">
            <v>051150081Irrigated</v>
          </cell>
          <cell r="S552">
            <v>15</v>
          </cell>
        </row>
        <row r="553">
          <cell r="A553" t="str">
            <v>051150081All</v>
          </cell>
          <cell r="B553">
            <v>14</v>
          </cell>
          <cell r="R553" t="str">
            <v>051150081NonIrrigated</v>
          </cell>
          <cell r="S553">
            <v>13</v>
          </cell>
        </row>
        <row r="554">
          <cell r="A554" t="str">
            <v>051150081Irrigated</v>
          </cell>
          <cell r="B554">
            <v>15</v>
          </cell>
          <cell r="R554" t="str">
            <v>051170011All</v>
          </cell>
          <cell r="S554">
            <v>37</v>
          </cell>
        </row>
        <row r="555">
          <cell r="A555" t="str">
            <v>051150081Nonirrigated</v>
          </cell>
          <cell r="B555">
            <v>13</v>
          </cell>
          <cell r="R555" t="str">
            <v>051170016All</v>
          </cell>
          <cell r="S555">
            <v>54</v>
          </cell>
        </row>
        <row r="556">
          <cell r="A556" t="str">
            <v>051170011All</v>
          </cell>
          <cell r="B556">
            <v>37</v>
          </cell>
          <cell r="R556" t="str">
            <v>051170018LGRAll</v>
          </cell>
          <cell r="S556">
            <v>4920</v>
          </cell>
        </row>
        <row r="557">
          <cell r="A557" t="str">
            <v>051170016All</v>
          </cell>
          <cell r="B557">
            <v>54</v>
          </cell>
          <cell r="R557" t="str">
            <v>051170041All</v>
          </cell>
          <cell r="S557">
            <v>106</v>
          </cell>
        </row>
        <row r="558">
          <cell r="A558" t="str">
            <v>051170018LGRAll</v>
          </cell>
          <cell r="B558">
            <v>4920</v>
          </cell>
          <cell r="R558" t="str">
            <v>051170051All</v>
          </cell>
          <cell r="S558">
            <v>60</v>
          </cell>
        </row>
        <row r="559">
          <cell r="A559" t="str">
            <v>051170041All</v>
          </cell>
          <cell r="B559">
            <v>106</v>
          </cell>
          <cell r="R559" t="str">
            <v>051170051Irrigated</v>
          </cell>
          <cell r="S559">
            <v>60</v>
          </cell>
        </row>
        <row r="560">
          <cell r="A560" t="str">
            <v>051170051All</v>
          </cell>
          <cell r="B560">
            <v>60</v>
          </cell>
          <cell r="R560" t="str">
            <v>051170051NonIrrigated</v>
          </cell>
          <cell r="S560">
            <v>60</v>
          </cell>
        </row>
        <row r="561">
          <cell r="A561" t="str">
            <v>051170051Irrigated</v>
          </cell>
          <cell r="B561">
            <v>60</v>
          </cell>
          <cell r="R561" t="str">
            <v>051170081All</v>
          </cell>
          <cell r="S561">
            <v>25</v>
          </cell>
        </row>
        <row r="562">
          <cell r="A562" t="str">
            <v>051170051Nonirrigated</v>
          </cell>
          <cell r="B562">
            <v>60</v>
          </cell>
          <cell r="R562" t="str">
            <v>051190011All</v>
          </cell>
          <cell r="S562">
            <v>28</v>
          </cell>
        </row>
        <row r="563">
          <cell r="A563" t="str">
            <v>051170081All</v>
          </cell>
          <cell r="B563">
            <v>25</v>
          </cell>
          <cell r="R563" t="str">
            <v>051190018LGRAll</v>
          </cell>
          <cell r="S563">
            <v>4647</v>
          </cell>
        </row>
        <row r="564">
          <cell r="A564" t="str">
            <v>051190011All</v>
          </cell>
          <cell r="B564">
            <v>28</v>
          </cell>
          <cell r="R564" t="str">
            <v>051190041All</v>
          </cell>
          <cell r="S564">
            <v>69</v>
          </cell>
        </row>
        <row r="565">
          <cell r="A565" t="str">
            <v>051190018LGRAll</v>
          </cell>
          <cell r="B565">
            <v>4647</v>
          </cell>
          <cell r="R565" t="str">
            <v>051190051All</v>
          </cell>
          <cell r="S565">
            <v>32</v>
          </cell>
        </row>
        <row r="566">
          <cell r="A566" t="str">
            <v>051190041All</v>
          </cell>
          <cell r="B566">
            <v>69</v>
          </cell>
          <cell r="R566" t="str">
            <v>051190051Irrigated</v>
          </cell>
          <cell r="S566">
            <v>32</v>
          </cell>
        </row>
        <row r="567">
          <cell r="A567" t="str">
            <v>051190051All</v>
          </cell>
          <cell r="B567">
            <v>32</v>
          </cell>
          <cell r="R567" t="str">
            <v>051190051NonIrrigated</v>
          </cell>
          <cell r="S567">
            <v>32</v>
          </cell>
        </row>
        <row r="568">
          <cell r="A568" t="str">
            <v>051190051Irrigated</v>
          </cell>
          <cell r="B568">
            <v>32</v>
          </cell>
          <cell r="R568" t="str">
            <v>051190081All</v>
          </cell>
          <cell r="S568">
            <v>21</v>
          </cell>
        </row>
        <row r="569">
          <cell r="A569" t="str">
            <v>051190051Nonirrigated</v>
          </cell>
          <cell r="B569">
            <v>32</v>
          </cell>
          <cell r="R569" t="str">
            <v>051190081Irrigated</v>
          </cell>
          <cell r="S569">
            <v>24</v>
          </cell>
        </row>
        <row r="570">
          <cell r="A570" t="str">
            <v>051190081All</v>
          </cell>
          <cell r="B570">
            <v>21</v>
          </cell>
          <cell r="R570" t="str">
            <v>051190081NonIrrigated</v>
          </cell>
          <cell r="S570">
            <v>13</v>
          </cell>
        </row>
        <row r="571">
          <cell r="A571" t="str">
            <v>051190081Irrigated</v>
          </cell>
          <cell r="B571">
            <v>24</v>
          </cell>
          <cell r="R571" t="str">
            <v>051210011All</v>
          </cell>
          <cell r="S571">
            <v>29</v>
          </cell>
        </row>
        <row r="572">
          <cell r="A572" t="str">
            <v>051190081Nonirrigated</v>
          </cell>
          <cell r="B572">
            <v>13</v>
          </cell>
          <cell r="R572" t="str">
            <v>051210018LGRAll</v>
          </cell>
          <cell r="S572">
            <v>4556</v>
          </cell>
        </row>
        <row r="573">
          <cell r="A573" t="str">
            <v>051210011All</v>
          </cell>
          <cell r="B573">
            <v>29</v>
          </cell>
          <cell r="R573" t="str">
            <v>051210041All</v>
          </cell>
          <cell r="S573">
            <v>106</v>
          </cell>
        </row>
        <row r="574">
          <cell r="A574" t="str">
            <v>051210018LGRAll</v>
          </cell>
          <cell r="B574">
            <v>4556</v>
          </cell>
          <cell r="R574" t="str">
            <v>051210051All</v>
          </cell>
          <cell r="S574">
            <v>44</v>
          </cell>
        </row>
        <row r="575">
          <cell r="A575" t="str">
            <v>051210041All</v>
          </cell>
          <cell r="B575">
            <v>106</v>
          </cell>
          <cell r="R575" t="str">
            <v>051210051Irrigated</v>
          </cell>
          <cell r="S575">
            <v>46</v>
          </cell>
        </row>
        <row r="576">
          <cell r="A576" t="str">
            <v>051210051All</v>
          </cell>
          <cell r="B576">
            <v>44</v>
          </cell>
          <cell r="R576" t="str">
            <v>051210051NonIrrigated</v>
          </cell>
          <cell r="S576">
            <v>43</v>
          </cell>
        </row>
        <row r="577">
          <cell r="A577" t="str">
            <v>051210051Irrigated</v>
          </cell>
          <cell r="B577">
            <v>46</v>
          </cell>
          <cell r="R577" t="str">
            <v>051210075All</v>
          </cell>
          <cell r="S577">
            <v>1534</v>
          </cell>
        </row>
        <row r="578">
          <cell r="A578" t="str">
            <v>051210051Nonirrigated</v>
          </cell>
          <cell r="B578">
            <v>43</v>
          </cell>
          <cell r="R578" t="str">
            <v>051210081All</v>
          </cell>
          <cell r="S578">
            <v>26</v>
          </cell>
        </row>
        <row r="579">
          <cell r="A579" t="str">
            <v>051210075All</v>
          </cell>
          <cell r="B579">
            <v>1534</v>
          </cell>
          <cell r="R579" t="str">
            <v>051230011All</v>
          </cell>
          <cell r="S579">
            <v>34</v>
          </cell>
        </row>
        <row r="580">
          <cell r="A580" t="str">
            <v>051210081All</v>
          </cell>
          <cell r="B580">
            <v>26</v>
          </cell>
          <cell r="R580" t="str">
            <v>051230018LGRAll</v>
          </cell>
          <cell r="S580">
            <v>4634</v>
          </cell>
        </row>
        <row r="581">
          <cell r="A581" t="str">
            <v>051230011All</v>
          </cell>
          <cell r="B581">
            <v>34</v>
          </cell>
          <cell r="R581" t="str">
            <v>051230041All</v>
          </cell>
          <cell r="S581">
            <v>103</v>
          </cell>
        </row>
        <row r="582">
          <cell r="A582" t="str">
            <v>051230018LGRAll</v>
          </cell>
          <cell r="B582">
            <v>4634</v>
          </cell>
          <cell r="R582" t="str">
            <v>051230051All</v>
          </cell>
          <cell r="S582">
            <v>57</v>
          </cell>
        </row>
        <row r="583">
          <cell r="A583" t="str">
            <v>051230041All</v>
          </cell>
          <cell r="B583">
            <v>103</v>
          </cell>
          <cell r="R583" t="str">
            <v>051230051Irrigated</v>
          </cell>
          <cell r="S583">
            <v>58</v>
          </cell>
        </row>
        <row r="584">
          <cell r="A584" t="str">
            <v>051230051All</v>
          </cell>
          <cell r="B584">
            <v>57</v>
          </cell>
          <cell r="R584" t="str">
            <v>051230051NonIrrigated</v>
          </cell>
          <cell r="S584">
            <v>57</v>
          </cell>
        </row>
        <row r="585">
          <cell r="A585" t="str">
            <v>051230051Irrigated</v>
          </cell>
          <cell r="B585">
            <v>58</v>
          </cell>
          <cell r="R585" t="str">
            <v>051230081All</v>
          </cell>
          <cell r="S585">
            <v>23</v>
          </cell>
        </row>
        <row r="586">
          <cell r="A586" t="str">
            <v>051230051Nonirrigated</v>
          </cell>
          <cell r="B586">
            <v>57</v>
          </cell>
          <cell r="R586" t="str">
            <v>051230081Irrigated</v>
          </cell>
          <cell r="S586">
            <v>25</v>
          </cell>
        </row>
        <row r="587">
          <cell r="A587" t="str">
            <v>051230081All</v>
          </cell>
          <cell r="B587">
            <v>23</v>
          </cell>
          <cell r="R587" t="str">
            <v>051230081NonIrrigated</v>
          </cell>
          <cell r="S587">
            <v>20</v>
          </cell>
        </row>
        <row r="588">
          <cell r="A588" t="str">
            <v>051230081Irrigated</v>
          </cell>
          <cell r="B588">
            <v>25</v>
          </cell>
          <cell r="R588" t="str">
            <v>051310011All</v>
          </cell>
          <cell r="S588">
            <v>22</v>
          </cell>
        </row>
        <row r="589">
          <cell r="A589" t="str">
            <v>051230081Nonirrigated</v>
          </cell>
          <cell r="B589">
            <v>20</v>
          </cell>
          <cell r="R589" t="str">
            <v>051310041All</v>
          </cell>
          <cell r="S589">
            <v>55</v>
          </cell>
        </row>
        <row r="590">
          <cell r="A590" t="str">
            <v>051310011All</v>
          </cell>
          <cell r="B590">
            <v>22</v>
          </cell>
          <cell r="R590" t="str">
            <v>051310081All</v>
          </cell>
          <cell r="S590">
            <v>13</v>
          </cell>
        </row>
        <row r="591">
          <cell r="A591" t="str">
            <v>051310041All</v>
          </cell>
          <cell r="B591">
            <v>55</v>
          </cell>
          <cell r="R591" t="str">
            <v>051330011All</v>
          </cell>
          <cell r="S591">
            <v>25</v>
          </cell>
        </row>
        <row r="592">
          <cell r="A592" t="str">
            <v>051310081All</v>
          </cell>
          <cell r="B592">
            <v>13</v>
          </cell>
          <cell r="R592" t="str">
            <v>051330041All</v>
          </cell>
          <cell r="S592">
            <v>64</v>
          </cell>
        </row>
        <row r="593">
          <cell r="A593" t="str">
            <v>051330011All</v>
          </cell>
          <cell r="B593">
            <v>25</v>
          </cell>
          <cell r="R593" t="str">
            <v>051330081All</v>
          </cell>
          <cell r="S593">
            <v>10</v>
          </cell>
        </row>
        <row r="594">
          <cell r="A594" t="str">
            <v>051330041All</v>
          </cell>
          <cell r="B594">
            <v>64</v>
          </cell>
          <cell r="R594" t="str">
            <v>051450011All</v>
          </cell>
          <cell r="S594">
            <v>30</v>
          </cell>
        </row>
        <row r="595">
          <cell r="A595" t="str">
            <v>051330081All</v>
          </cell>
          <cell r="B595">
            <v>10</v>
          </cell>
          <cell r="R595" t="str">
            <v>051450018LGRAll</v>
          </cell>
          <cell r="S595">
            <v>4185</v>
          </cell>
        </row>
        <row r="596">
          <cell r="A596" t="str">
            <v>051450011All</v>
          </cell>
          <cell r="B596">
            <v>30</v>
          </cell>
          <cell r="R596" t="str">
            <v>051450041All</v>
          </cell>
          <cell r="S596">
            <v>87</v>
          </cell>
        </row>
        <row r="597">
          <cell r="A597" t="str">
            <v>051450018LGRAll</v>
          </cell>
          <cell r="B597">
            <v>4185</v>
          </cell>
          <cell r="R597" t="str">
            <v>051450051All</v>
          </cell>
          <cell r="S597">
            <v>29</v>
          </cell>
        </row>
        <row r="598">
          <cell r="A598" t="str">
            <v>051450041All</v>
          </cell>
          <cell r="B598">
            <v>87</v>
          </cell>
          <cell r="R598" t="str">
            <v>051450075All</v>
          </cell>
          <cell r="S598">
            <v>1575</v>
          </cell>
        </row>
        <row r="599">
          <cell r="A599" t="str">
            <v>051450051All</v>
          </cell>
          <cell r="B599">
            <v>29</v>
          </cell>
          <cell r="R599" t="str">
            <v>051450081All</v>
          </cell>
          <cell r="S599">
            <v>15</v>
          </cell>
        </row>
        <row r="600">
          <cell r="A600" t="str">
            <v>051450081All</v>
          </cell>
          <cell r="B600">
            <v>15</v>
          </cell>
          <cell r="R600" t="str">
            <v>051450081Irrigated</v>
          </cell>
          <cell r="S600">
            <v>17</v>
          </cell>
        </row>
        <row r="601">
          <cell r="A601" t="str">
            <v>051450081Irrigated</v>
          </cell>
          <cell r="B601">
            <v>17</v>
          </cell>
          <cell r="R601" t="str">
            <v>051450081NonIrrigated</v>
          </cell>
          <cell r="S601">
            <v>12</v>
          </cell>
        </row>
        <row r="602">
          <cell r="A602" t="str">
            <v>051450081Nonirrigated</v>
          </cell>
          <cell r="B602">
            <v>12</v>
          </cell>
          <cell r="R602" t="str">
            <v>051470011All</v>
          </cell>
          <cell r="S602">
            <v>28</v>
          </cell>
        </row>
        <row r="603">
          <cell r="A603" t="str">
            <v>051470011All</v>
          </cell>
          <cell r="B603">
            <v>28</v>
          </cell>
          <cell r="R603" t="str">
            <v>051470016All</v>
          </cell>
          <cell r="S603">
            <v>43</v>
          </cell>
        </row>
        <row r="604">
          <cell r="A604" t="str">
            <v>051470016All</v>
          </cell>
          <cell r="B604">
            <v>43</v>
          </cell>
          <cell r="R604" t="str">
            <v>051470018LGRAll</v>
          </cell>
          <cell r="S604">
            <v>4506</v>
          </cell>
        </row>
        <row r="605">
          <cell r="A605" t="str">
            <v>051470018LGRAll</v>
          </cell>
          <cell r="B605">
            <v>4506</v>
          </cell>
          <cell r="R605" t="str">
            <v>051470041All</v>
          </cell>
          <cell r="S605">
            <v>98</v>
          </cell>
        </row>
        <row r="606">
          <cell r="A606" t="str">
            <v>051470041All</v>
          </cell>
          <cell r="B606">
            <v>98</v>
          </cell>
          <cell r="R606" t="str">
            <v>051470051All</v>
          </cell>
          <cell r="S606">
            <v>48</v>
          </cell>
        </row>
        <row r="607">
          <cell r="A607" t="str">
            <v>051470051All</v>
          </cell>
          <cell r="B607">
            <v>48</v>
          </cell>
          <cell r="R607" t="str">
            <v>051470051Irrigated</v>
          </cell>
          <cell r="S607">
            <v>50</v>
          </cell>
        </row>
        <row r="608">
          <cell r="A608" t="str">
            <v>051470051Irrigated</v>
          </cell>
          <cell r="B608">
            <v>50</v>
          </cell>
          <cell r="R608" t="str">
            <v>051470051NonIrrigated</v>
          </cell>
          <cell r="S608">
            <v>46</v>
          </cell>
        </row>
        <row r="609">
          <cell r="A609" t="str">
            <v>051470051Nonirrigated</v>
          </cell>
          <cell r="B609">
            <v>46</v>
          </cell>
          <cell r="R609" t="str">
            <v>051470075All</v>
          </cell>
          <cell r="S609">
            <v>1575</v>
          </cell>
        </row>
        <row r="610">
          <cell r="A610" t="str">
            <v>051470075All</v>
          </cell>
          <cell r="B610">
            <v>1575</v>
          </cell>
          <cell r="R610" t="str">
            <v>051470081All</v>
          </cell>
          <cell r="S610">
            <v>20</v>
          </cell>
        </row>
        <row r="611">
          <cell r="A611" t="str">
            <v>051470081All</v>
          </cell>
          <cell r="B611">
            <v>20</v>
          </cell>
          <cell r="R611" t="str">
            <v>051490011All</v>
          </cell>
          <cell r="S611">
            <v>29</v>
          </cell>
        </row>
        <row r="612">
          <cell r="A612" t="str">
            <v>051490011All</v>
          </cell>
          <cell r="B612">
            <v>29</v>
          </cell>
          <cell r="R612" t="str">
            <v>051490018LGRAll</v>
          </cell>
          <cell r="S612">
            <v>4317</v>
          </cell>
        </row>
        <row r="613">
          <cell r="A613" t="str">
            <v>051490018LGRAll</v>
          </cell>
          <cell r="B613">
            <v>4317</v>
          </cell>
          <cell r="R613" t="str">
            <v>051490041All</v>
          </cell>
          <cell r="S613">
            <v>83</v>
          </cell>
        </row>
        <row r="614">
          <cell r="A614" t="str">
            <v>051490041All</v>
          </cell>
          <cell r="B614">
            <v>83</v>
          </cell>
          <cell r="R614" t="str">
            <v>051490041Irrigated</v>
          </cell>
          <cell r="S614">
            <v>87</v>
          </cell>
        </row>
        <row r="615">
          <cell r="A615" t="str">
            <v>051490041Irrigated</v>
          </cell>
          <cell r="B615">
            <v>87</v>
          </cell>
          <cell r="R615" t="str">
            <v>051490041NonIrrigated</v>
          </cell>
          <cell r="S615">
            <v>61</v>
          </cell>
        </row>
        <row r="616">
          <cell r="A616" t="str">
            <v>051490041Nonirrigated</v>
          </cell>
          <cell r="B616">
            <v>61</v>
          </cell>
          <cell r="R616" t="str">
            <v>051490081All</v>
          </cell>
          <cell r="S616">
            <v>17</v>
          </cell>
        </row>
        <row r="617">
          <cell r="A617" t="str">
            <v>051490081All</v>
          </cell>
          <cell r="B617">
            <v>17</v>
          </cell>
          <cell r="R617" t="str">
            <v>051490081Irrigated</v>
          </cell>
          <cell r="S617">
            <v>19</v>
          </cell>
        </row>
        <row r="618">
          <cell r="A618" t="str">
            <v>051490081Irrigated</v>
          </cell>
          <cell r="B618">
            <v>19</v>
          </cell>
          <cell r="R618" t="str">
            <v>051490081NonIrrigated</v>
          </cell>
          <cell r="S618">
            <v>15</v>
          </cell>
        </row>
        <row r="619">
          <cell r="A619" t="str">
            <v>051490081Nonirrigated</v>
          </cell>
          <cell r="B619">
            <v>15</v>
          </cell>
          <cell r="R619" t="str">
            <v>060010011All</v>
          </cell>
          <cell r="S619">
            <v>28</v>
          </cell>
        </row>
        <row r="620">
          <cell r="A620" t="str">
            <v>060010011All</v>
          </cell>
          <cell r="B620">
            <v>28</v>
          </cell>
          <cell r="R620" t="str">
            <v>060010011Irrigated</v>
          </cell>
          <cell r="S620">
            <v>46</v>
          </cell>
        </row>
        <row r="621">
          <cell r="A621" t="str">
            <v>060010011Irrigated</v>
          </cell>
          <cell r="B621">
            <v>46</v>
          </cell>
          <cell r="R621" t="str">
            <v>060010011NonIrrigated</v>
          </cell>
          <cell r="S621">
            <v>12</v>
          </cell>
        </row>
        <row r="622">
          <cell r="A622" t="str">
            <v>060010011Nonirrigated</v>
          </cell>
          <cell r="B622">
            <v>12</v>
          </cell>
          <cell r="R622" t="str">
            <v>060010016All</v>
          </cell>
          <cell r="S622">
            <v>38</v>
          </cell>
        </row>
        <row r="623">
          <cell r="A623" t="str">
            <v>060010016All</v>
          </cell>
          <cell r="B623">
            <v>38</v>
          </cell>
          <cell r="R623" t="str">
            <v>060050011All</v>
          </cell>
          <cell r="S623">
            <v>24</v>
          </cell>
        </row>
        <row r="624">
          <cell r="A624" t="str">
            <v>060050011All</v>
          </cell>
          <cell r="B624">
            <v>24</v>
          </cell>
          <cell r="R624" t="str">
            <v>060070011All</v>
          </cell>
          <cell r="S624">
            <v>31</v>
          </cell>
        </row>
        <row r="625">
          <cell r="A625" t="str">
            <v>060070011All</v>
          </cell>
          <cell r="B625">
            <v>31</v>
          </cell>
          <cell r="R625" t="str">
            <v>060070011Irrigated</v>
          </cell>
          <cell r="S625">
            <v>48</v>
          </cell>
        </row>
        <row r="626">
          <cell r="A626" t="str">
            <v>060070011Irrigated</v>
          </cell>
          <cell r="B626">
            <v>48</v>
          </cell>
          <cell r="R626" t="str">
            <v>060070011NonIrrigated</v>
          </cell>
          <cell r="S626">
            <v>23</v>
          </cell>
        </row>
        <row r="627">
          <cell r="A627" t="str">
            <v>060070011Nonirrigated</v>
          </cell>
          <cell r="B627">
            <v>23</v>
          </cell>
          <cell r="R627" t="str">
            <v>060070018LGRAll</v>
          </cell>
          <cell r="S627">
            <v>5891</v>
          </cell>
        </row>
        <row r="628">
          <cell r="A628" t="str">
            <v>060070018LGRAll</v>
          </cell>
          <cell r="B628">
            <v>5891</v>
          </cell>
          <cell r="R628" t="str">
            <v>060070018TJRAll</v>
          </cell>
          <cell r="S628">
            <v>5963</v>
          </cell>
        </row>
        <row r="629">
          <cell r="A629" t="str">
            <v>060070018TJRAll</v>
          </cell>
          <cell r="B629">
            <v>5963</v>
          </cell>
          <cell r="R629" t="str">
            <v>060070041All</v>
          </cell>
          <cell r="S629">
            <v>118</v>
          </cell>
        </row>
        <row r="630">
          <cell r="A630" t="str">
            <v>060070041All</v>
          </cell>
          <cell r="B630">
            <v>118</v>
          </cell>
          <cell r="R630" t="str">
            <v>060070079All</v>
          </cell>
          <cell r="S630">
            <v>1033</v>
          </cell>
        </row>
        <row r="631">
          <cell r="A631" t="str">
            <v>060070079All</v>
          </cell>
          <cell r="B631">
            <v>1033</v>
          </cell>
          <cell r="R631" t="str">
            <v>060110011All</v>
          </cell>
          <cell r="S631">
            <v>48</v>
          </cell>
        </row>
        <row r="632">
          <cell r="A632" t="str">
            <v>060110011All</v>
          </cell>
          <cell r="B632">
            <v>48</v>
          </cell>
          <cell r="R632" t="str">
            <v>060110018LGRAll</v>
          </cell>
          <cell r="S632">
            <v>3270</v>
          </cell>
        </row>
        <row r="633">
          <cell r="A633" t="str">
            <v>060110018LGRAll</v>
          </cell>
          <cell r="B633">
            <v>3270</v>
          </cell>
          <cell r="R633" t="str">
            <v>060110018TJRAll</v>
          </cell>
          <cell r="S633">
            <v>5559</v>
          </cell>
        </row>
        <row r="634">
          <cell r="A634" t="str">
            <v>060110018TJRAll</v>
          </cell>
          <cell r="B634">
            <v>5559</v>
          </cell>
          <cell r="R634" t="str">
            <v>060110041All</v>
          </cell>
          <cell r="S634">
            <v>118</v>
          </cell>
        </row>
        <row r="635">
          <cell r="A635" t="str">
            <v>060110041All</v>
          </cell>
          <cell r="B635">
            <v>118</v>
          </cell>
          <cell r="R635" t="str">
            <v>060110079All</v>
          </cell>
          <cell r="S635">
            <v>976</v>
          </cell>
        </row>
        <row r="636">
          <cell r="A636" t="str">
            <v>060110079All</v>
          </cell>
          <cell r="B636">
            <v>976</v>
          </cell>
          <cell r="R636" t="str">
            <v>060130011All</v>
          </cell>
          <cell r="S636">
            <v>46</v>
          </cell>
        </row>
        <row r="637">
          <cell r="A637" t="str">
            <v>060130011All</v>
          </cell>
          <cell r="B637">
            <v>46</v>
          </cell>
          <cell r="R637" t="str">
            <v>060130041All</v>
          </cell>
          <cell r="S637">
            <v>102</v>
          </cell>
        </row>
        <row r="638">
          <cell r="A638" t="str">
            <v>060130041All</v>
          </cell>
          <cell r="B638">
            <v>102</v>
          </cell>
          <cell r="R638" t="str">
            <v>060190011All</v>
          </cell>
          <cell r="S638">
            <v>36</v>
          </cell>
        </row>
        <row r="639">
          <cell r="A639" t="str">
            <v>060190011All</v>
          </cell>
          <cell r="B639">
            <v>36</v>
          </cell>
          <cell r="R639" t="str">
            <v>060190011Irrigated</v>
          </cell>
          <cell r="S639">
            <v>71</v>
          </cell>
        </row>
        <row r="640">
          <cell r="A640" t="str">
            <v>060190011Irrigated</v>
          </cell>
          <cell r="B640">
            <v>71</v>
          </cell>
          <cell r="R640" t="str">
            <v>060190011NonIrrigated</v>
          </cell>
          <cell r="S640">
            <v>6</v>
          </cell>
        </row>
        <row r="641">
          <cell r="A641" t="str">
            <v>060190011Nonirrigated</v>
          </cell>
          <cell r="B641">
            <v>6</v>
          </cell>
          <cell r="R641" t="str">
            <v>060190016All</v>
          </cell>
          <cell r="S641">
            <v>17</v>
          </cell>
        </row>
        <row r="642">
          <cell r="A642" t="str">
            <v>060190016All</v>
          </cell>
          <cell r="B642">
            <v>17</v>
          </cell>
          <cell r="R642" t="str">
            <v>060190018LGRAll</v>
          </cell>
          <cell r="S642">
            <v>4652</v>
          </cell>
        </row>
        <row r="643">
          <cell r="A643" t="str">
            <v>060190018LGRAll</v>
          </cell>
          <cell r="B643">
            <v>4652</v>
          </cell>
          <cell r="R643" t="str">
            <v>060190018TJRAll</v>
          </cell>
          <cell r="S643">
            <v>4397</v>
          </cell>
        </row>
        <row r="644">
          <cell r="A644" t="str">
            <v>060190018TJRAll</v>
          </cell>
          <cell r="B644">
            <v>4397</v>
          </cell>
          <cell r="R644" t="str">
            <v>060190041All</v>
          </cell>
          <cell r="S644">
            <v>124</v>
          </cell>
        </row>
        <row r="645">
          <cell r="A645" t="str">
            <v>060190041All</v>
          </cell>
          <cell r="B645">
            <v>124</v>
          </cell>
          <cell r="R645" t="str">
            <v>060190079All</v>
          </cell>
          <cell r="S645">
            <v>1113</v>
          </cell>
        </row>
        <row r="646">
          <cell r="A646" t="str">
            <v>060190079All</v>
          </cell>
          <cell r="B646">
            <v>1113</v>
          </cell>
          <cell r="R646" t="str">
            <v>060190091All</v>
          </cell>
          <cell r="S646">
            <v>19</v>
          </cell>
        </row>
        <row r="647">
          <cell r="A647" t="str">
            <v>060190091All</v>
          </cell>
          <cell r="B647">
            <v>19</v>
          </cell>
          <cell r="R647" t="str">
            <v>060210011All</v>
          </cell>
          <cell r="S647">
            <v>46</v>
          </cell>
        </row>
        <row r="648">
          <cell r="A648" t="str">
            <v>060210011All</v>
          </cell>
          <cell r="B648">
            <v>46</v>
          </cell>
          <cell r="R648" t="str">
            <v>060210011Irrigated</v>
          </cell>
          <cell r="S648">
            <v>57</v>
          </cell>
        </row>
        <row r="649">
          <cell r="A649" t="str">
            <v>060210011Irrigated</v>
          </cell>
          <cell r="B649">
            <v>57</v>
          </cell>
          <cell r="R649" t="str">
            <v>060210011NonIrrigated</v>
          </cell>
          <cell r="S649">
            <v>26</v>
          </cell>
        </row>
        <row r="650">
          <cell r="A650" t="str">
            <v>060210011Nonirrigated</v>
          </cell>
          <cell r="B650">
            <v>26</v>
          </cell>
          <cell r="R650" t="str">
            <v>060210018LGRAll</v>
          </cell>
          <cell r="S650">
            <v>4015</v>
          </cell>
        </row>
        <row r="651">
          <cell r="A651" t="str">
            <v>060210018LGRAll</v>
          </cell>
          <cell r="B651">
            <v>4015</v>
          </cell>
          <cell r="R651" t="str">
            <v>060210018TJRAll</v>
          </cell>
          <cell r="S651">
            <v>5802</v>
          </cell>
        </row>
        <row r="652">
          <cell r="A652" t="str">
            <v>060210018TJRAll</v>
          </cell>
          <cell r="B652">
            <v>5802</v>
          </cell>
          <cell r="R652" t="str">
            <v>060210041All</v>
          </cell>
          <cell r="S652">
            <v>120</v>
          </cell>
        </row>
        <row r="653">
          <cell r="A653" t="str">
            <v>060210041All</v>
          </cell>
          <cell r="B653">
            <v>120</v>
          </cell>
          <cell r="R653" t="str">
            <v>060210051All</v>
          </cell>
          <cell r="S653">
            <v>47</v>
          </cell>
        </row>
        <row r="654">
          <cell r="A654" t="str">
            <v>060210051All</v>
          </cell>
          <cell r="B654">
            <v>47</v>
          </cell>
          <cell r="R654" t="str">
            <v>060210091All</v>
          </cell>
          <cell r="S654">
            <v>39</v>
          </cell>
        </row>
        <row r="655">
          <cell r="A655" t="str">
            <v>060210091All</v>
          </cell>
          <cell r="B655">
            <v>39</v>
          </cell>
          <cell r="R655" t="str">
            <v>060210091Irrigated</v>
          </cell>
          <cell r="S655">
            <v>44</v>
          </cell>
        </row>
        <row r="656">
          <cell r="A656" t="str">
            <v>060210091Irrigated</v>
          </cell>
          <cell r="B656">
            <v>44</v>
          </cell>
          <cell r="R656" t="str">
            <v>060210091NonIrrigated</v>
          </cell>
          <cell r="S656">
            <v>25</v>
          </cell>
        </row>
        <row r="657">
          <cell r="A657" t="str">
            <v>060210091Nonirrigated</v>
          </cell>
          <cell r="B657">
            <v>25</v>
          </cell>
          <cell r="R657" t="str">
            <v>060250011All</v>
          </cell>
          <cell r="S657">
            <v>69</v>
          </cell>
        </row>
        <row r="658">
          <cell r="A658" t="str">
            <v>060250011All</v>
          </cell>
          <cell r="B658">
            <v>69</v>
          </cell>
          <cell r="R658" t="str">
            <v>060290011All</v>
          </cell>
          <cell r="S658">
            <v>47</v>
          </cell>
        </row>
        <row r="659">
          <cell r="A659" t="str">
            <v>060290011All</v>
          </cell>
          <cell r="B659">
            <v>47</v>
          </cell>
          <cell r="R659" t="str">
            <v>060290041All</v>
          </cell>
          <cell r="S659">
            <v>120</v>
          </cell>
        </row>
        <row r="660">
          <cell r="A660" t="str">
            <v>060290041All</v>
          </cell>
          <cell r="B660">
            <v>120</v>
          </cell>
          <cell r="R660" t="str">
            <v>060290091All</v>
          </cell>
          <cell r="S660">
            <v>21</v>
          </cell>
        </row>
        <row r="661">
          <cell r="A661" t="str">
            <v>060290091All</v>
          </cell>
          <cell r="B661">
            <v>21</v>
          </cell>
          <cell r="R661" t="str">
            <v>060290091Irrigated</v>
          </cell>
          <cell r="S661">
            <v>43</v>
          </cell>
        </row>
        <row r="662">
          <cell r="A662" t="str">
            <v>060290091Irrigated</v>
          </cell>
          <cell r="B662">
            <v>43</v>
          </cell>
          <cell r="R662" t="str">
            <v>060290091NonIrrigated</v>
          </cell>
          <cell r="S662">
            <v>13</v>
          </cell>
        </row>
        <row r="663">
          <cell r="A663" t="str">
            <v>060290091Nonirrigated</v>
          </cell>
          <cell r="B663">
            <v>13</v>
          </cell>
          <cell r="R663" t="str">
            <v>060310011All</v>
          </cell>
          <cell r="S663">
            <v>47</v>
          </cell>
        </row>
        <row r="664">
          <cell r="A664" t="str">
            <v>060310011All</v>
          </cell>
          <cell r="B664">
            <v>47</v>
          </cell>
          <cell r="R664" t="str">
            <v>060310041All</v>
          </cell>
          <cell r="S664">
            <v>124</v>
          </cell>
        </row>
        <row r="665">
          <cell r="A665" t="str">
            <v>060310041All</v>
          </cell>
          <cell r="B665">
            <v>124</v>
          </cell>
          <cell r="R665" t="str">
            <v>060310079All</v>
          </cell>
          <cell r="S665">
            <v>1370</v>
          </cell>
        </row>
        <row r="666">
          <cell r="A666" t="str">
            <v>060310079All</v>
          </cell>
          <cell r="B666">
            <v>1370</v>
          </cell>
          <cell r="R666" t="str">
            <v>060310091All</v>
          </cell>
          <cell r="S666">
            <v>27</v>
          </cell>
        </row>
        <row r="667">
          <cell r="A667" t="str">
            <v>060310091All</v>
          </cell>
          <cell r="B667">
            <v>27</v>
          </cell>
          <cell r="R667" t="str">
            <v>060310091Irrigated</v>
          </cell>
          <cell r="S667">
            <v>48</v>
          </cell>
        </row>
        <row r="668">
          <cell r="A668" t="str">
            <v>060310091Irrigated</v>
          </cell>
          <cell r="B668">
            <v>48</v>
          </cell>
          <cell r="R668" t="str">
            <v>060310091NonIrrigated</v>
          </cell>
          <cell r="S668">
            <v>13</v>
          </cell>
        </row>
        <row r="669">
          <cell r="A669" t="str">
            <v>060310091Nonirrigated</v>
          </cell>
          <cell r="B669">
            <v>13</v>
          </cell>
          <cell r="R669" t="str">
            <v>060350011All</v>
          </cell>
          <cell r="S669">
            <v>30</v>
          </cell>
        </row>
        <row r="670">
          <cell r="A670" t="str">
            <v>060350011All</v>
          </cell>
          <cell r="B670">
            <v>30</v>
          </cell>
          <cell r="R670" t="str">
            <v>060350011Irrigated</v>
          </cell>
          <cell r="S670">
            <v>32</v>
          </cell>
        </row>
        <row r="671">
          <cell r="A671" t="str">
            <v>060350011Irrigated</v>
          </cell>
          <cell r="B671">
            <v>32</v>
          </cell>
          <cell r="R671" t="str">
            <v>060350011NonIrrigated</v>
          </cell>
          <cell r="S671">
            <v>18</v>
          </cell>
        </row>
        <row r="672">
          <cell r="A672" t="str">
            <v>060350011Nonirrigated</v>
          </cell>
          <cell r="B672">
            <v>18</v>
          </cell>
          <cell r="R672" t="str">
            <v>060350016All</v>
          </cell>
          <cell r="S672">
            <v>40</v>
          </cell>
        </row>
        <row r="673">
          <cell r="A673" t="str">
            <v>060350016All</v>
          </cell>
          <cell r="B673">
            <v>40</v>
          </cell>
          <cell r="R673" t="str">
            <v>060370011All</v>
          </cell>
          <cell r="S673">
            <v>25</v>
          </cell>
        </row>
        <row r="674">
          <cell r="A674" t="str">
            <v>060370011All</v>
          </cell>
          <cell r="B674">
            <v>25</v>
          </cell>
          <cell r="R674" t="str">
            <v>060370091All</v>
          </cell>
          <cell r="S674">
            <v>7</v>
          </cell>
        </row>
        <row r="675">
          <cell r="A675" t="str">
            <v>060370091All</v>
          </cell>
          <cell r="B675">
            <v>7</v>
          </cell>
          <cell r="R675" t="str">
            <v>060390011All</v>
          </cell>
          <cell r="S675">
            <v>53</v>
          </cell>
        </row>
        <row r="676">
          <cell r="A676" t="str">
            <v>060390011All</v>
          </cell>
          <cell r="B676">
            <v>53</v>
          </cell>
          <cell r="R676" t="str">
            <v>060390041All</v>
          </cell>
          <cell r="S676">
            <v>120</v>
          </cell>
        </row>
        <row r="677">
          <cell r="A677" t="str">
            <v>060390041All</v>
          </cell>
          <cell r="B677">
            <v>120</v>
          </cell>
          <cell r="R677" t="str">
            <v>060390091All</v>
          </cell>
          <cell r="S677">
            <v>29</v>
          </cell>
        </row>
        <row r="678">
          <cell r="A678" t="str">
            <v>060390091All</v>
          </cell>
          <cell r="B678">
            <v>29</v>
          </cell>
          <cell r="R678" t="str">
            <v>060390091Irrigated</v>
          </cell>
          <cell r="S678">
            <v>46</v>
          </cell>
        </row>
        <row r="679">
          <cell r="A679" t="str">
            <v>060390091Irrigated</v>
          </cell>
          <cell r="B679">
            <v>46</v>
          </cell>
          <cell r="R679" t="str">
            <v>060390091NonIrrigated</v>
          </cell>
          <cell r="S679">
            <v>14</v>
          </cell>
        </row>
        <row r="680">
          <cell r="A680" t="str">
            <v>060390091Nonirrigated</v>
          </cell>
          <cell r="B680">
            <v>14</v>
          </cell>
          <cell r="R680" t="str">
            <v>060470011All</v>
          </cell>
          <cell r="S680">
            <v>49</v>
          </cell>
        </row>
        <row r="681">
          <cell r="A681" t="str">
            <v>060470011All</v>
          </cell>
          <cell r="B681">
            <v>49</v>
          </cell>
          <cell r="R681" t="str">
            <v>060470016All</v>
          </cell>
          <cell r="S681">
            <v>30</v>
          </cell>
        </row>
        <row r="682">
          <cell r="A682" t="str">
            <v>060470016All</v>
          </cell>
          <cell r="B682">
            <v>30</v>
          </cell>
          <cell r="R682" t="str">
            <v>060470018LGRAll</v>
          </cell>
          <cell r="S682">
            <v>5442</v>
          </cell>
        </row>
        <row r="683">
          <cell r="A683" t="str">
            <v>060470018LGRAll</v>
          </cell>
          <cell r="B683">
            <v>5442</v>
          </cell>
          <cell r="R683" t="str">
            <v>060470018TJRAll</v>
          </cell>
          <cell r="S683">
            <v>5661</v>
          </cell>
        </row>
        <row r="684">
          <cell r="A684" t="str">
            <v>060470018TJRAll</v>
          </cell>
          <cell r="B684">
            <v>5661</v>
          </cell>
          <cell r="R684" t="str">
            <v>060470041All</v>
          </cell>
          <cell r="S684">
            <v>120</v>
          </cell>
        </row>
        <row r="685">
          <cell r="A685" t="str">
            <v>060470041All</v>
          </cell>
          <cell r="B685">
            <v>120</v>
          </cell>
          <cell r="R685" t="str">
            <v>060470091All</v>
          </cell>
          <cell r="S685">
            <v>36</v>
          </cell>
        </row>
        <row r="686">
          <cell r="A686" t="str">
            <v>060470091All</v>
          </cell>
          <cell r="B686">
            <v>36</v>
          </cell>
          <cell r="R686" t="str">
            <v>060470091Irrigated</v>
          </cell>
          <cell r="S686">
            <v>47</v>
          </cell>
        </row>
        <row r="687">
          <cell r="A687" t="str">
            <v>060470091Irrigated</v>
          </cell>
          <cell r="B687">
            <v>47</v>
          </cell>
          <cell r="R687" t="str">
            <v>060470091NonIrrigated</v>
          </cell>
          <cell r="S687">
            <v>18</v>
          </cell>
        </row>
        <row r="688">
          <cell r="A688" t="str">
            <v>060470091Nonirrigated</v>
          </cell>
          <cell r="B688">
            <v>18</v>
          </cell>
          <cell r="R688" t="str">
            <v>060490011All</v>
          </cell>
          <cell r="S688">
            <v>65</v>
          </cell>
        </row>
        <row r="689">
          <cell r="A689" t="str">
            <v>060490011All</v>
          </cell>
          <cell r="B689">
            <v>65</v>
          </cell>
          <cell r="R689" t="str">
            <v>060490016All</v>
          </cell>
          <cell r="S689">
            <v>42</v>
          </cell>
        </row>
        <row r="690">
          <cell r="A690" t="str">
            <v>060490016All</v>
          </cell>
          <cell r="B690">
            <v>42</v>
          </cell>
          <cell r="R690" t="str">
            <v>060490091All</v>
          </cell>
          <cell r="S690">
            <v>61</v>
          </cell>
        </row>
        <row r="691">
          <cell r="A691" t="str">
            <v>060490091All</v>
          </cell>
          <cell r="B691">
            <v>61</v>
          </cell>
          <cell r="R691" t="str">
            <v>060530011All</v>
          </cell>
          <cell r="S691">
            <v>21</v>
          </cell>
        </row>
        <row r="692">
          <cell r="A692" t="str">
            <v>060530011All</v>
          </cell>
          <cell r="B692">
            <v>21</v>
          </cell>
          <cell r="R692" t="str">
            <v>060530091All</v>
          </cell>
          <cell r="S692">
            <v>19</v>
          </cell>
        </row>
        <row r="693">
          <cell r="A693" t="str">
            <v>060530091All</v>
          </cell>
          <cell r="B693">
            <v>19</v>
          </cell>
          <cell r="R693" t="str">
            <v>060610011All</v>
          </cell>
          <cell r="S693">
            <v>37</v>
          </cell>
        </row>
        <row r="694">
          <cell r="A694" t="str">
            <v>060610011All</v>
          </cell>
          <cell r="B694">
            <v>37</v>
          </cell>
          <cell r="R694" t="str">
            <v>060610011Irrigated</v>
          </cell>
          <cell r="S694">
            <v>55</v>
          </cell>
        </row>
        <row r="695">
          <cell r="A695" t="str">
            <v>060610011Irrigated</v>
          </cell>
          <cell r="B695">
            <v>55</v>
          </cell>
          <cell r="R695" t="str">
            <v>060610011NonIrrigated</v>
          </cell>
          <cell r="S695">
            <v>18</v>
          </cell>
        </row>
        <row r="696">
          <cell r="A696" t="str">
            <v>060610011Nonirrigated</v>
          </cell>
          <cell r="B696">
            <v>18</v>
          </cell>
          <cell r="R696" t="str">
            <v>060610018LGRAll</v>
          </cell>
          <cell r="S696">
            <v>2484</v>
          </cell>
        </row>
        <row r="697">
          <cell r="A697" t="str">
            <v>060610018LGRAll</v>
          </cell>
          <cell r="B697">
            <v>2484</v>
          </cell>
          <cell r="R697" t="str">
            <v>060610018TJRAll</v>
          </cell>
          <cell r="S697">
            <v>4308</v>
          </cell>
        </row>
        <row r="698">
          <cell r="A698" t="str">
            <v>060610018TJRAll</v>
          </cell>
          <cell r="B698">
            <v>4308</v>
          </cell>
          <cell r="R698" t="str">
            <v>060650011All</v>
          </cell>
          <cell r="S698">
            <v>13</v>
          </cell>
        </row>
        <row r="699">
          <cell r="A699" t="str">
            <v>060650011All</v>
          </cell>
          <cell r="B699">
            <v>13</v>
          </cell>
          <cell r="R699" t="str">
            <v>060650016All</v>
          </cell>
          <cell r="S699">
            <v>17</v>
          </cell>
        </row>
        <row r="700">
          <cell r="A700" t="str">
            <v>060650016All</v>
          </cell>
          <cell r="B700">
            <v>17</v>
          </cell>
          <cell r="R700" t="str">
            <v>060650016Irrigated</v>
          </cell>
          <cell r="S700">
            <v>24</v>
          </cell>
        </row>
        <row r="701">
          <cell r="A701" t="str">
            <v>060650016Irrigated</v>
          </cell>
          <cell r="B701">
            <v>24</v>
          </cell>
          <cell r="R701" t="str">
            <v>060650016NonIrrigated</v>
          </cell>
          <cell r="S701">
            <v>10</v>
          </cell>
        </row>
        <row r="702">
          <cell r="A702" t="str">
            <v>060650016Nonirrigated</v>
          </cell>
          <cell r="B702">
            <v>10</v>
          </cell>
          <cell r="R702" t="str">
            <v>060650041All</v>
          </cell>
          <cell r="S702">
            <v>125</v>
          </cell>
        </row>
        <row r="703">
          <cell r="A703" t="str">
            <v>060650041All</v>
          </cell>
          <cell r="B703">
            <v>125</v>
          </cell>
          <cell r="R703" t="str">
            <v>060650091All</v>
          </cell>
          <cell r="S703">
            <v>18</v>
          </cell>
        </row>
        <row r="704">
          <cell r="A704" t="str">
            <v>060650091All</v>
          </cell>
          <cell r="B704">
            <v>18</v>
          </cell>
          <cell r="R704" t="str">
            <v>060650091Irrigated</v>
          </cell>
          <cell r="S704">
            <v>25</v>
          </cell>
        </row>
        <row r="705">
          <cell r="A705" t="str">
            <v>060650091Irrigated</v>
          </cell>
          <cell r="B705">
            <v>25</v>
          </cell>
          <cell r="R705" t="str">
            <v>060650091NonIrrigated</v>
          </cell>
          <cell r="S705">
            <v>13</v>
          </cell>
        </row>
        <row r="706">
          <cell r="A706" t="str">
            <v>060650091Nonirrigated</v>
          </cell>
          <cell r="B706">
            <v>13</v>
          </cell>
          <cell r="R706" t="str">
            <v>060670011All</v>
          </cell>
          <cell r="S706">
            <v>48</v>
          </cell>
        </row>
        <row r="707">
          <cell r="A707" t="str">
            <v>060670011All</v>
          </cell>
          <cell r="B707">
            <v>48</v>
          </cell>
          <cell r="R707" t="str">
            <v>060670016All</v>
          </cell>
          <cell r="S707">
            <v>37</v>
          </cell>
        </row>
        <row r="708">
          <cell r="A708" t="str">
            <v>060670016All</v>
          </cell>
          <cell r="B708">
            <v>37</v>
          </cell>
          <cell r="R708" t="str">
            <v>060670016Irrigated</v>
          </cell>
          <cell r="S708">
            <v>43</v>
          </cell>
        </row>
        <row r="709">
          <cell r="A709" t="str">
            <v>060670016Irrigated</v>
          </cell>
          <cell r="B709">
            <v>43</v>
          </cell>
          <cell r="R709" t="str">
            <v>060670016NonIrrigated</v>
          </cell>
          <cell r="S709">
            <v>23</v>
          </cell>
        </row>
        <row r="710">
          <cell r="A710" t="str">
            <v>060670016Nonirrigated</v>
          </cell>
          <cell r="B710">
            <v>23</v>
          </cell>
          <cell r="R710" t="str">
            <v>060670018TJRAll</v>
          </cell>
          <cell r="S710">
            <v>5207</v>
          </cell>
        </row>
        <row r="711">
          <cell r="A711" t="str">
            <v>060670018TJRAll</v>
          </cell>
          <cell r="B711">
            <v>5207</v>
          </cell>
          <cell r="R711" t="str">
            <v>060670041All</v>
          </cell>
          <cell r="S711">
            <v>110</v>
          </cell>
        </row>
        <row r="712">
          <cell r="A712" t="str">
            <v>060670041All</v>
          </cell>
          <cell r="B712">
            <v>110</v>
          </cell>
          <cell r="R712" t="str">
            <v>060670051All</v>
          </cell>
          <cell r="S712">
            <v>47</v>
          </cell>
        </row>
        <row r="713">
          <cell r="A713" t="str">
            <v>060670051All</v>
          </cell>
          <cell r="B713">
            <v>47</v>
          </cell>
          <cell r="R713" t="str">
            <v>060670079All</v>
          </cell>
          <cell r="S713">
            <v>1317</v>
          </cell>
        </row>
        <row r="714">
          <cell r="A714" t="str">
            <v>060670079All</v>
          </cell>
          <cell r="B714">
            <v>1317</v>
          </cell>
          <cell r="R714" t="str">
            <v>060690011All</v>
          </cell>
          <cell r="S714">
            <v>20</v>
          </cell>
        </row>
        <row r="715">
          <cell r="A715" t="str">
            <v>060690011All</v>
          </cell>
          <cell r="B715">
            <v>20</v>
          </cell>
          <cell r="R715" t="str">
            <v>060690016All</v>
          </cell>
          <cell r="S715">
            <v>15</v>
          </cell>
        </row>
        <row r="716">
          <cell r="A716" t="str">
            <v>060690016All</v>
          </cell>
          <cell r="B716">
            <v>15</v>
          </cell>
          <cell r="R716" t="str">
            <v>060690079All</v>
          </cell>
          <cell r="S716">
            <v>914</v>
          </cell>
        </row>
        <row r="717">
          <cell r="A717" t="str">
            <v>060690079All</v>
          </cell>
          <cell r="B717">
            <v>914</v>
          </cell>
          <cell r="R717" t="str">
            <v>060730011All</v>
          </cell>
          <cell r="S717">
            <v>4</v>
          </cell>
        </row>
        <row r="718">
          <cell r="A718" t="str">
            <v>060730011All</v>
          </cell>
          <cell r="B718">
            <v>4</v>
          </cell>
          <cell r="R718" t="str">
            <v>060770011All</v>
          </cell>
          <cell r="S718">
            <v>56</v>
          </cell>
        </row>
        <row r="719">
          <cell r="A719" t="str">
            <v>060770011All</v>
          </cell>
          <cell r="B719">
            <v>56</v>
          </cell>
          <cell r="R719" t="str">
            <v>060770016All</v>
          </cell>
          <cell r="S719">
            <v>50</v>
          </cell>
        </row>
        <row r="720">
          <cell r="A720" t="str">
            <v>060770016All</v>
          </cell>
          <cell r="B720">
            <v>50</v>
          </cell>
          <cell r="R720" t="str">
            <v>060770018TJRAll</v>
          </cell>
          <cell r="S720">
            <v>5237</v>
          </cell>
        </row>
        <row r="721">
          <cell r="A721" t="str">
            <v>060770018TJRAll</v>
          </cell>
          <cell r="B721">
            <v>5237</v>
          </cell>
          <cell r="R721" t="str">
            <v>060770041All</v>
          </cell>
          <cell r="S721">
            <v>119</v>
          </cell>
        </row>
        <row r="722">
          <cell r="A722" t="str">
            <v>060770041All</v>
          </cell>
          <cell r="B722">
            <v>119</v>
          </cell>
          <cell r="R722" t="str">
            <v>060770079All</v>
          </cell>
          <cell r="S722">
            <v>1388</v>
          </cell>
        </row>
        <row r="723">
          <cell r="A723" t="str">
            <v>060770079All</v>
          </cell>
          <cell r="B723">
            <v>1388</v>
          </cell>
          <cell r="R723" t="str">
            <v>060770091All</v>
          </cell>
          <cell r="S723">
            <v>40</v>
          </cell>
        </row>
        <row r="724">
          <cell r="A724" t="str">
            <v>060770091All</v>
          </cell>
          <cell r="B724">
            <v>40</v>
          </cell>
          <cell r="R724" t="str">
            <v>060770091Irrigated</v>
          </cell>
          <cell r="S724">
            <v>44</v>
          </cell>
        </row>
        <row r="725">
          <cell r="A725" t="str">
            <v>060770091Irrigated</v>
          </cell>
          <cell r="B725">
            <v>44</v>
          </cell>
          <cell r="R725" t="str">
            <v>060770091NonIrrigated</v>
          </cell>
          <cell r="S725">
            <v>27</v>
          </cell>
        </row>
        <row r="726">
          <cell r="A726" t="str">
            <v>060770091Nonirrigated</v>
          </cell>
          <cell r="B726">
            <v>27</v>
          </cell>
          <cell r="R726" t="str">
            <v>060790011All</v>
          </cell>
          <cell r="S726">
            <v>16</v>
          </cell>
        </row>
        <row r="727">
          <cell r="A727" t="str">
            <v>060790011All</v>
          </cell>
          <cell r="B727">
            <v>16</v>
          </cell>
          <cell r="R727" t="str">
            <v>060790016All</v>
          </cell>
          <cell r="S727">
            <v>15</v>
          </cell>
        </row>
        <row r="728">
          <cell r="A728" t="str">
            <v>060790016All</v>
          </cell>
          <cell r="B728">
            <v>15</v>
          </cell>
          <cell r="R728" t="str">
            <v>060790091All</v>
          </cell>
          <cell r="S728">
            <v>23</v>
          </cell>
        </row>
        <row r="729">
          <cell r="A729" t="str">
            <v>060790091All</v>
          </cell>
          <cell r="B729">
            <v>23</v>
          </cell>
          <cell r="R729" t="str">
            <v>060830011All</v>
          </cell>
          <cell r="S729">
            <v>4</v>
          </cell>
        </row>
        <row r="730">
          <cell r="A730" t="str">
            <v>060830011All</v>
          </cell>
          <cell r="B730">
            <v>4</v>
          </cell>
          <cell r="R730" t="str">
            <v>060850011All</v>
          </cell>
          <cell r="S730">
            <v>22</v>
          </cell>
        </row>
        <row r="731">
          <cell r="A731" t="str">
            <v>060850011All</v>
          </cell>
          <cell r="B731">
            <v>22</v>
          </cell>
          <cell r="R731" t="str">
            <v>060890011All</v>
          </cell>
          <cell r="S731">
            <v>32</v>
          </cell>
        </row>
        <row r="732">
          <cell r="A732" t="str">
            <v>060890011All</v>
          </cell>
          <cell r="B732">
            <v>32</v>
          </cell>
          <cell r="R732" t="str">
            <v>060890011Irrigated</v>
          </cell>
          <cell r="S732">
            <v>48</v>
          </cell>
        </row>
        <row r="733">
          <cell r="A733" t="str">
            <v>060890011Irrigated</v>
          </cell>
          <cell r="B733">
            <v>48</v>
          </cell>
          <cell r="R733" t="str">
            <v>060890011NonIrrigated</v>
          </cell>
          <cell r="S733">
            <v>23</v>
          </cell>
        </row>
        <row r="734">
          <cell r="A734" t="str">
            <v>060890011Nonirrigated</v>
          </cell>
          <cell r="B734">
            <v>23</v>
          </cell>
          <cell r="R734" t="str">
            <v>060890016All</v>
          </cell>
          <cell r="S734">
            <v>29</v>
          </cell>
        </row>
        <row r="735">
          <cell r="A735" t="str">
            <v>060890016All</v>
          </cell>
          <cell r="B735">
            <v>29</v>
          </cell>
          <cell r="R735" t="str">
            <v>060930011All</v>
          </cell>
          <cell r="S735">
            <v>60</v>
          </cell>
        </row>
        <row r="736">
          <cell r="A736" t="str">
            <v>060930011All</v>
          </cell>
          <cell r="B736">
            <v>60</v>
          </cell>
          <cell r="R736" t="str">
            <v>060930016All</v>
          </cell>
          <cell r="S736">
            <v>42</v>
          </cell>
        </row>
        <row r="737">
          <cell r="A737" t="str">
            <v>060930016All</v>
          </cell>
          <cell r="B737">
            <v>42</v>
          </cell>
          <cell r="R737" t="str">
            <v>060930091All</v>
          </cell>
          <cell r="S737">
            <v>60</v>
          </cell>
        </row>
        <row r="738">
          <cell r="A738" t="str">
            <v>060930091All</v>
          </cell>
          <cell r="B738">
            <v>60</v>
          </cell>
          <cell r="R738" t="str">
            <v>060950011All</v>
          </cell>
          <cell r="S738">
            <v>36</v>
          </cell>
        </row>
        <row r="739">
          <cell r="A739" t="str">
            <v>060950011All</v>
          </cell>
          <cell r="B739">
            <v>36</v>
          </cell>
          <cell r="R739" t="str">
            <v>060950011Irrigated</v>
          </cell>
          <cell r="S739">
            <v>50</v>
          </cell>
        </row>
        <row r="740">
          <cell r="A740" t="str">
            <v>060950011Irrigated</v>
          </cell>
          <cell r="B740">
            <v>50</v>
          </cell>
          <cell r="R740" t="str">
            <v>060950011NonIrrigated</v>
          </cell>
          <cell r="S740">
            <v>31</v>
          </cell>
        </row>
        <row r="741">
          <cell r="A741" t="str">
            <v>060950011Nonirrigated</v>
          </cell>
          <cell r="B741">
            <v>31</v>
          </cell>
          <cell r="R741" t="str">
            <v>060950016All</v>
          </cell>
          <cell r="S741">
            <v>36</v>
          </cell>
        </row>
        <row r="742">
          <cell r="A742" t="str">
            <v>060950016All</v>
          </cell>
          <cell r="B742">
            <v>36</v>
          </cell>
          <cell r="R742" t="str">
            <v>060950016Irrigated</v>
          </cell>
          <cell r="S742">
            <v>43</v>
          </cell>
        </row>
        <row r="743">
          <cell r="A743" t="str">
            <v>060950016Irrigated</v>
          </cell>
          <cell r="B743">
            <v>43</v>
          </cell>
          <cell r="R743" t="str">
            <v>060950016NonIrrigated</v>
          </cell>
          <cell r="S743">
            <v>25</v>
          </cell>
        </row>
        <row r="744">
          <cell r="A744" t="str">
            <v>060950016Nonirrigated</v>
          </cell>
          <cell r="B744">
            <v>25</v>
          </cell>
          <cell r="R744" t="str">
            <v>060950041All</v>
          </cell>
          <cell r="S744">
            <v>120</v>
          </cell>
        </row>
        <row r="745">
          <cell r="A745" t="str">
            <v>060950041All</v>
          </cell>
          <cell r="B745">
            <v>120</v>
          </cell>
          <cell r="R745" t="str">
            <v>060950079All</v>
          </cell>
          <cell r="S745">
            <v>1309</v>
          </cell>
        </row>
        <row r="746">
          <cell r="A746" t="str">
            <v>060950079All</v>
          </cell>
          <cell r="B746">
            <v>1309</v>
          </cell>
          <cell r="R746" t="str">
            <v>060950091All</v>
          </cell>
          <cell r="S746">
            <v>28</v>
          </cell>
        </row>
        <row r="747">
          <cell r="A747" t="str">
            <v>060950091All</v>
          </cell>
          <cell r="B747">
            <v>28</v>
          </cell>
          <cell r="R747" t="str">
            <v>060970011All</v>
          </cell>
          <cell r="S747">
            <v>31</v>
          </cell>
        </row>
        <row r="748">
          <cell r="A748" t="str">
            <v>060970011All</v>
          </cell>
          <cell r="B748">
            <v>31</v>
          </cell>
          <cell r="R748" t="str">
            <v>060970016All</v>
          </cell>
          <cell r="S748">
            <v>29</v>
          </cell>
        </row>
        <row r="749">
          <cell r="A749" t="str">
            <v>060970016All</v>
          </cell>
          <cell r="B749">
            <v>29</v>
          </cell>
          <cell r="R749" t="str">
            <v>060990011All</v>
          </cell>
          <cell r="S749">
            <v>56</v>
          </cell>
        </row>
        <row r="750">
          <cell r="A750" t="str">
            <v>060990011All</v>
          </cell>
          <cell r="B750">
            <v>56</v>
          </cell>
          <cell r="R750" t="str">
            <v>060990016All</v>
          </cell>
          <cell r="S750">
            <v>39</v>
          </cell>
        </row>
        <row r="751">
          <cell r="A751" t="str">
            <v>060990016All</v>
          </cell>
          <cell r="B751">
            <v>39</v>
          </cell>
          <cell r="R751" t="str">
            <v>060990018TJRAll</v>
          </cell>
          <cell r="S751">
            <v>5435</v>
          </cell>
        </row>
        <row r="752">
          <cell r="A752" t="str">
            <v>060990018TJRAll</v>
          </cell>
          <cell r="B752">
            <v>5435</v>
          </cell>
          <cell r="R752" t="str">
            <v>060990041All</v>
          </cell>
          <cell r="S752">
            <v>124</v>
          </cell>
        </row>
        <row r="753">
          <cell r="A753" t="str">
            <v>060990041All</v>
          </cell>
          <cell r="B753">
            <v>124</v>
          </cell>
          <cell r="R753" t="str">
            <v>061010011All</v>
          </cell>
          <cell r="S753">
            <v>49</v>
          </cell>
        </row>
        <row r="754">
          <cell r="A754" t="str">
            <v>061010011All</v>
          </cell>
          <cell r="B754">
            <v>49</v>
          </cell>
          <cell r="R754" t="str">
            <v>061010016All</v>
          </cell>
          <cell r="S754">
            <v>43</v>
          </cell>
        </row>
        <row r="755">
          <cell r="A755" t="str">
            <v>061010016All</v>
          </cell>
          <cell r="B755">
            <v>43</v>
          </cell>
          <cell r="R755" t="str">
            <v>061010018LGRAll</v>
          </cell>
          <cell r="S755">
            <v>2996</v>
          </cell>
        </row>
        <row r="756">
          <cell r="A756" t="str">
            <v>061010018LGRAll</v>
          </cell>
          <cell r="B756">
            <v>2996</v>
          </cell>
          <cell r="R756" t="str">
            <v>061010018TJRAll</v>
          </cell>
          <cell r="S756">
            <v>5454</v>
          </cell>
        </row>
        <row r="757">
          <cell r="A757" t="str">
            <v>061010018TJRAll</v>
          </cell>
          <cell r="B757">
            <v>5454</v>
          </cell>
          <cell r="R757" t="str">
            <v>061010041All</v>
          </cell>
          <cell r="S757">
            <v>120</v>
          </cell>
        </row>
        <row r="758">
          <cell r="A758" t="str">
            <v>061010041All</v>
          </cell>
          <cell r="B758">
            <v>120</v>
          </cell>
          <cell r="R758" t="str">
            <v>061010051All</v>
          </cell>
          <cell r="S758">
            <v>51</v>
          </cell>
        </row>
        <row r="759">
          <cell r="A759" t="str">
            <v>061010051All</v>
          </cell>
          <cell r="B759">
            <v>51</v>
          </cell>
          <cell r="R759" t="str">
            <v>061010079All</v>
          </cell>
          <cell r="S759">
            <v>974</v>
          </cell>
        </row>
        <row r="760">
          <cell r="A760" t="str">
            <v>061010079All</v>
          </cell>
          <cell r="B760">
            <v>974</v>
          </cell>
          <cell r="R760" t="str">
            <v>061030011All</v>
          </cell>
          <cell r="S760">
            <v>38</v>
          </cell>
        </row>
        <row r="761">
          <cell r="A761" t="str">
            <v>061030011All</v>
          </cell>
          <cell r="B761">
            <v>38</v>
          </cell>
          <cell r="R761" t="str">
            <v>061030011Irrigated</v>
          </cell>
          <cell r="S761">
            <v>46</v>
          </cell>
        </row>
        <row r="762">
          <cell r="A762" t="str">
            <v>061030011Irrigated</v>
          </cell>
          <cell r="B762">
            <v>46</v>
          </cell>
          <cell r="R762" t="str">
            <v>061030011NonIrrigated</v>
          </cell>
          <cell r="S762">
            <v>25</v>
          </cell>
        </row>
        <row r="763">
          <cell r="A763" t="str">
            <v>061030011Nonirrigated</v>
          </cell>
          <cell r="B763">
            <v>25</v>
          </cell>
          <cell r="R763" t="str">
            <v>061030016All</v>
          </cell>
          <cell r="S763">
            <v>26</v>
          </cell>
        </row>
        <row r="764">
          <cell r="A764" t="str">
            <v>061030016All</v>
          </cell>
          <cell r="B764">
            <v>26</v>
          </cell>
          <cell r="R764" t="str">
            <v>061030016Irrigated</v>
          </cell>
          <cell r="S764">
            <v>43</v>
          </cell>
        </row>
        <row r="765">
          <cell r="A765" t="str">
            <v>061030016Irrigated</v>
          </cell>
          <cell r="B765">
            <v>43</v>
          </cell>
          <cell r="R765" t="str">
            <v>061030016NonIrrigated</v>
          </cell>
          <cell r="S765">
            <v>17</v>
          </cell>
        </row>
        <row r="766">
          <cell r="A766" t="str">
            <v>061030016Nonirrigated</v>
          </cell>
          <cell r="B766">
            <v>17</v>
          </cell>
          <cell r="R766" t="str">
            <v>061030018LGRAll</v>
          </cell>
          <cell r="S766">
            <v>4762</v>
          </cell>
        </row>
        <row r="767">
          <cell r="A767" t="str">
            <v>061030018LGRAll</v>
          </cell>
          <cell r="B767">
            <v>4762</v>
          </cell>
          <cell r="R767" t="str">
            <v>061030018TJRAll</v>
          </cell>
          <cell r="S767">
            <v>4080</v>
          </cell>
        </row>
        <row r="768">
          <cell r="A768" t="str">
            <v>061030018TJRAll</v>
          </cell>
          <cell r="B768">
            <v>4080</v>
          </cell>
          <cell r="R768" t="str">
            <v>061030041All</v>
          </cell>
          <cell r="S768">
            <v>120</v>
          </cell>
        </row>
        <row r="769">
          <cell r="A769" t="str">
            <v>061030041All</v>
          </cell>
          <cell r="B769">
            <v>120</v>
          </cell>
          <cell r="R769" t="str">
            <v>061030079All</v>
          </cell>
          <cell r="S769">
            <v>1267</v>
          </cell>
        </row>
        <row r="770">
          <cell r="A770" t="str">
            <v>061030079All</v>
          </cell>
          <cell r="B770">
            <v>1267</v>
          </cell>
          <cell r="R770" t="str">
            <v>061030091All</v>
          </cell>
          <cell r="S770">
            <v>26</v>
          </cell>
        </row>
        <row r="771">
          <cell r="A771" t="str">
            <v>061030091All</v>
          </cell>
          <cell r="B771">
            <v>26</v>
          </cell>
          <cell r="R771" t="str">
            <v>061070011All</v>
          </cell>
          <cell r="S771">
            <v>45</v>
          </cell>
        </row>
        <row r="772">
          <cell r="A772" t="str">
            <v>061070011All</v>
          </cell>
          <cell r="B772">
            <v>45</v>
          </cell>
          <cell r="R772" t="str">
            <v>061070016All</v>
          </cell>
          <cell r="S772">
            <v>27</v>
          </cell>
        </row>
        <row r="773">
          <cell r="A773" t="str">
            <v>061070016All</v>
          </cell>
          <cell r="B773">
            <v>27</v>
          </cell>
          <cell r="R773" t="str">
            <v>061070016Irrigated</v>
          </cell>
          <cell r="S773">
            <v>39</v>
          </cell>
        </row>
        <row r="774">
          <cell r="A774" t="str">
            <v>061070016Irrigated</v>
          </cell>
          <cell r="B774">
            <v>39</v>
          </cell>
          <cell r="R774" t="str">
            <v>061070016NonIrrigated</v>
          </cell>
          <cell r="S774">
            <v>10</v>
          </cell>
        </row>
        <row r="775">
          <cell r="A775" t="str">
            <v>061070016Nonirrigated</v>
          </cell>
          <cell r="B775">
            <v>10</v>
          </cell>
          <cell r="R775" t="str">
            <v>061070041All</v>
          </cell>
          <cell r="S775">
            <v>124</v>
          </cell>
        </row>
        <row r="776">
          <cell r="A776" t="str">
            <v>061070041All</v>
          </cell>
          <cell r="B776">
            <v>124</v>
          </cell>
          <cell r="R776" t="str">
            <v>061070051All</v>
          </cell>
          <cell r="S776">
            <v>47</v>
          </cell>
        </row>
        <row r="777">
          <cell r="A777" t="str">
            <v>061070051All</v>
          </cell>
          <cell r="B777">
            <v>47</v>
          </cell>
          <cell r="R777" t="str">
            <v>061070079All</v>
          </cell>
          <cell r="S777">
            <v>1190</v>
          </cell>
        </row>
        <row r="778">
          <cell r="A778" t="str">
            <v>061070079All</v>
          </cell>
          <cell r="B778">
            <v>1190</v>
          </cell>
          <cell r="R778" t="str">
            <v>061070091All</v>
          </cell>
          <cell r="S778">
            <v>26</v>
          </cell>
        </row>
        <row r="779">
          <cell r="A779" t="str">
            <v>061070091All</v>
          </cell>
          <cell r="B779">
            <v>26</v>
          </cell>
          <cell r="R779" t="str">
            <v>061070091Irrigated</v>
          </cell>
          <cell r="S779">
            <v>31</v>
          </cell>
        </row>
        <row r="780">
          <cell r="A780" t="str">
            <v>061070091Irrigated</v>
          </cell>
          <cell r="B780">
            <v>31</v>
          </cell>
          <cell r="R780" t="str">
            <v>061070091NonIrrigated</v>
          </cell>
          <cell r="S780">
            <v>16</v>
          </cell>
        </row>
        <row r="781">
          <cell r="A781" t="str">
            <v>061070091Nonirrigated</v>
          </cell>
          <cell r="B781">
            <v>16</v>
          </cell>
          <cell r="R781" t="str">
            <v>061130011All</v>
          </cell>
          <cell r="S781">
            <v>37</v>
          </cell>
        </row>
        <row r="782">
          <cell r="A782" t="str">
            <v>061130011All</v>
          </cell>
          <cell r="B782">
            <v>37</v>
          </cell>
          <cell r="R782" t="str">
            <v>061130016All</v>
          </cell>
          <cell r="S782">
            <v>38</v>
          </cell>
        </row>
        <row r="783">
          <cell r="A783" t="str">
            <v>061130016All</v>
          </cell>
          <cell r="B783">
            <v>38</v>
          </cell>
          <cell r="R783" t="str">
            <v>061130018TJRAll</v>
          </cell>
          <cell r="S783">
            <v>4689</v>
          </cell>
        </row>
        <row r="784">
          <cell r="A784" t="str">
            <v>061130018TJRAll</v>
          </cell>
          <cell r="B784">
            <v>4689</v>
          </cell>
          <cell r="R784" t="str">
            <v>061130041All</v>
          </cell>
          <cell r="S784">
            <v>120</v>
          </cell>
        </row>
        <row r="785">
          <cell r="A785" t="str">
            <v>061130041All</v>
          </cell>
          <cell r="B785">
            <v>120</v>
          </cell>
          <cell r="R785" t="str">
            <v>061130051All</v>
          </cell>
          <cell r="S785">
            <v>51</v>
          </cell>
        </row>
        <row r="786">
          <cell r="A786" t="str">
            <v>061130051All</v>
          </cell>
          <cell r="B786">
            <v>51</v>
          </cell>
          <cell r="R786" t="str">
            <v>061130079All</v>
          </cell>
          <cell r="S786">
            <v>1086</v>
          </cell>
        </row>
        <row r="787">
          <cell r="A787" t="str">
            <v>061130079All</v>
          </cell>
          <cell r="B787">
            <v>1086</v>
          </cell>
          <cell r="R787" t="str">
            <v>061130091All</v>
          </cell>
          <cell r="S787">
            <v>32</v>
          </cell>
        </row>
        <row r="788">
          <cell r="A788" t="str">
            <v>061130091All</v>
          </cell>
          <cell r="B788">
            <v>32</v>
          </cell>
          <cell r="R788" t="str">
            <v>061130091Irrigated</v>
          </cell>
          <cell r="S788">
            <v>39</v>
          </cell>
        </row>
        <row r="789">
          <cell r="A789" t="str">
            <v>061130091Irrigated</v>
          </cell>
          <cell r="B789">
            <v>39</v>
          </cell>
          <cell r="R789" t="str">
            <v>061130091NonIrrigated</v>
          </cell>
          <cell r="S789">
            <v>23</v>
          </cell>
        </row>
        <row r="790">
          <cell r="A790" t="str">
            <v>061130091Nonirrigated</v>
          </cell>
          <cell r="B790">
            <v>23</v>
          </cell>
          <cell r="R790" t="str">
            <v>061150011All</v>
          </cell>
          <cell r="S790">
            <v>28</v>
          </cell>
        </row>
        <row r="791">
          <cell r="A791" t="str">
            <v>061150011All</v>
          </cell>
          <cell r="B791">
            <v>28</v>
          </cell>
          <cell r="R791" t="str">
            <v>061150018LGRAll</v>
          </cell>
          <cell r="S791">
            <v>5333</v>
          </cell>
        </row>
        <row r="792">
          <cell r="A792" t="str">
            <v>061150018LGRAll</v>
          </cell>
          <cell r="B792">
            <v>5333</v>
          </cell>
          <cell r="R792" t="str">
            <v>061150018TJRAll</v>
          </cell>
          <cell r="S792">
            <v>5174</v>
          </cell>
        </row>
        <row r="793">
          <cell r="A793" t="str">
            <v>061150018TJRAll</v>
          </cell>
          <cell r="B793">
            <v>5174</v>
          </cell>
          <cell r="R793" t="str">
            <v>061150041All</v>
          </cell>
          <cell r="S793">
            <v>120</v>
          </cell>
        </row>
        <row r="794">
          <cell r="A794" t="str">
            <v>061150041All</v>
          </cell>
          <cell r="B794">
            <v>120</v>
          </cell>
          <cell r="R794" t="str">
            <v>061150079All</v>
          </cell>
          <cell r="S794">
            <v>1680</v>
          </cell>
        </row>
        <row r="795">
          <cell r="A795" t="str">
            <v>061150079All</v>
          </cell>
          <cell r="B795">
            <v>1680</v>
          </cell>
          <cell r="R795" t="str">
            <v>080010011All</v>
          </cell>
          <cell r="S795">
            <v>19</v>
          </cell>
        </row>
        <row r="796">
          <cell r="A796" t="str">
            <v>080010011All</v>
          </cell>
          <cell r="B796">
            <v>19</v>
          </cell>
          <cell r="R796" t="str">
            <v>080010041All</v>
          </cell>
          <cell r="S796">
            <v>40</v>
          </cell>
        </row>
        <row r="797">
          <cell r="A797" t="str">
            <v>080010041All</v>
          </cell>
          <cell r="B797">
            <v>40</v>
          </cell>
          <cell r="R797" t="str">
            <v>080010041Irrigated</v>
          </cell>
          <cell r="S797">
            <v>100</v>
          </cell>
        </row>
        <row r="798">
          <cell r="A798" t="str">
            <v>080010041Irrigated</v>
          </cell>
          <cell r="B798">
            <v>100</v>
          </cell>
          <cell r="R798" t="str">
            <v>080010041NonIrrigated</v>
          </cell>
          <cell r="S798">
            <v>19</v>
          </cell>
        </row>
        <row r="799">
          <cell r="A799" t="str">
            <v>080010041Nonirrigated</v>
          </cell>
          <cell r="B799">
            <v>19</v>
          </cell>
          <cell r="R799" t="str">
            <v>080010051All</v>
          </cell>
          <cell r="S799">
            <v>12</v>
          </cell>
        </row>
        <row r="800">
          <cell r="A800" t="str">
            <v>080010051All</v>
          </cell>
          <cell r="B800">
            <v>12</v>
          </cell>
          <cell r="R800" t="str">
            <v>080010078All</v>
          </cell>
          <cell r="S800">
            <v>461</v>
          </cell>
        </row>
        <row r="801">
          <cell r="A801" t="str">
            <v>080010078All</v>
          </cell>
          <cell r="B801">
            <v>461</v>
          </cell>
          <cell r="R801" t="str">
            <v>080010091All</v>
          </cell>
          <cell r="S801">
            <v>35</v>
          </cell>
        </row>
        <row r="802">
          <cell r="A802" t="str">
            <v>080010091All</v>
          </cell>
          <cell r="B802">
            <v>35</v>
          </cell>
          <cell r="R802" t="str">
            <v>080010091Irrigated</v>
          </cell>
          <cell r="S802">
            <v>44</v>
          </cell>
        </row>
        <row r="803">
          <cell r="A803" t="str">
            <v>080010091Irrigated</v>
          </cell>
          <cell r="B803">
            <v>44</v>
          </cell>
          <cell r="R803" t="str">
            <v>080010091NonIrrigated</v>
          </cell>
          <cell r="S803">
            <v>18</v>
          </cell>
        </row>
        <row r="804">
          <cell r="A804" t="str">
            <v>080010091Nonirrigated</v>
          </cell>
          <cell r="B804">
            <v>18</v>
          </cell>
          <cell r="R804" t="str">
            <v>080030011All</v>
          </cell>
          <cell r="S804">
            <v>56</v>
          </cell>
        </row>
        <row r="805">
          <cell r="A805" t="str">
            <v>080030011All</v>
          </cell>
          <cell r="B805">
            <v>56</v>
          </cell>
          <cell r="R805" t="str">
            <v>080030016All</v>
          </cell>
          <cell r="S805">
            <v>56</v>
          </cell>
        </row>
        <row r="806">
          <cell r="A806" t="str">
            <v>080030016All</v>
          </cell>
          <cell r="B806">
            <v>56</v>
          </cell>
          <cell r="R806" t="str">
            <v>080030091All</v>
          </cell>
          <cell r="S806">
            <v>88</v>
          </cell>
        </row>
        <row r="807">
          <cell r="A807" t="str">
            <v>080030091All</v>
          </cell>
          <cell r="B807">
            <v>88</v>
          </cell>
          <cell r="R807" t="str">
            <v>080050011All</v>
          </cell>
          <cell r="S807">
            <v>15</v>
          </cell>
        </row>
        <row r="808">
          <cell r="A808" t="str">
            <v>080050011All</v>
          </cell>
          <cell r="B808">
            <v>15</v>
          </cell>
          <cell r="R808" t="str">
            <v>080050041All</v>
          </cell>
          <cell r="S808">
            <v>24</v>
          </cell>
        </row>
        <row r="809">
          <cell r="A809" t="str">
            <v>080050041All</v>
          </cell>
          <cell r="B809">
            <v>24</v>
          </cell>
          <cell r="R809" t="str">
            <v>080050078All</v>
          </cell>
          <cell r="S809">
            <v>413</v>
          </cell>
        </row>
        <row r="810">
          <cell r="A810" t="str">
            <v>080050078All</v>
          </cell>
          <cell r="B810">
            <v>413</v>
          </cell>
          <cell r="R810" t="str">
            <v>080090011All</v>
          </cell>
          <cell r="S810">
            <v>15</v>
          </cell>
        </row>
        <row r="811">
          <cell r="A811" t="str">
            <v>080090011All</v>
          </cell>
          <cell r="B811">
            <v>15</v>
          </cell>
          <cell r="R811" t="str">
            <v>080090041All</v>
          </cell>
          <cell r="S811">
            <v>57</v>
          </cell>
        </row>
        <row r="812">
          <cell r="A812" t="str">
            <v>080090041All</v>
          </cell>
          <cell r="B812">
            <v>57</v>
          </cell>
          <cell r="R812" t="str">
            <v>080090041Irrigated</v>
          </cell>
          <cell r="S812">
            <v>121</v>
          </cell>
        </row>
        <row r="813">
          <cell r="A813" t="str">
            <v>080090041Irrigated</v>
          </cell>
          <cell r="B813">
            <v>121</v>
          </cell>
          <cell r="R813" t="str">
            <v>080090041NonIrrigated</v>
          </cell>
          <cell r="S813">
            <v>19</v>
          </cell>
        </row>
        <row r="814">
          <cell r="A814" t="str">
            <v>080090041Nonirrigated</v>
          </cell>
          <cell r="B814">
            <v>19</v>
          </cell>
          <cell r="R814" t="str">
            <v>080090051All</v>
          </cell>
          <cell r="S814">
            <v>18</v>
          </cell>
        </row>
        <row r="815">
          <cell r="A815" t="str">
            <v>080090051All</v>
          </cell>
          <cell r="B815">
            <v>18</v>
          </cell>
          <cell r="R815" t="str">
            <v>080090078All</v>
          </cell>
          <cell r="S815">
            <v>612</v>
          </cell>
        </row>
        <row r="816">
          <cell r="A816" t="str">
            <v>080090078All</v>
          </cell>
          <cell r="B816">
            <v>612</v>
          </cell>
          <cell r="R816" t="str">
            <v>080090078Irrigated</v>
          </cell>
          <cell r="S816">
            <v>1135</v>
          </cell>
        </row>
        <row r="817">
          <cell r="A817" t="str">
            <v>080090078Irrigated</v>
          </cell>
          <cell r="B817">
            <v>1135</v>
          </cell>
          <cell r="R817" t="str">
            <v>080090078NonIrrigated</v>
          </cell>
          <cell r="S817">
            <v>440</v>
          </cell>
        </row>
        <row r="818">
          <cell r="A818" t="str">
            <v>080090078Nonirrigated</v>
          </cell>
          <cell r="B818">
            <v>440</v>
          </cell>
          <cell r="R818" t="str">
            <v>080090081All</v>
          </cell>
          <cell r="S818">
            <v>25</v>
          </cell>
        </row>
        <row r="819">
          <cell r="A819" t="str">
            <v>080090081All</v>
          </cell>
          <cell r="B819">
            <v>25</v>
          </cell>
          <cell r="R819" t="str">
            <v>080110011All</v>
          </cell>
          <cell r="S819">
            <v>21</v>
          </cell>
        </row>
        <row r="820">
          <cell r="A820" t="str">
            <v>080110011All</v>
          </cell>
          <cell r="B820">
            <v>21</v>
          </cell>
          <cell r="R820" t="str">
            <v>080110011Irrigated</v>
          </cell>
          <cell r="S820">
            <v>32</v>
          </cell>
        </row>
        <row r="821">
          <cell r="A821" t="str">
            <v>080110011Irrigated</v>
          </cell>
          <cell r="B821">
            <v>32</v>
          </cell>
          <cell r="R821" t="str">
            <v>080110011NonIrrigated</v>
          </cell>
          <cell r="S821">
            <v>11</v>
          </cell>
        </row>
        <row r="822">
          <cell r="A822" t="str">
            <v>080110011Nonirrigated</v>
          </cell>
          <cell r="B822">
            <v>11</v>
          </cell>
          <cell r="R822" t="str">
            <v>080110041All</v>
          </cell>
          <cell r="S822">
            <v>78</v>
          </cell>
        </row>
        <row r="823">
          <cell r="A823" t="str">
            <v>080110041All</v>
          </cell>
          <cell r="B823">
            <v>78</v>
          </cell>
          <cell r="R823" t="str">
            <v>080110051All</v>
          </cell>
          <cell r="S823">
            <v>17</v>
          </cell>
        </row>
        <row r="824">
          <cell r="A824" t="str">
            <v>080110051All</v>
          </cell>
          <cell r="B824">
            <v>17</v>
          </cell>
          <cell r="R824" t="str">
            <v>080110081All</v>
          </cell>
          <cell r="S824">
            <v>22</v>
          </cell>
        </row>
        <row r="825">
          <cell r="A825" t="str">
            <v>080110081All</v>
          </cell>
          <cell r="B825">
            <v>22</v>
          </cell>
          <cell r="R825" t="str">
            <v>080130011All</v>
          </cell>
          <cell r="S825">
            <v>23</v>
          </cell>
        </row>
        <row r="826">
          <cell r="A826" t="str">
            <v>080130011All</v>
          </cell>
          <cell r="B826">
            <v>23</v>
          </cell>
          <cell r="R826" t="str">
            <v>080130011Irrigated</v>
          </cell>
          <cell r="S826">
            <v>39</v>
          </cell>
        </row>
        <row r="827">
          <cell r="A827" t="str">
            <v>080130011Irrigated</v>
          </cell>
          <cell r="B827">
            <v>39</v>
          </cell>
          <cell r="R827" t="str">
            <v>080130011NonIrrigated</v>
          </cell>
          <cell r="S827">
            <v>17</v>
          </cell>
        </row>
        <row r="828">
          <cell r="A828" t="str">
            <v>080130011Nonirrigated</v>
          </cell>
          <cell r="B828">
            <v>17</v>
          </cell>
          <cell r="R828" t="str">
            <v>080130041All</v>
          </cell>
          <cell r="S828">
            <v>98</v>
          </cell>
        </row>
        <row r="829">
          <cell r="A829" t="str">
            <v>080130041All</v>
          </cell>
          <cell r="B829">
            <v>98</v>
          </cell>
          <cell r="R829" t="str">
            <v>080130091All</v>
          </cell>
          <cell r="S829">
            <v>53</v>
          </cell>
        </row>
        <row r="830">
          <cell r="A830" t="str">
            <v>080130091All</v>
          </cell>
          <cell r="B830">
            <v>53</v>
          </cell>
          <cell r="R830" t="str">
            <v>080140011All</v>
          </cell>
          <cell r="S830">
            <v>17</v>
          </cell>
        </row>
        <row r="831">
          <cell r="A831" t="str">
            <v>080140011All</v>
          </cell>
          <cell r="B831">
            <v>17</v>
          </cell>
          <cell r="R831" t="str">
            <v>080170011All</v>
          </cell>
          <cell r="S831">
            <v>14</v>
          </cell>
        </row>
        <row r="832">
          <cell r="A832" t="str">
            <v>080170011All</v>
          </cell>
          <cell r="B832">
            <v>14</v>
          </cell>
          <cell r="R832" t="str">
            <v>080170041All</v>
          </cell>
          <cell r="S832">
            <v>35</v>
          </cell>
        </row>
        <row r="833">
          <cell r="A833" t="str">
            <v>080170041All</v>
          </cell>
          <cell r="B833">
            <v>35</v>
          </cell>
          <cell r="R833" t="str">
            <v>080170041Irrigated</v>
          </cell>
          <cell r="S833">
            <v>113</v>
          </cell>
        </row>
        <row r="834">
          <cell r="A834" t="str">
            <v>080170041Irrigated</v>
          </cell>
          <cell r="B834">
            <v>113</v>
          </cell>
          <cell r="R834" t="str">
            <v>080170041NonIrrigated</v>
          </cell>
          <cell r="S834">
            <v>13</v>
          </cell>
        </row>
        <row r="835">
          <cell r="A835" t="str">
            <v>080170041Nonirrigated</v>
          </cell>
          <cell r="B835">
            <v>13</v>
          </cell>
          <cell r="R835" t="str">
            <v>080170051All</v>
          </cell>
          <cell r="S835">
            <v>14</v>
          </cell>
        </row>
        <row r="836">
          <cell r="A836" t="str">
            <v>080170051All</v>
          </cell>
          <cell r="B836">
            <v>14</v>
          </cell>
          <cell r="R836" t="str">
            <v>080170078All</v>
          </cell>
          <cell r="S836">
            <v>454</v>
          </cell>
        </row>
        <row r="837">
          <cell r="A837" t="str">
            <v>080170078All</v>
          </cell>
          <cell r="B837">
            <v>454</v>
          </cell>
          <cell r="R837" t="str">
            <v>080210011All</v>
          </cell>
          <cell r="S837">
            <v>62</v>
          </cell>
        </row>
        <row r="838">
          <cell r="A838" t="str">
            <v>080210011All</v>
          </cell>
          <cell r="B838">
            <v>62</v>
          </cell>
          <cell r="R838" t="str">
            <v>080210016All</v>
          </cell>
          <cell r="S838">
            <v>55</v>
          </cell>
        </row>
        <row r="839">
          <cell r="A839" t="str">
            <v>080210016All</v>
          </cell>
          <cell r="B839">
            <v>55</v>
          </cell>
          <cell r="R839" t="str">
            <v>080210091All</v>
          </cell>
          <cell r="S839">
            <v>82</v>
          </cell>
        </row>
        <row r="840">
          <cell r="A840" t="str">
            <v>080210091All</v>
          </cell>
          <cell r="B840">
            <v>82</v>
          </cell>
          <cell r="R840" t="str">
            <v>080230011All</v>
          </cell>
          <cell r="S840">
            <v>60</v>
          </cell>
        </row>
        <row r="841">
          <cell r="A841" t="str">
            <v>080230011All</v>
          </cell>
          <cell r="B841">
            <v>60</v>
          </cell>
          <cell r="R841" t="str">
            <v>080230091All</v>
          </cell>
          <cell r="S841">
            <v>90</v>
          </cell>
        </row>
        <row r="842">
          <cell r="A842" t="str">
            <v>080230091All</v>
          </cell>
          <cell r="B842">
            <v>90</v>
          </cell>
          <cell r="R842" t="str">
            <v>080250011All</v>
          </cell>
          <cell r="S842">
            <v>19</v>
          </cell>
        </row>
        <row r="843">
          <cell r="A843" t="str">
            <v>080250011All</v>
          </cell>
          <cell r="B843">
            <v>19</v>
          </cell>
          <cell r="R843" t="str">
            <v>080250011Irrigated</v>
          </cell>
          <cell r="S843">
            <v>28</v>
          </cell>
        </row>
        <row r="844">
          <cell r="A844" t="str">
            <v>080250011Irrigated</v>
          </cell>
          <cell r="B844">
            <v>28</v>
          </cell>
          <cell r="R844" t="str">
            <v>080250011NonIrrigated</v>
          </cell>
          <cell r="S844">
            <v>11</v>
          </cell>
        </row>
        <row r="845">
          <cell r="A845" t="str">
            <v>080250011Nonirrigated</v>
          </cell>
          <cell r="B845">
            <v>11</v>
          </cell>
          <cell r="R845" t="str">
            <v>080250041All</v>
          </cell>
          <cell r="S845">
            <v>76</v>
          </cell>
        </row>
        <row r="846">
          <cell r="A846" t="str">
            <v>080250041All</v>
          </cell>
          <cell r="B846">
            <v>76</v>
          </cell>
          <cell r="R846" t="str">
            <v>080250051All</v>
          </cell>
          <cell r="S846">
            <v>22</v>
          </cell>
        </row>
        <row r="847">
          <cell r="A847" t="str">
            <v>080250051All</v>
          </cell>
          <cell r="B847">
            <v>22</v>
          </cell>
          <cell r="R847" t="str">
            <v>080250051Irrigated</v>
          </cell>
          <cell r="S847">
            <v>32</v>
          </cell>
        </row>
        <row r="848">
          <cell r="A848" t="str">
            <v>080250051Irrigated</v>
          </cell>
          <cell r="B848">
            <v>32</v>
          </cell>
          <cell r="R848" t="str">
            <v>080250051NonIrrigated</v>
          </cell>
          <cell r="S848">
            <v>13</v>
          </cell>
        </row>
        <row r="849">
          <cell r="A849" t="str">
            <v>080250051Nonirrigated</v>
          </cell>
          <cell r="B849">
            <v>13</v>
          </cell>
          <cell r="R849" t="str">
            <v>080290041All</v>
          </cell>
          <cell r="S849">
            <v>120</v>
          </cell>
        </row>
        <row r="850">
          <cell r="A850" t="str">
            <v>080290041All</v>
          </cell>
          <cell r="B850">
            <v>120</v>
          </cell>
          <cell r="R850" t="str">
            <v>080290091All</v>
          </cell>
          <cell r="S850">
            <v>60</v>
          </cell>
        </row>
        <row r="851">
          <cell r="A851" t="str">
            <v>080290091All</v>
          </cell>
          <cell r="B851">
            <v>60</v>
          </cell>
          <cell r="R851" t="str">
            <v>080310011All</v>
          </cell>
          <cell r="S851">
            <v>17</v>
          </cell>
        </row>
        <row r="852">
          <cell r="A852" t="str">
            <v>080310011All</v>
          </cell>
          <cell r="B852">
            <v>17</v>
          </cell>
          <cell r="R852" t="str">
            <v>080310078All</v>
          </cell>
          <cell r="S852">
            <v>365</v>
          </cell>
        </row>
        <row r="853">
          <cell r="A853" t="str">
            <v>080310078All</v>
          </cell>
          <cell r="B853">
            <v>365</v>
          </cell>
          <cell r="R853" t="str">
            <v>080330011All</v>
          </cell>
          <cell r="S853">
            <v>10</v>
          </cell>
        </row>
        <row r="854">
          <cell r="A854" t="str">
            <v>080330011All</v>
          </cell>
          <cell r="B854">
            <v>10</v>
          </cell>
          <cell r="R854" t="str">
            <v>080390011All</v>
          </cell>
          <cell r="S854">
            <v>14</v>
          </cell>
        </row>
        <row r="855">
          <cell r="A855" t="str">
            <v>080390011All</v>
          </cell>
          <cell r="B855">
            <v>14</v>
          </cell>
          <cell r="R855" t="str">
            <v>080390016All</v>
          </cell>
          <cell r="S855">
            <v>18</v>
          </cell>
        </row>
        <row r="856">
          <cell r="A856" t="str">
            <v>080390016All</v>
          </cell>
          <cell r="B856">
            <v>18</v>
          </cell>
          <cell r="R856" t="str">
            <v>080390041All</v>
          </cell>
          <cell r="S856">
            <v>23</v>
          </cell>
        </row>
        <row r="857">
          <cell r="A857" t="str">
            <v>080390041All</v>
          </cell>
          <cell r="B857">
            <v>23</v>
          </cell>
          <cell r="R857" t="str">
            <v>080390078All</v>
          </cell>
          <cell r="S857">
            <v>468</v>
          </cell>
        </row>
        <row r="858">
          <cell r="A858" t="str">
            <v>080390078All</v>
          </cell>
          <cell r="B858">
            <v>468</v>
          </cell>
          <cell r="R858" t="str">
            <v>080410011All</v>
          </cell>
          <cell r="S858">
            <v>18</v>
          </cell>
        </row>
        <row r="859">
          <cell r="A859" t="str">
            <v>080410011All</v>
          </cell>
          <cell r="B859">
            <v>18</v>
          </cell>
          <cell r="R859" t="str">
            <v>080410011Irrigated</v>
          </cell>
          <cell r="S859">
            <v>34</v>
          </cell>
        </row>
        <row r="860">
          <cell r="A860" t="str">
            <v>080410011Irrigated</v>
          </cell>
          <cell r="B860">
            <v>34</v>
          </cell>
          <cell r="R860" t="str">
            <v>080410011NonIrrigated</v>
          </cell>
          <cell r="S860">
            <v>11</v>
          </cell>
        </row>
        <row r="861">
          <cell r="A861" t="str">
            <v>080410011Nonirrigated</v>
          </cell>
          <cell r="B861">
            <v>11</v>
          </cell>
          <cell r="R861" t="str">
            <v>080610011All</v>
          </cell>
          <cell r="S861">
            <v>13</v>
          </cell>
        </row>
        <row r="862">
          <cell r="A862" t="str">
            <v>080610011All</v>
          </cell>
          <cell r="B862">
            <v>13</v>
          </cell>
          <cell r="R862" t="str">
            <v>080610041All</v>
          </cell>
          <cell r="S862">
            <v>18</v>
          </cell>
        </row>
        <row r="863">
          <cell r="A863" t="str">
            <v>080610041All</v>
          </cell>
          <cell r="B863">
            <v>18</v>
          </cell>
          <cell r="R863" t="str">
            <v>080610051All</v>
          </cell>
          <cell r="S863">
            <v>18</v>
          </cell>
        </row>
        <row r="864">
          <cell r="A864" t="str">
            <v>080610051All</v>
          </cell>
          <cell r="B864">
            <v>18</v>
          </cell>
          <cell r="R864" t="str">
            <v>080610078All</v>
          </cell>
          <cell r="S864">
            <v>549</v>
          </cell>
        </row>
        <row r="865">
          <cell r="A865" t="str">
            <v>080610078All</v>
          </cell>
          <cell r="B865">
            <v>549</v>
          </cell>
          <cell r="R865" t="str">
            <v>080610091All</v>
          </cell>
          <cell r="S865">
            <v>33</v>
          </cell>
        </row>
        <row r="866">
          <cell r="A866" t="str">
            <v>080610091All</v>
          </cell>
          <cell r="B866">
            <v>33</v>
          </cell>
          <cell r="R866" t="str">
            <v>080630011All</v>
          </cell>
          <cell r="S866">
            <v>20</v>
          </cell>
        </row>
        <row r="867">
          <cell r="A867" t="str">
            <v>080630011All</v>
          </cell>
          <cell r="B867">
            <v>20</v>
          </cell>
          <cell r="R867" t="str">
            <v>080630016All</v>
          </cell>
          <cell r="S867">
            <v>32</v>
          </cell>
        </row>
        <row r="868">
          <cell r="A868" t="str">
            <v>080630016All</v>
          </cell>
          <cell r="B868">
            <v>32</v>
          </cell>
          <cell r="R868" t="str">
            <v>080630016Irrigated</v>
          </cell>
          <cell r="S868">
            <v>42</v>
          </cell>
        </row>
        <row r="869">
          <cell r="A869" t="str">
            <v>080630016Irrigated</v>
          </cell>
          <cell r="B869">
            <v>42</v>
          </cell>
          <cell r="R869" t="str">
            <v>080630016NonIrrigated</v>
          </cell>
          <cell r="S869">
            <v>22</v>
          </cell>
        </row>
        <row r="870">
          <cell r="A870" t="str">
            <v>080630016Nonirrigated</v>
          </cell>
          <cell r="B870">
            <v>22</v>
          </cell>
          <cell r="R870" t="str">
            <v>080630041All</v>
          </cell>
          <cell r="S870">
            <v>56</v>
          </cell>
        </row>
        <row r="871">
          <cell r="A871" t="str">
            <v>080630041All</v>
          </cell>
          <cell r="B871">
            <v>56</v>
          </cell>
          <cell r="R871" t="str">
            <v>080630041Irrigated</v>
          </cell>
          <cell r="S871">
            <v>113</v>
          </cell>
        </row>
        <row r="872">
          <cell r="A872" t="str">
            <v>080630041Irrigated</v>
          </cell>
          <cell r="B872">
            <v>113</v>
          </cell>
          <cell r="R872" t="str">
            <v>080630041NonIrrigated</v>
          </cell>
          <cell r="S872">
            <v>21</v>
          </cell>
        </row>
        <row r="873">
          <cell r="A873" t="str">
            <v>080630041Nonirrigated</v>
          </cell>
          <cell r="B873">
            <v>21</v>
          </cell>
          <cell r="R873" t="str">
            <v>080630051All</v>
          </cell>
          <cell r="S873">
            <v>19</v>
          </cell>
        </row>
        <row r="874">
          <cell r="A874" t="str">
            <v>080630051All</v>
          </cell>
          <cell r="B874">
            <v>19</v>
          </cell>
          <cell r="R874" t="str">
            <v>080630078All</v>
          </cell>
          <cell r="S874">
            <v>692</v>
          </cell>
        </row>
        <row r="875">
          <cell r="A875" t="str">
            <v>080630078All</v>
          </cell>
          <cell r="B875">
            <v>692</v>
          </cell>
          <cell r="R875" t="str">
            <v>080630078Irrigated</v>
          </cell>
          <cell r="S875">
            <v>1168</v>
          </cell>
        </row>
        <row r="876">
          <cell r="A876" t="str">
            <v>080630078Irrigated</v>
          </cell>
          <cell r="B876">
            <v>1168</v>
          </cell>
          <cell r="R876" t="str">
            <v>080630078NonIrrigated</v>
          </cell>
          <cell r="S876">
            <v>564</v>
          </cell>
        </row>
        <row r="877">
          <cell r="A877" t="str">
            <v>080630078Nonirrigated</v>
          </cell>
          <cell r="B877">
            <v>564</v>
          </cell>
          <cell r="R877" t="str">
            <v>080630081All</v>
          </cell>
          <cell r="S877">
            <v>32</v>
          </cell>
        </row>
        <row r="878">
          <cell r="A878" t="str">
            <v>080630081All</v>
          </cell>
          <cell r="B878">
            <v>32</v>
          </cell>
          <cell r="R878" t="str">
            <v>080630091All</v>
          </cell>
          <cell r="S878">
            <v>31</v>
          </cell>
        </row>
        <row r="879">
          <cell r="A879" t="str">
            <v>080630091All</v>
          </cell>
          <cell r="B879">
            <v>31</v>
          </cell>
          <cell r="R879" t="str">
            <v>080670011All</v>
          </cell>
          <cell r="S879">
            <v>11</v>
          </cell>
        </row>
        <row r="880">
          <cell r="A880" t="str">
            <v>080670011All</v>
          </cell>
          <cell r="B880">
            <v>11</v>
          </cell>
          <cell r="R880" t="str">
            <v>080670041All</v>
          </cell>
          <cell r="S880">
            <v>29</v>
          </cell>
        </row>
        <row r="881">
          <cell r="A881" t="str">
            <v>080670041All</v>
          </cell>
          <cell r="B881">
            <v>29</v>
          </cell>
          <cell r="R881" t="str">
            <v>080690011All</v>
          </cell>
          <cell r="S881">
            <v>26</v>
          </cell>
        </row>
        <row r="882">
          <cell r="A882" t="str">
            <v>080690011All</v>
          </cell>
          <cell r="B882">
            <v>26</v>
          </cell>
          <cell r="R882" t="str">
            <v>080690011Irrigated</v>
          </cell>
          <cell r="S882">
            <v>39</v>
          </cell>
        </row>
        <row r="883">
          <cell r="A883" t="str">
            <v>080690011Irrigated</v>
          </cell>
          <cell r="B883">
            <v>39</v>
          </cell>
          <cell r="R883" t="str">
            <v>080690011NonIrrigated</v>
          </cell>
          <cell r="S883">
            <v>17</v>
          </cell>
        </row>
        <row r="884">
          <cell r="A884" t="str">
            <v>080690011Nonirrigated</v>
          </cell>
          <cell r="B884">
            <v>17</v>
          </cell>
          <cell r="R884" t="str">
            <v>080690041All</v>
          </cell>
          <cell r="S884">
            <v>95</v>
          </cell>
        </row>
        <row r="885">
          <cell r="A885" t="str">
            <v>080690041All</v>
          </cell>
          <cell r="B885">
            <v>95</v>
          </cell>
          <cell r="R885" t="str">
            <v>080690091All</v>
          </cell>
          <cell r="S885">
            <v>54</v>
          </cell>
        </row>
        <row r="886">
          <cell r="A886" t="str">
            <v>080690091All</v>
          </cell>
          <cell r="B886">
            <v>54</v>
          </cell>
          <cell r="R886" t="str">
            <v>080710011All</v>
          </cell>
          <cell r="S886">
            <v>19</v>
          </cell>
        </row>
        <row r="887">
          <cell r="A887" t="str">
            <v>080710011All</v>
          </cell>
          <cell r="B887">
            <v>19</v>
          </cell>
          <cell r="R887" t="str">
            <v>080710011Irrigated</v>
          </cell>
          <cell r="S887">
            <v>29</v>
          </cell>
        </row>
        <row r="888">
          <cell r="A888" t="str">
            <v>080710011Irrigated</v>
          </cell>
          <cell r="B888">
            <v>29</v>
          </cell>
          <cell r="R888" t="str">
            <v>080710011NonIrrigated</v>
          </cell>
          <cell r="S888">
            <v>11</v>
          </cell>
        </row>
        <row r="889">
          <cell r="A889" t="str">
            <v>080710011Nonirrigated</v>
          </cell>
          <cell r="B889">
            <v>11</v>
          </cell>
          <cell r="R889" t="str">
            <v>080710051All</v>
          </cell>
          <cell r="S889">
            <v>25</v>
          </cell>
        </row>
        <row r="890">
          <cell r="A890" t="str">
            <v>080710051All</v>
          </cell>
          <cell r="B890">
            <v>25</v>
          </cell>
          <cell r="R890" t="str">
            <v>080730011All</v>
          </cell>
          <cell r="S890">
            <v>17</v>
          </cell>
        </row>
        <row r="891">
          <cell r="A891" t="str">
            <v>080730011All</v>
          </cell>
          <cell r="B891">
            <v>17</v>
          </cell>
          <cell r="R891" t="str">
            <v>080730041All</v>
          </cell>
          <cell r="S891">
            <v>22</v>
          </cell>
        </row>
        <row r="892">
          <cell r="A892" t="str">
            <v>080730041All</v>
          </cell>
          <cell r="B892">
            <v>22</v>
          </cell>
          <cell r="R892" t="str">
            <v>080730051All</v>
          </cell>
          <cell r="S892">
            <v>13</v>
          </cell>
        </row>
        <row r="893">
          <cell r="A893" t="str">
            <v>080730051All</v>
          </cell>
          <cell r="B893">
            <v>13</v>
          </cell>
          <cell r="R893" t="str">
            <v>080730078All</v>
          </cell>
          <cell r="S893">
            <v>538</v>
          </cell>
        </row>
        <row r="894">
          <cell r="A894" t="str">
            <v>080730078All</v>
          </cell>
          <cell r="B894">
            <v>538</v>
          </cell>
          <cell r="R894" t="str">
            <v>080750011All</v>
          </cell>
          <cell r="S894">
            <v>16</v>
          </cell>
        </row>
        <row r="895">
          <cell r="A895" t="str">
            <v>080750011All</v>
          </cell>
          <cell r="B895">
            <v>16</v>
          </cell>
          <cell r="R895" t="str">
            <v>080750016All</v>
          </cell>
          <cell r="S895">
            <v>32</v>
          </cell>
        </row>
        <row r="896">
          <cell r="A896" t="str">
            <v>080750016All</v>
          </cell>
          <cell r="B896">
            <v>32</v>
          </cell>
          <cell r="R896" t="str">
            <v>080750016Irrigated</v>
          </cell>
          <cell r="S896">
            <v>46</v>
          </cell>
        </row>
        <row r="897">
          <cell r="A897" t="str">
            <v>080750016Irrigated</v>
          </cell>
          <cell r="B897">
            <v>46</v>
          </cell>
          <cell r="R897" t="str">
            <v>080750016NonIrrigated</v>
          </cell>
          <cell r="S897">
            <v>24</v>
          </cell>
        </row>
        <row r="898">
          <cell r="A898" t="str">
            <v>080750016Nonirrigated</v>
          </cell>
          <cell r="B898">
            <v>24</v>
          </cell>
          <cell r="R898" t="str">
            <v>080750041All</v>
          </cell>
          <cell r="S898">
            <v>86</v>
          </cell>
        </row>
        <row r="899">
          <cell r="A899" t="str">
            <v>080750041All</v>
          </cell>
          <cell r="B899">
            <v>86</v>
          </cell>
          <cell r="R899" t="str">
            <v>080750041Irrigated</v>
          </cell>
          <cell r="S899">
            <v>110</v>
          </cell>
        </row>
        <row r="900">
          <cell r="A900" t="str">
            <v>080750041Irrigated</v>
          </cell>
          <cell r="B900">
            <v>110</v>
          </cell>
          <cell r="R900" t="str">
            <v>080750041NonIrrigated</v>
          </cell>
          <cell r="S900">
            <v>28</v>
          </cell>
        </row>
        <row r="901">
          <cell r="A901" t="str">
            <v>080750041Nonirrigated</v>
          </cell>
          <cell r="B901">
            <v>28</v>
          </cell>
          <cell r="R901" t="str">
            <v>080750051All</v>
          </cell>
          <cell r="S901">
            <v>15</v>
          </cell>
        </row>
        <row r="902">
          <cell r="A902" t="str">
            <v>080750051All</v>
          </cell>
          <cell r="B902">
            <v>15</v>
          </cell>
          <cell r="R902" t="str">
            <v>080750078All</v>
          </cell>
          <cell r="S902">
            <v>456</v>
          </cell>
        </row>
        <row r="903">
          <cell r="A903" t="str">
            <v>080750078All</v>
          </cell>
          <cell r="B903">
            <v>456</v>
          </cell>
          <cell r="R903" t="str">
            <v>080770011All</v>
          </cell>
          <cell r="S903">
            <v>56</v>
          </cell>
        </row>
        <row r="904">
          <cell r="A904" t="str">
            <v>080770011All</v>
          </cell>
          <cell r="B904">
            <v>56</v>
          </cell>
          <cell r="R904" t="str">
            <v>080770016All</v>
          </cell>
          <cell r="S904">
            <v>54</v>
          </cell>
        </row>
        <row r="905">
          <cell r="A905" t="str">
            <v>080770016All</v>
          </cell>
          <cell r="B905">
            <v>54</v>
          </cell>
          <cell r="R905" t="str">
            <v>080770041All</v>
          </cell>
          <cell r="S905">
            <v>109</v>
          </cell>
        </row>
        <row r="906">
          <cell r="A906" t="str">
            <v>080770041All</v>
          </cell>
          <cell r="B906">
            <v>109</v>
          </cell>
          <cell r="R906" t="str">
            <v>080810011All</v>
          </cell>
          <cell r="S906">
            <v>15</v>
          </cell>
        </row>
        <row r="907">
          <cell r="A907" t="str">
            <v>080810011All</v>
          </cell>
          <cell r="B907">
            <v>15</v>
          </cell>
          <cell r="R907" t="str">
            <v>080830011All</v>
          </cell>
          <cell r="S907">
            <v>19</v>
          </cell>
        </row>
        <row r="908">
          <cell r="A908" t="str">
            <v>080830011All</v>
          </cell>
          <cell r="B908">
            <v>19</v>
          </cell>
          <cell r="R908" t="str">
            <v>080830011Irrigated</v>
          </cell>
          <cell r="S908">
            <v>46</v>
          </cell>
        </row>
        <row r="909">
          <cell r="A909" t="str">
            <v>080830011Irrigated</v>
          </cell>
          <cell r="B909">
            <v>46</v>
          </cell>
          <cell r="R909" t="str">
            <v>080830011NonIrrigated</v>
          </cell>
          <cell r="S909">
            <v>11</v>
          </cell>
        </row>
        <row r="910">
          <cell r="A910" t="str">
            <v>080830011Nonirrigated</v>
          </cell>
          <cell r="B910">
            <v>11</v>
          </cell>
          <cell r="R910" t="str">
            <v>080850016All</v>
          </cell>
          <cell r="S910">
            <v>54</v>
          </cell>
        </row>
        <row r="911">
          <cell r="A911" t="str">
            <v>080850016All</v>
          </cell>
          <cell r="B911">
            <v>54</v>
          </cell>
          <cell r="R911" t="str">
            <v>080850041All</v>
          </cell>
          <cell r="S911">
            <v>106</v>
          </cell>
        </row>
        <row r="912">
          <cell r="A912" t="str">
            <v>080850041All</v>
          </cell>
          <cell r="B912">
            <v>106</v>
          </cell>
          <cell r="R912" t="str">
            <v>080850091All</v>
          </cell>
          <cell r="S912">
            <v>60</v>
          </cell>
        </row>
        <row r="913">
          <cell r="A913" t="str">
            <v>080850091All</v>
          </cell>
          <cell r="B913">
            <v>60</v>
          </cell>
          <cell r="R913" t="str">
            <v>080870011All</v>
          </cell>
          <cell r="S913">
            <v>20</v>
          </cell>
        </row>
        <row r="914">
          <cell r="A914" t="str">
            <v>080870011All</v>
          </cell>
          <cell r="B914">
            <v>20</v>
          </cell>
          <cell r="R914" t="str">
            <v>080870016All</v>
          </cell>
          <cell r="S914">
            <v>27</v>
          </cell>
        </row>
        <row r="915">
          <cell r="A915" t="str">
            <v>080870016All</v>
          </cell>
          <cell r="B915">
            <v>27</v>
          </cell>
          <cell r="R915" t="str">
            <v>080870016Irrigated</v>
          </cell>
          <cell r="S915">
            <v>44</v>
          </cell>
        </row>
        <row r="916">
          <cell r="A916" t="str">
            <v>080870016Irrigated</v>
          </cell>
          <cell r="B916">
            <v>44</v>
          </cell>
          <cell r="R916" t="str">
            <v>080870016NonIrrigated</v>
          </cell>
          <cell r="S916">
            <v>22</v>
          </cell>
        </row>
        <row r="917">
          <cell r="A917" t="str">
            <v>080870016Nonirrigated</v>
          </cell>
          <cell r="B917">
            <v>22</v>
          </cell>
          <cell r="R917" t="str">
            <v>080870041All</v>
          </cell>
          <cell r="S917">
            <v>109</v>
          </cell>
        </row>
        <row r="918">
          <cell r="A918" t="str">
            <v>080870041All</v>
          </cell>
          <cell r="B918">
            <v>109</v>
          </cell>
          <cell r="R918" t="str">
            <v>080870051All</v>
          </cell>
          <cell r="S918">
            <v>14</v>
          </cell>
        </row>
        <row r="919">
          <cell r="A919" t="str">
            <v>080870051All</v>
          </cell>
          <cell r="B919">
            <v>14</v>
          </cell>
          <cell r="R919" t="str">
            <v>080870078All</v>
          </cell>
          <cell r="S919">
            <v>545</v>
          </cell>
        </row>
        <row r="920">
          <cell r="A920" t="str">
            <v>080870078All</v>
          </cell>
          <cell r="B920">
            <v>545</v>
          </cell>
          <cell r="R920" t="str">
            <v>080870078Irrigated</v>
          </cell>
          <cell r="S920">
            <v>911</v>
          </cell>
        </row>
        <row r="921">
          <cell r="A921" t="str">
            <v>080870078Irrigated</v>
          </cell>
          <cell r="B921">
            <v>911</v>
          </cell>
          <cell r="R921" t="str">
            <v>080870078NonIrrigated</v>
          </cell>
          <cell r="S921">
            <v>419</v>
          </cell>
        </row>
        <row r="922">
          <cell r="A922" t="str">
            <v>080870078Nonirrigated</v>
          </cell>
          <cell r="B922">
            <v>419</v>
          </cell>
          <cell r="R922" t="str">
            <v>080870091All</v>
          </cell>
          <cell r="S922">
            <v>26</v>
          </cell>
        </row>
        <row r="923">
          <cell r="A923" t="str">
            <v>080870091All</v>
          </cell>
          <cell r="B923">
            <v>26</v>
          </cell>
          <cell r="R923" t="str">
            <v>080870091Irrigated</v>
          </cell>
          <cell r="S923">
            <v>39</v>
          </cell>
        </row>
        <row r="924">
          <cell r="A924" t="str">
            <v>080870091Irrigated</v>
          </cell>
          <cell r="B924">
            <v>39</v>
          </cell>
          <cell r="R924" t="str">
            <v>080870091NonIrrigated</v>
          </cell>
          <cell r="S924">
            <v>20</v>
          </cell>
        </row>
        <row r="925">
          <cell r="A925" t="str">
            <v>080870091Nonirrigated</v>
          </cell>
          <cell r="B925">
            <v>20</v>
          </cell>
          <cell r="R925" t="str">
            <v>080890011All</v>
          </cell>
          <cell r="S925">
            <v>39</v>
          </cell>
        </row>
        <row r="926">
          <cell r="A926" t="str">
            <v>080890011All</v>
          </cell>
          <cell r="B926">
            <v>39</v>
          </cell>
          <cell r="R926" t="str">
            <v>080890041All</v>
          </cell>
          <cell r="S926">
            <v>109</v>
          </cell>
        </row>
        <row r="927">
          <cell r="A927" t="str">
            <v>080890041All</v>
          </cell>
          <cell r="B927">
            <v>109</v>
          </cell>
          <cell r="R927" t="str">
            <v>080890051All</v>
          </cell>
          <cell r="S927">
            <v>44</v>
          </cell>
        </row>
        <row r="928">
          <cell r="A928" t="str">
            <v>080890051All</v>
          </cell>
          <cell r="B928">
            <v>44</v>
          </cell>
          <cell r="R928" t="str">
            <v>080950011All</v>
          </cell>
          <cell r="S928">
            <v>24</v>
          </cell>
        </row>
        <row r="929">
          <cell r="A929" t="str">
            <v>080950011All</v>
          </cell>
          <cell r="B929">
            <v>24</v>
          </cell>
          <cell r="R929" t="str">
            <v>080950016All</v>
          </cell>
          <cell r="S929">
            <v>25</v>
          </cell>
        </row>
        <row r="930">
          <cell r="A930" t="str">
            <v>080950016All</v>
          </cell>
          <cell r="B930">
            <v>25</v>
          </cell>
          <cell r="R930" t="str">
            <v>080950041All</v>
          </cell>
          <cell r="S930">
            <v>84</v>
          </cell>
        </row>
        <row r="931">
          <cell r="A931" t="str">
            <v>080950041All</v>
          </cell>
          <cell r="B931">
            <v>84</v>
          </cell>
          <cell r="R931" t="str">
            <v>080950041Irrigated</v>
          </cell>
          <cell r="S931">
            <v>130</v>
          </cell>
        </row>
        <row r="932">
          <cell r="A932" t="str">
            <v>080950041Irrigated</v>
          </cell>
          <cell r="B932">
            <v>130</v>
          </cell>
          <cell r="R932" t="str">
            <v>080950041NonIrrigated</v>
          </cell>
          <cell r="S932">
            <v>32</v>
          </cell>
        </row>
        <row r="933">
          <cell r="A933" t="str">
            <v>080950041Nonirrigated</v>
          </cell>
          <cell r="B933">
            <v>32</v>
          </cell>
          <cell r="R933" t="str">
            <v>080950051All</v>
          </cell>
          <cell r="S933">
            <v>30</v>
          </cell>
        </row>
        <row r="934">
          <cell r="A934" t="str">
            <v>080950051All</v>
          </cell>
          <cell r="B934">
            <v>30</v>
          </cell>
          <cell r="R934" t="str">
            <v>080950078All</v>
          </cell>
          <cell r="S934">
            <v>826</v>
          </cell>
        </row>
        <row r="935">
          <cell r="A935" t="str">
            <v>080950078All</v>
          </cell>
          <cell r="B935">
            <v>826</v>
          </cell>
          <cell r="R935" t="str">
            <v>080950078Irrigated</v>
          </cell>
          <cell r="S935">
            <v>1098</v>
          </cell>
        </row>
        <row r="936">
          <cell r="A936" t="str">
            <v>080950078Irrigated</v>
          </cell>
          <cell r="B936">
            <v>1098</v>
          </cell>
          <cell r="R936" t="str">
            <v>080950078NonIrrigated</v>
          </cell>
          <cell r="S936">
            <v>550</v>
          </cell>
        </row>
        <row r="937">
          <cell r="A937" t="str">
            <v>080950078Nonirrigated</v>
          </cell>
          <cell r="B937">
            <v>550</v>
          </cell>
          <cell r="R937" t="str">
            <v>080950081All</v>
          </cell>
          <cell r="S937">
            <v>29</v>
          </cell>
        </row>
        <row r="938">
          <cell r="A938" t="str">
            <v>080950081All</v>
          </cell>
          <cell r="B938">
            <v>29</v>
          </cell>
          <cell r="R938" t="str">
            <v>080990011All</v>
          </cell>
          <cell r="S938">
            <v>17</v>
          </cell>
        </row>
        <row r="939">
          <cell r="A939" t="str">
            <v>080990011All</v>
          </cell>
          <cell r="B939">
            <v>17</v>
          </cell>
          <cell r="R939" t="str">
            <v>080990041All</v>
          </cell>
          <cell r="S939">
            <v>80</v>
          </cell>
        </row>
        <row r="940">
          <cell r="A940" t="str">
            <v>080990041All</v>
          </cell>
          <cell r="B940">
            <v>80</v>
          </cell>
          <cell r="R940" t="str">
            <v>080990051All</v>
          </cell>
          <cell r="S940">
            <v>17</v>
          </cell>
        </row>
        <row r="941">
          <cell r="A941" t="str">
            <v>080990051All</v>
          </cell>
          <cell r="B941">
            <v>17</v>
          </cell>
          <cell r="R941" t="str">
            <v>080990051Irrigated</v>
          </cell>
          <cell r="S941">
            <v>28</v>
          </cell>
        </row>
        <row r="942">
          <cell r="A942" t="str">
            <v>080990051Irrigated</v>
          </cell>
          <cell r="B942">
            <v>28</v>
          </cell>
          <cell r="R942" t="str">
            <v>080990051NonIrrigated</v>
          </cell>
          <cell r="S942">
            <v>15</v>
          </cell>
        </row>
        <row r="943">
          <cell r="A943" t="str">
            <v>080990051Nonirrigated</v>
          </cell>
          <cell r="B943">
            <v>15</v>
          </cell>
          <cell r="R943" t="str">
            <v>080990078All</v>
          </cell>
          <cell r="S943">
            <v>630</v>
          </cell>
        </row>
        <row r="944">
          <cell r="A944" t="str">
            <v>080990078All</v>
          </cell>
          <cell r="B944">
            <v>630</v>
          </cell>
          <cell r="R944" t="str">
            <v>080990078Irrigated</v>
          </cell>
          <cell r="S944">
            <v>774</v>
          </cell>
        </row>
        <row r="945">
          <cell r="A945" t="str">
            <v>080990078Irrigated</v>
          </cell>
          <cell r="B945">
            <v>774</v>
          </cell>
          <cell r="R945" t="str">
            <v>080990078NonIrrigated</v>
          </cell>
          <cell r="S945">
            <v>467</v>
          </cell>
        </row>
        <row r="946">
          <cell r="A946" t="str">
            <v>080990078Nonirrigated</v>
          </cell>
          <cell r="B946">
            <v>467</v>
          </cell>
          <cell r="R946" t="str">
            <v>080990081All</v>
          </cell>
          <cell r="S946">
            <v>18</v>
          </cell>
        </row>
        <row r="947">
          <cell r="A947" t="str">
            <v>080990081All</v>
          </cell>
          <cell r="B947">
            <v>18</v>
          </cell>
          <cell r="R947" t="str">
            <v>081010011All</v>
          </cell>
          <cell r="S947">
            <v>22</v>
          </cell>
        </row>
        <row r="948">
          <cell r="A948" t="str">
            <v>081010011All</v>
          </cell>
          <cell r="B948">
            <v>22</v>
          </cell>
          <cell r="R948" t="str">
            <v>081010041All</v>
          </cell>
          <cell r="S948">
            <v>115</v>
          </cell>
        </row>
        <row r="949">
          <cell r="A949" t="str">
            <v>081010041All</v>
          </cell>
          <cell r="B949">
            <v>115</v>
          </cell>
          <cell r="R949" t="str">
            <v>081010051All</v>
          </cell>
          <cell r="S949">
            <v>13</v>
          </cell>
        </row>
        <row r="950">
          <cell r="A950" t="str">
            <v>081010051All</v>
          </cell>
          <cell r="B950">
            <v>13</v>
          </cell>
          <cell r="R950" t="str">
            <v>081030011All</v>
          </cell>
          <cell r="S950">
            <v>16</v>
          </cell>
        </row>
        <row r="951">
          <cell r="A951" t="str">
            <v>081030011All</v>
          </cell>
          <cell r="B951">
            <v>16</v>
          </cell>
          <cell r="R951" t="str">
            <v>081050011All</v>
          </cell>
          <cell r="S951">
            <v>69</v>
          </cell>
        </row>
        <row r="952">
          <cell r="A952" t="str">
            <v>081050011All</v>
          </cell>
          <cell r="B952">
            <v>69</v>
          </cell>
          <cell r="R952" t="str">
            <v>081050016All</v>
          </cell>
          <cell r="S952">
            <v>56</v>
          </cell>
        </row>
        <row r="953">
          <cell r="A953" t="str">
            <v>081050016All</v>
          </cell>
          <cell r="B953">
            <v>56</v>
          </cell>
          <cell r="R953" t="str">
            <v>081050091All</v>
          </cell>
          <cell r="S953">
            <v>97</v>
          </cell>
        </row>
        <row r="954">
          <cell r="A954" t="str">
            <v>081050091All</v>
          </cell>
          <cell r="B954">
            <v>97</v>
          </cell>
          <cell r="R954" t="str">
            <v>081070011All</v>
          </cell>
          <cell r="S954">
            <v>15</v>
          </cell>
        </row>
        <row r="955">
          <cell r="A955" t="str">
            <v>081070011All</v>
          </cell>
          <cell r="B955">
            <v>15</v>
          </cell>
          <cell r="R955" t="str">
            <v>081070016All</v>
          </cell>
          <cell r="S955">
            <v>27</v>
          </cell>
        </row>
        <row r="956">
          <cell r="A956" t="str">
            <v>081070016All</v>
          </cell>
          <cell r="B956">
            <v>27</v>
          </cell>
          <cell r="R956" t="str">
            <v>081070091All</v>
          </cell>
          <cell r="S956">
            <v>15</v>
          </cell>
        </row>
        <row r="957">
          <cell r="A957" t="str">
            <v>081070091All</v>
          </cell>
          <cell r="B957">
            <v>15</v>
          </cell>
          <cell r="R957" t="str">
            <v>081090011All</v>
          </cell>
          <cell r="S957">
            <v>66</v>
          </cell>
        </row>
        <row r="958">
          <cell r="A958" t="str">
            <v>081090011All</v>
          </cell>
          <cell r="B958">
            <v>66</v>
          </cell>
          <cell r="R958" t="str">
            <v>081090016All</v>
          </cell>
          <cell r="S958">
            <v>50</v>
          </cell>
        </row>
        <row r="959">
          <cell r="A959" t="str">
            <v>081090016All</v>
          </cell>
          <cell r="B959">
            <v>50</v>
          </cell>
          <cell r="R959" t="str">
            <v>081090091All</v>
          </cell>
          <cell r="S959">
            <v>84</v>
          </cell>
        </row>
        <row r="960">
          <cell r="A960" t="str">
            <v>081090091All</v>
          </cell>
          <cell r="B960">
            <v>84</v>
          </cell>
          <cell r="R960" t="str">
            <v>081130011All</v>
          </cell>
          <cell r="S960">
            <v>11</v>
          </cell>
        </row>
        <row r="961">
          <cell r="A961" t="str">
            <v>081130011All</v>
          </cell>
          <cell r="B961">
            <v>11</v>
          </cell>
          <cell r="R961" t="str">
            <v>081150011All</v>
          </cell>
          <cell r="S961">
            <v>25</v>
          </cell>
        </row>
        <row r="962">
          <cell r="A962" t="str">
            <v>081150011All</v>
          </cell>
          <cell r="B962">
            <v>25</v>
          </cell>
          <cell r="R962" t="str">
            <v>081150016All</v>
          </cell>
          <cell r="S962">
            <v>32</v>
          </cell>
        </row>
        <row r="963">
          <cell r="A963" t="str">
            <v>081150016All</v>
          </cell>
          <cell r="B963">
            <v>32</v>
          </cell>
          <cell r="R963" t="str">
            <v>081150016Irrigated</v>
          </cell>
          <cell r="S963">
            <v>43</v>
          </cell>
        </row>
        <row r="964">
          <cell r="A964" t="str">
            <v>081150016Irrigated</v>
          </cell>
          <cell r="B964">
            <v>43</v>
          </cell>
          <cell r="R964" t="str">
            <v>081150016NonIrrigated</v>
          </cell>
          <cell r="S964">
            <v>22</v>
          </cell>
        </row>
        <row r="965">
          <cell r="A965" t="str">
            <v>081150016Nonirrigated</v>
          </cell>
          <cell r="B965">
            <v>22</v>
          </cell>
          <cell r="R965" t="str">
            <v>081150041All</v>
          </cell>
          <cell r="S965">
            <v>83</v>
          </cell>
        </row>
        <row r="966">
          <cell r="A966" t="str">
            <v>081150041All</v>
          </cell>
          <cell r="B966">
            <v>83</v>
          </cell>
          <cell r="R966" t="str">
            <v>081150041Irrigated</v>
          </cell>
          <cell r="S966">
            <v>119</v>
          </cell>
        </row>
        <row r="967">
          <cell r="A967" t="str">
            <v>081150041Irrigated</v>
          </cell>
          <cell r="B967">
            <v>119</v>
          </cell>
          <cell r="R967" t="str">
            <v>081150041NonIrrigated</v>
          </cell>
          <cell r="S967">
            <v>32</v>
          </cell>
        </row>
        <row r="968">
          <cell r="A968" t="str">
            <v>081150041Nonirrigated</v>
          </cell>
          <cell r="B968">
            <v>32</v>
          </cell>
          <cell r="R968" t="str">
            <v>081150051All</v>
          </cell>
          <cell r="S968">
            <v>30</v>
          </cell>
        </row>
        <row r="969">
          <cell r="A969" t="str">
            <v>081150051All</v>
          </cell>
          <cell r="B969">
            <v>30</v>
          </cell>
          <cell r="R969" t="str">
            <v>081150078All</v>
          </cell>
          <cell r="S969">
            <v>503</v>
          </cell>
        </row>
        <row r="970">
          <cell r="A970" t="str">
            <v>081150078All</v>
          </cell>
          <cell r="B970">
            <v>503</v>
          </cell>
          <cell r="R970" t="str">
            <v>081210011All</v>
          </cell>
          <cell r="S970">
            <v>19</v>
          </cell>
        </row>
        <row r="971">
          <cell r="A971" t="str">
            <v>081210011All</v>
          </cell>
          <cell r="B971">
            <v>19</v>
          </cell>
          <cell r="R971" t="str">
            <v>081210016All</v>
          </cell>
          <cell r="S971">
            <v>29</v>
          </cell>
        </row>
        <row r="972">
          <cell r="A972" t="str">
            <v>081210016All</v>
          </cell>
          <cell r="B972">
            <v>29</v>
          </cell>
          <cell r="R972" t="str">
            <v>081210016Irrigated</v>
          </cell>
          <cell r="S972">
            <v>42</v>
          </cell>
        </row>
        <row r="973">
          <cell r="A973" t="str">
            <v>081210016Irrigated</v>
          </cell>
          <cell r="B973">
            <v>42</v>
          </cell>
          <cell r="R973" t="str">
            <v>081210016NonIrrigated</v>
          </cell>
          <cell r="S973">
            <v>24</v>
          </cell>
        </row>
        <row r="974">
          <cell r="A974" t="str">
            <v>081210016Nonirrigated</v>
          </cell>
          <cell r="B974">
            <v>24</v>
          </cell>
          <cell r="R974" t="str">
            <v>081210041All</v>
          </cell>
          <cell r="S974">
            <v>57</v>
          </cell>
        </row>
        <row r="975">
          <cell r="A975" t="str">
            <v>081210041All</v>
          </cell>
          <cell r="B975">
            <v>57</v>
          </cell>
          <cell r="R975" t="str">
            <v>081210041Irrigated</v>
          </cell>
          <cell r="S975">
            <v>121</v>
          </cell>
        </row>
        <row r="976">
          <cell r="A976" t="str">
            <v>081210041Irrigated</v>
          </cell>
          <cell r="B976">
            <v>121</v>
          </cell>
          <cell r="R976" t="str">
            <v>081210041NonIrrigated</v>
          </cell>
          <cell r="S976">
            <v>24</v>
          </cell>
        </row>
        <row r="977">
          <cell r="A977" t="str">
            <v>081210041Nonirrigated</v>
          </cell>
          <cell r="B977">
            <v>24</v>
          </cell>
          <cell r="R977" t="str">
            <v>081210051All</v>
          </cell>
          <cell r="S977">
            <v>14</v>
          </cell>
        </row>
        <row r="978">
          <cell r="A978" t="str">
            <v>081210051All</v>
          </cell>
          <cell r="B978">
            <v>14</v>
          </cell>
          <cell r="R978" t="str">
            <v>081210078All</v>
          </cell>
          <cell r="S978">
            <v>444</v>
          </cell>
        </row>
        <row r="979">
          <cell r="A979" t="str">
            <v>081210078All</v>
          </cell>
          <cell r="B979">
            <v>444</v>
          </cell>
          <cell r="R979" t="str">
            <v>081210081All</v>
          </cell>
          <cell r="S979">
            <v>25</v>
          </cell>
        </row>
        <row r="980">
          <cell r="A980" t="str">
            <v>081210081All</v>
          </cell>
          <cell r="B980">
            <v>25</v>
          </cell>
          <cell r="R980" t="str">
            <v>081230011All</v>
          </cell>
          <cell r="S980">
            <v>21</v>
          </cell>
        </row>
        <row r="981">
          <cell r="A981" t="str">
            <v>081230011All</v>
          </cell>
          <cell r="B981">
            <v>21</v>
          </cell>
          <cell r="R981" t="str">
            <v>081230016All</v>
          </cell>
          <cell r="S981">
            <v>41</v>
          </cell>
        </row>
        <row r="982">
          <cell r="A982" t="str">
            <v>081230016All</v>
          </cell>
          <cell r="B982">
            <v>41</v>
          </cell>
          <cell r="R982" t="str">
            <v>081230041All</v>
          </cell>
          <cell r="S982">
            <v>107</v>
          </cell>
        </row>
        <row r="983">
          <cell r="A983" t="str">
            <v>081230041All</v>
          </cell>
          <cell r="B983">
            <v>107</v>
          </cell>
          <cell r="R983" t="str">
            <v>081230078All</v>
          </cell>
          <cell r="S983">
            <v>708</v>
          </cell>
        </row>
        <row r="984">
          <cell r="A984" t="str">
            <v>081230078All</v>
          </cell>
          <cell r="B984">
            <v>708</v>
          </cell>
          <cell r="R984" t="str">
            <v>081230078Irrigated</v>
          </cell>
          <cell r="S984">
            <v>912</v>
          </cell>
        </row>
        <row r="985">
          <cell r="A985" t="str">
            <v>081230078Irrigated</v>
          </cell>
          <cell r="B985">
            <v>912</v>
          </cell>
          <cell r="R985" t="str">
            <v>081230078NonIrrigated</v>
          </cell>
          <cell r="S985">
            <v>449</v>
          </cell>
        </row>
        <row r="986">
          <cell r="A986" t="str">
            <v>081230078Nonirrigated</v>
          </cell>
          <cell r="B986">
            <v>449</v>
          </cell>
          <cell r="R986" t="str">
            <v>081230091All</v>
          </cell>
          <cell r="S986">
            <v>60</v>
          </cell>
        </row>
        <row r="987">
          <cell r="A987" t="str">
            <v>081230091All</v>
          </cell>
          <cell r="B987">
            <v>60</v>
          </cell>
          <cell r="R987" t="str">
            <v>081250011All</v>
          </cell>
          <cell r="S987">
            <v>26</v>
          </cell>
        </row>
        <row r="988">
          <cell r="A988" t="str">
            <v>081250011All</v>
          </cell>
          <cell r="B988">
            <v>26</v>
          </cell>
          <cell r="R988" t="str">
            <v>081250041All</v>
          </cell>
          <cell r="S988">
            <v>125</v>
          </cell>
        </row>
        <row r="989">
          <cell r="A989" t="str">
            <v>081250041All</v>
          </cell>
          <cell r="B989">
            <v>125</v>
          </cell>
          <cell r="R989" t="str">
            <v>081250051All</v>
          </cell>
          <cell r="S989">
            <v>27</v>
          </cell>
        </row>
        <row r="990">
          <cell r="A990" t="str">
            <v>081250051All</v>
          </cell>
          <cell r="B990">
            <v>27</v>
          </cell>
          <cell r="R990" t="str">
            <v>081250051Irrigated</v>
          </cell>
          <cell r="S990">
            <v>46</v>
          </cell>
        </row>
        <row r="991">
          <cell r="A991" t="str">
            <v>081250051Irrigated</v>
          </cell>
          <cell r="B991">
            <v>46</v>
          </cell>
          <cell r="R991" t="str">
            <v>081250051NonIrrigated</v>
          </cell>
          <cell r="S991">
            <v>27</v>
          </cell>
        </row>
        <row r="992">
          <cell r="A992" t="str">
            <v>081250051Nonirrigated</v>
          </cell>
          <cell r="B992">
            <v>27</v>
          </cell>
          <cell r="R992" t="str">
            <v>081250078All</v>
          </cell>
          <cell r="S992">
            <v>623</v>
          </cell>
        </row>
        <row r="993">
          <cell r="A993" t="str">
            <v>081250078All</v>
          </cell>
          <cell r="B993">
            <v>623</v>
          </cell>
          <cell r="R993" t="str">
            <v>081250078Irrigated</v>
          </cell>
          <cell r="S993">
            <v>953</v>
          </cell>
        </row>
        <row r="994">
          <cell r="A994" t="str">
            <v>081250078Irrigated</v>
          </cell>
          <cell r="B994">
            <v>953</v>
          </cell>
          <cell r="R994" t="str">
            <v>081250078NonIrrigated</v>
          </cell>
          <cell r="S994">
            <v>572</v>
          </cell>
        </row>
        <row r="995">
          <cell r="A995" t="str">
            <v>081250078Nonirrigated</v>
          </cell>
          <cell r="B995">
            <v>572</v>
          </cell>
          <cell r="R995" t="str">
            <v>081250081All</v>
          </cell>
          <cell r="S995">
            <v>36</v>
          </cell>
        </row>
        <row r="996">
          <cell r="A996" t="str">
            <v>081250081All</v>
          </cell>
          <cell r="B996">
            <v>36</v>
          </cell>
          <cell r="R996" t="str">
            <v>090010041All</v>
          </cell>
          <cell r="S996">
            <v>70</v>
          </cell>
        </row>
        <row r="997">
          <cell r="A997" t="str">
            <v>090010041All</v>
          </cell>
          <cell r="B997">
            <v>70</v>
          </cell>
          <cell r="R997" t="str">
            <v>090030041All</v>
          </cell>
          <cell r="S997">
            <v>70</v>
          </cell>
        </row>
        <row r="998">
          <cell r="A998" t="str">
            <v>090030041All</v>
          </cell>
          <cell r="B998">
            <v>70</v>
          </cell>
          <cell r="R998" t="str">
            <v>090050041All</v>
          </cell>
          <cell r="S998">
            <v>70</v>
          </cell>
        </row>
        <row r="999">
          <cell r="A999" t="str">
            <v>090050041All</v>
          </cell>
          <cell r="B999">
            <v>70</v>
          </cell>
          <cell r="R999" t="str">
            <v>090070041All</v>
          </cell>
          <cell r="S999">
            <v>70</v>
          </cell>
        </row>
        <row r="1000">
          <cell r="A1000" t="str">
            <v>090070041All</v>
          </cell>
          <cell r="B1000">
            <v>70</v>
          </cell>
          <cell r="R1000" t="str">
            <v>090090041All</v>
          </cell>
          <cell r="S1000">
            <v>70</v>
          </cell>
        </row>
        <row r="1001">
          <cell r="A1001" t="str">
            <v>090090041All</v>
          </cell>
          <cell r="B1001">
            <v>70</v>
          </cell>
          <cell r="R1001" t="str">
            <v>090110041All</v>
          </cell>
          <cell r="S1001">
            <v>70</v>
          </cell>
        </row>
        <row r="1002">
          <cell r="A1002" t="str">
            <v>090110041All</v>
          </cell>
          <cell r="B1002">
            <v>70</v>
          </cell>
          <cell r="R1002" t="str">
            <v>090130041All</v>
          </cell>
          <cell r="S1002">
            <v>70</v>
          </cell>
        </row>
        <row r="1003">
          <cell r="A1003" t="str">
            <v>090130041All</v>
          </cell>
          <cell r="B1003">
            <v>70</v>
          </cell>
          <cell r="R1003" t="str">
            <v>090150041All</v>
          </cell>
          <cell r="S1003">
            <v>70</v>
          </cell>
        </row>
        <row r="1004">
          <cell r="A1004" t="str">
            <v>090150041All</v>
          </cell>
          <cell r="B1004">
            <v>70</v>
          </cell>
          <cell r="R1004" t="str">
            <v>100010011All</v>
          </cell>
          <cell r="S1004">
            <v>44</v>
          </cell>
        </row>
        <row r="1005">
          <cell r="A1005" t="str">
            <v>100010011All</v>
          </cell>
          <cell r="B1005">
            <v>44</v>
          </cell>
          <cell r="R1005" t="str">
            <v>100010041All</v>
          </cell>
          <cell r="S1005">
            <v>94</v>
          </cell>
        </row>
        <row r="1006">
          <cell r="A1006" t="str">
            <v>100010041All</v>
          </cell>
          <cell r="B1006">
            <v>94</v>
          </cell>
          <cell r="R1006" t="str">
            <v>100010041Irrigated</v>
          </cell>
          <cell r="S1006">
            <v>111</v>
          </cell>
        </row>
        <row r="1007">
          <cell r="A1007" t="str">
            <v>100010041Irrigated</v>
          </cell>
          <cell r="B1007">
            <v>111</v>
          </cell>
          <cell r="R1007" t="str">
            <v>100010041NonIrrigated</v>
          </cell>
          <cell r="S1007">
            <v>85</v>
          </cell>
        </row>
        <row r="1008">
          <cell r="A1008" t="str">
            <v>100010041Nonirrigated</v>
          </cell>
          <cell r="B1008">
            <v>85</v>
          </cell>
          <cell r="R1008" t="str">
            <v>100010051All</v>
          </cell>
          <cell r="S1008">
            <v>35</v>
          </cell>
        </row>
        <row r="1009">
          <cell r="A1009" t="str">
            <v>100010051All</v>
          </cell>
          <cell r="B1009">
            <v>35</v>
          </cell>
          <cell r="R1009" t="str">
            <v>100010081All</v>
          </cell>
          <cell r="S1009">
            <v>25</v>
          </cell>
        </row>
        <row r="1010">
          <cell r="A1010" t="str">
            <v>100010081All</v>
          </cell>
          <cell r="B1010">
            <v>25</v>
          </cell>
          <cell r="R1010" t="str">
            <v>100010091All</v>
          </cell>
          <cell r="S1010">
            <v>55</v>
          </cell>
        </row>
        <row r="1011">
          <cell r="A1011" t="str">
            <v>100010091All</v>
          </cell>
          <cell r="B1011">
            <v>55</v>
          </cell>
          <cell r="R1011" t="str">
            <v>100030011All</v>
          </cell>
          <cell r="S1011">
            <v>48</v>
          </cell>
        </row>
        <row r="1012">
          <cell r="A1012" t="str">
            <v>100030011All</v>
          </cell>
          <cell r="B1012">
            <v>48</v>
          </cell>
          <cell r="R1012" t="str">
            <v>100030041All</v>
          </cell>
          <cell r="S1012">
            <v>87</v>
          </cell>
        </row>
        <row r="1013">
          <cell r="A1013" t="str">
            <v>100030041All</v>
          </cell>
          <cell r="B1013">
            <v>87</v>
          </cell>
          <cell r="R1013" t="str">
            <v>100030081All</v>
          </cell>
          <cell r="S1013">
            <v>26</v>
          </cell>
        </row>
        <row r="1014">
          <cell r="A1014" t="str">
            <v>100030081All</v>
          </cell>
          <cell r="B1014">
            <v>26</v>
          </cell>
          <cell r="R1014" t="str">
            <v>100030091All</v>
          </cell>
          <cell r="S1014">
            <v>55</v>
          </cell>
        </row>
        <row r="1015">
          <cell r="A1015" t="str">
            <v>100030091All</v>
          </cell>
          <cell r="B1015">
            <v>55</v>
          </cell>
          <cell r="R1015" t="str">
            <v>100050011All</v>
          </cell>
          <cell r="S1015">
            <v>39</v>
          </cell>
        </row>
        <row r="1016">
          <cell r="A1016" t="str">
            <v>100050011All</v>
          </cell>
          <cell r="B1016">
            <v>39</v>
          </cell>
          <cell r="R1016" t="str">
            <v>100050011Irrigated</v>
          </cell>
          <cell r="S1016">
            <v>39</v>
          </cell>
        </row>
        <row r="1017">
          <cell r="A1017" t="str">
            <v>100050011Irrigated</v>
          </cell>
          <cell r="B1017">
            <v>39</v>
          </cell>
          <cell r="R1017" t="str">
            <v>100050011NonIrrigated</v>
          </cell>
          <cell r="S1017">
            <v>39</v>
          </cell>
        </row>
        <row r="1018">
          <cell r="A1018" t="str">
            <v>100050011Nonirrigated</v>
          </cell>
          <cell r="B1018">
            <v>39</v>
          </cell>
          <cell r="R1018" t="str">
            <v>100050041All</v>
          </cell>
          <cell r="S1018">
            <v>96</v>
          </cell>
        </row>
        <row r="1019">
          <cell r="A1019" t="str">
            <v>100050041All</v>
          </cell>
          <cell r="B1019">
            <v>96</v>
          </cell>
          <cell r="R1019" t="str">
            <v>100050041Irrigated</v>
          </cell>
          <cell r="S1019">
            <v>118</v>
          </cell>
        </row>
        <row r="1020">
          <cell r="A1020" t="str">
            <v>100050041Irrigated</v>
          </cell>
          <cell r="B1020">
            <v>118</v>
          </cell>
          <cell r="R1020" t="str">
            <v>100050041NonIrrigated</v>
          </cell>
          <cell r="S1020">
            <v>74</v>
          </cell>
        </row>
        <row r="1021">
          <cell r="A1021" t="str">
            <v>100050041Nonirrigated</v>
          </cell>
          <cell r="B1021">
            <v>74</v>
          </cell>
          <cell r="R1021" t="str">
            <v>100050051All</v>
          </cell>
          <cell r="S1021">
            <v>35</v>
          </cell>
        </row>
        <row r="1022">
          <cell r="A1022" t="str">
            <v>100050051All</v>
          </cell>
          <cell r="B1022">
            <v>35</v>
          </cell>
          <cell r="R1022" t="str">
            <v>100050081All</v>
          </cell>
          <cell r="S1022">
            <v>22</v>
          </cell>
        </row>
        <row r="1023">
          <cell r="A1023" t="str">
            <v>100050081All</v>
          </cell>
          <cell r="B1023">
            <v>22</v>
          </cell>
          <cell r="R1023" t="str">
            <v>100050081Irrigated</v>
          </cell>
          <cell r="S1023">
            <v>29</v>
          </cell>
        </row>
        <row r="1024">
          <cell r="A1024" t="str">
            <v>100050081Irrigated</v>
          </cell>
          <cell r="B1024">
            <v>29</v>
          </cell>
          <cell r="R1024" t="str">
            <v>100050081NonIrrigated</v>
          </cell>
          <cell r="S1024">
            <v>20</v>
          </cell>
        </row>
        <row r="1025">
          <cell r="A1025" t="str">
            <v>100050081Nonirrigated</v>
          </cell>
          <cell r="B1025">
            <v>20</v>
          </cell>
          <cell r="R1025" t="str">
            <v>100050091All</v>
          </cell>
          <cell r="S1025">
            <v>53</v>
          </cell>
        </row>
        <row r="1026">
          <cell r="A1026" t="str">
            <v>100050091All</v>
          </cell>
          <cell r="B1026">
            <v>53</v>
          </cell>
          <cell r="R1026" t="str">
            <v>100050091Irrigated</v>
          </cell>
          <cell r="S1026">
            <v>53</v>
          </cell>
        </row>
        <row r="1027">
          <cell r="A1027" t="str">
            <v>100050091Irrigated</v>
          </cell>
          <cell r="B1027">
            <v>53</v>
          </cell>
          <cell r="R1027" t="str">
            <v>100050091NonIrrigated</v>
          </cell>
          <cell r="S1027">
            <v>53</v>
          </cell>
        </row>
        <row r="1028">
          <cell r="A1028" t="str">
            <v>100050091Nonirrigated</v>
          </cell>
          <cell r="B1028">
            <v>53</v>
          </cell>
          <cell r="R1028" t="str">
            <v>120010011All</v>
          </cell>
          <cell r="S1028">
            <v>18</v>
          </cell>
        </row>
        <row r="1029">
          <cell r="A1029" t="str">
            <v>120010011All</v>
          </cell>
          <cell r="B1029">
            <v>18</v>
          </cell>
          <cell r="R1029" t="str">
            <v>120010016All</v>
          </cell>
          <cell r="S1029">
            <v>32</v>
          </cell>
        </row>
        <row r="1030">
          <cell r="A1030" t="str">
            <v>120010016All</v>
          </cell>
          <cell r="B1030">
            <v>32</v>
          </cell>
          <cell r="R1030" t="str">
            <v>120010016Irrigated</v>
          </cell>
          <cell r="S1030">
            <v>32</v>
          </cell>
        </row>
        <row r="1031">
          <cell r="A1031" t="str">
            <v>120010016Irrigated</v>
          </cell>
          <cell r="B1031">
            <v>32</v>
          </cell>
          <cell r="R1031" t="str">
            <v>120010016NonIrrigated</v>
          </cell>
          <cell r="S1031">
            <v>32</v>
          </cell>
        </row>
        <row r="1032">
          <cell r="A1032" t="str">
            <v>120010016Nonirrigated</v>
          </cell>
          <cell r="B1032">
            <v>32</v>
          </cell>
          <cell r="R1032" t="str">
            <v>120010041All</v>
          </cell>
          <cell r="S1032">
            <v>85</v>
          </cell>
        </row>
        <row r="1033">
          <cell r="A1033" t="str">
            <v>120010041All</v>
          </cell>
          <cell r="B1033">
            <v>85</v>
          </cell>
          <cell r="R1033" t="str">
            <v>120010075All</v>
          </cell>
          <cell r="S1033">
            <v>1785</v>
          </cell>
        </row>
        <row r="1034">
          <cell r="A1034" t="str">
            <v>120010075All</v>
          </cell>
          <cell r="B1034">
            <v>1785</v>
          </cell>
          <cell r="R1034" t="str">
            <v>120010075Irrigated</v>
          </cell>
          <cell r="S1034">
            <v>2139</v>
          </cell>
        </row>
        <row r="1035">
          <cell r="A1035" t="str">
            <v>120010075Irrigated</v>
          </cell>
          <cell r="B1035">
            <v>2139</v>
          </cell>
          <cell r="R1035" t="str">
            <v>120010075NonIrrigated</v>
          </cell>
          <cell r="S1035">
            <v>1551</v>
          </cell>
        </row>
        <row r="1036">
          <cell r="A1036" t="str">
            <v>120010075Nonirrigated</v>
          </cell>
          <cell r="B1036">
            <v>1551</v>
          </cell>
          <cell r="R1036" t="str">
            <v>120010081All</v>
          </cell>
          <cell r="S1036">
            <v>20</v>
          </cell>
        </row>
        <row r="1037">
          <cell r="A1037" t="str">
            <v>120010081All</v>
          </cell>
          <cell r="B1037">
            <v>20</v>
          </cell>
          <cell r="R1037" t="str">
            <v>120010081Irrigated</v>
          </cell>
          <cell r="S1037">
            <v>22</v>
          </cell>
        </row>
        <row r="1038">
          <cell r="A1038" t="str">
            <v>120010081Irrigated</v>
          </cell>
          <cell r="B1038">
            <v>22</v>
          </cell>
          <cell r="R1038" t="str">
            <v>120010081NonIrrigated</v>
          </cell>
          <cell r="S1038">
            <v>14</v>
          </cell>
        </row>
        <row r="1039">
          <cell r="A1039" t="str">
            <v>120010081Nonirrigated</v>
          </cell>
          <cell r="B1039">
            <v>14</v>
          </cell>
          <cell r="R1039" t="str">
            <v>120070041All</v>
          </cell>
          <cell r="S1039">
            <v>79</v>
          </cell>
        </row>
        <row r="1040">
          <cell r="A1040" t="str">
            <v>120070041All</v>
          </cell>
          <cell r="B1040">
            <v>79</v>
          </cell>
          <cell r="R1040" t="str">
            <v>120130011All</v>
          </cell>
          <cell r="S1040">
            <v>35</v>
          </cell>
        </row>
        <row r="1041">
          <cell r="A1041" t="str">
            <v>120130011All</v>
          </cell>
          <cell r="B1041">
            <v>35</v>
          </cell>
          <cell r="R1041" t="str">
            <v>120130011Irrigated</v>
          </cell>
          <cell r="S1041">
            <v>39</v>
          </cell>
        </row>
        <row r="1042">
          <cell r="A1042" t="str">
            <v>120130011Irrigated</v>
          </cell>
          <cell r="B1042">
            <v>39</v>
          </cell>
          <cell r="R1042" t="str">
            <v>120130011NonIrrigated</v>
          </cell>
          <cell r="S1042">
            <v>31</v>
          </cell>
        </row>
        <row r="1043">
          <cell r="A1043" t="str">
            <v>120130011Nonirrigated</v>
          </cell>
          <cell r="B1043">
            <v>31</v>
          </cell>
          <cell r="R1043" t="str">
            <v>120130016All</v>
          </cell>
          <cell r="S1043">
            <v>34</v>
          </cell>
        </row>
        <row r="1044">
          <cell r="A1044" t="str">
            <v>120130016All</v>
          </cell>
          <cell r="B1044">
            <v>34</v>
          </cell>
          <cell r="R1044" t="str">
            <v>120130041All</v>
          </cell>
          <cell r="S1044">
            <v>58</v>
          </cell>
        </row>
        <row r="1045">
          <cell r="A1045" t="str">
            <v>120130041All</v>
          </cell>
          <cell r="B1045">
            <v>58</v>
          </cell>
          <cell r="R1045" t="str">
            <v>120130041Irrigated</v>
          </cell>
          <cell r="S1045">
            <v>81</v>
          </cell>
        </row>
        <row r="1046">
          <cell r="A1046" t="str">
            <v>120130041Irrigated</v>
          </cell>
          <cell r="B1046">
            <v>81</v>
          </cell>
          <cell r="R1046" t="str">
            <v>120130041NonIrrigated</v>
          </cell>
          <cell r="S1046">
            <v>43</v>
          </cell>
        </row>
        <row r="1047">
          <cell r="A1047" t="str">
            <v>120130041Nonirrigated</v>
          </cell>
          <cell r="B1047">
            <v>43</v>
          </cell>
          <cell r="R1047" t="str">
            <v>120130075All</v>
          </cell>
          <cell r="S1047">
            <v>1869</v>
          </cell>
        </row>
        <row r="1048">
          <cell r="A1048" t="str">
            <v>120130075All</v>
          </cell>
          <cell r="B1048">
            <v>1869</v>
          </cell>
          <cell r="R1048" t="str">
            <v>120130081All</v>
          </cell>
          <cell r="S1048">
            <v>22</v>
          </cell>
        </row>
        <row r="1049">
          <cell r="A1049" t="str">
            <v>120130081All</v>
          </cell>
          <cell r="B1049">
            <v>22</v>
          </cell>
          <cell r="R1049" t="str">
            <v>120230011All</v>
          </cell>
          <cell r="S1049">
            <v>24</v>
          </cell>
        </row>
        <row r="1050">
          <cell r="A1050" t="str">
            <v>120230011All</v>
          </cell>
          <cell r="B1050">
            <v>24</v>
          </cell>
          <cell r="R1050" t="str">
            <v>120230011Irrigated</v>
          </cell>
          <cell r="S1050">
            <v>27</v>
          </cell>
        </row>
        <row r="1051">
          <cell r="A1051" t="str">
            <v>120230011Irrigated</v>
          </cell>
          <cell r="B1051">
            <v>27</v>
          </cell>
          <cell r="R1051" t="str">
            <v>120230011NonIrrigated</v>
          </cell>
          <cell r="S1051">
            <v>22</v>
          </cell>
        </row>
        <row r="1052">
          <cell r="A1052" t="str">
            <v>120230011Nonirrigated</v>
          </cell>
          <cell r="B1052">
            <v>22</v>
          </cell>
          <cell r="R1052" t="str">
            <v>120230041All</v>
          </cell>
          <cell r="S1052">
            <v>90</v>
          </cell>
        </row>
        <row r="1053">
          <cell r="A1053" t="str">
            <v>120230041All</v>
          </cell>
          <cell r="B1053">
            <v>90</v>
          </cell>
          <cell r="R1053" t="str">
            <v>120230041Irrigated</v>
          </cell>
          <cell r="S1053">
            <v>93</v>
          </cell>
        </row>
        <row r="1054">
          <cell r="A1054" t="str">
            <v>120230041Irrigated</v>
          </cell>
          <cell r="B1054">
            <v>93</v>
          </cell>
          <cell r="R1054" t="str">
            <v>120230041NonIrrigated</v>
          </cell>
          <cell r="S1054">
            <v>51</v>
          </cell>
        </row>
        <row r="1055">
          <cell r="A1055" t="str">
            <v>120230041Nonirrigated</v>
          </cell>
          <cell r="B1055">
            <v>51</v>
          </cell>
          <cell r="R1055" t="str">
            <v>120230075All</v>
          </cell>
          <cell r="S1055">
            <v>1019</v>
          </cell>
        </row>
        <row r="1056">
          <cell r="A1056" t="str">
            <v>120230075All</v>
          </cell>
          <cell r="B1056">
            <v>1019</v>
          </cell>
          <cell r="R1056" t="str">
            <v>120230075Irrigated</v>
          </cell>
          <cell r="S1056">
            <v>1463</v>
          </cell>
        </row>
        <row r="1057">
          <cell r="A1057" t="str">
            <v>120230075Irrigated</v>
          </cell>
          <cell r="B1057">
            <v>1463</v>
          </cell>
          <cell r="R1057" t="str">
            <v>120230075NonIrrigated</v>
          </cell>
          <cell r="S1057">
            <v>840</v>
          </cell>
        </row>
        <row r="1058">
          <cell r="A1058" t="str">
            <v>120230075Nonirrigated</v>
          </cell>
          <cell r="B1058">
            <v>840</v>
          </cell>
          <cell r="R1058" t="str">
            <v>120290041All</v>
          </cell>
          <cell r="S1058">
            <v>86</v>
          </cell>
        </row>
        <row r="1059">
          <cell r="A1059" t="str">
            <v>120290041All</v>
          </cell>
          <cell r="B1059">
            <v>86</v>
          </cell>
          <cell r="R1059" t="str">
            <v>120290075All</v>
          </cell>
          <cell r="S1059">
            <v>1950</v>
          </cell>
        </row>
        <row r="1060">
          <cell r="A1060" t="str">
            <v>120290075All</v>
          </cell>
          <cell r="B1060">
            <v>1950</v>
          </cell>
          <cell r="R1060" t="str">
            <v>120330011All</v>
          </cell>
          <cell r="S1060">
            <v>32</v>
          </cell>
        </row>
        <row r="1061">
          <cell r="A1061" t="str">
            <v>120330011All</v>
          </cell>
          <cell r="B1061">
            <v>32</v>
          </cell>
          <cell r="R1061" t="str">
            <v>120330016All</v>
          </cell>
          <cell r="S1061">
            <v>34</v>
          </cell>
        </row>
        <row r="1062">
          <cell r="A1062" t="str">
            <v>120330016All</v>
          </cell>
          <cell r="B1062">
            <v>34</v>
          </cell>
          <cell r="R1062" t="str">
            <v>120330041All</v>
          </cell>
          <cell r="S1062">
            <v>61</v>
          </cell>
        </row>
        <row r="1063">
          <cell r="A1063" t="str">
            <v>120330041All</v>
          </cell>
          <cell r="B1063">
            <v>61</v>
          </cell>
          <cell r="R1063" t="str">
            <v>120330051All</v>
          </cell>
          <cell r="S1063">
            <v>22</v>
          </cell>
        </row>
        <row r="1064">
          <cell r="A1064" t="str">
            <v>120330051All</v>
          </cell>
          <cell r="B1064">
            <v>22</v>
          </cell>
          <cell r="R1064" t="str">
            <v>120330075All</v>
          </cell>
          <cell r="S1064">
            <v>2122</v>
          </cell>
        </row>
        <row r="1065">
          <cell r="A1065" t="str">
            <v>120330075All</v>
          </cell>
          <cell r="B1065">
            <v>2122</v>
          </cell>
          <cell r="R1065" t="str">
            <v>120330081All</v>
          </cell>
          <cell r="S1065">
            <v>20</v>
          </cell>
        </row>
        <row r="1066">
          <cell r="A1066" t="str">
            <v>120330081All</v>
          </cell>
          <cell r="B1066">
            <v>20</v>
          </cell>
          <cell r="R1066" t="str">
            <v>120350041All</v>
          </cell>
          <cell r="S1066">
            <v>79</v>
          </cell>
        </row>
        <row r="1067">
          <cell r="A1067" t="str">
            <v>120350041All</v>
          </cell>
          <cell r="B1067">
            <v>79</v>
          </cell>
          <cell r="R1067" t="str">
            <v>120390011All</v>
          </cell>
          <cell r="S1067">
            <v>31</v>
          </cell>
        </row>
        <row r="1068">
          <cell r="A1068" t="str">
            <v>120390011All</v>
          </cell>
          <cell r="B1068">
            <v>31</v>
          </cell>
          <cell r="R1068" t="str">
            <v>120390016All</v>
          </cell>
          <cell r="S1068">
            <v>34</v>
          </cell>
        </row>
        <row r="1069">
          <cell r="A1069" t="str">
            <v>120390016All</v>
          </cell>
          <cell r="B1069">
            <v>34</v>
          </cell>
          <cell r="R1069" t="str">
            <v>120390041All</v>
          </cell>
          <cell r="S1069">
            <v>45</v>
          </cell>
        </row>
        <row r="1070">
          <cell r="A1070" t="str">
            <v>120390041All</v>
          </cell>
          <cell r="B1070">
            <v>45</v>
          </cell>
          <cell r="R1070" t="str">
            <v>120390075All</v>
          </cell>
          <cell r="S1070">
            <v>1022</v>
          </cell>
        </row>
        <row r="1071">
          <cell r="A1071" t="str">
            <v>120390075All</v>
          </cell>
          <cell r="B1071">
            <v>1022</v>
          </cell>
          <cell r="R1071" t="str">
            <v>120390081All</v>
          </cell>
          <cell r="S1071">
            <v>20</v>
          </cell>
        </row>
        <row r="1072">
          <cell r="A1072" t="str">
            <v>120390081All</v>
          </cell>
          <cell r="B1072">
            <v>20</v>
          </cell>
          <cell r="R1072" t="str">
            <v>120410011All</v>
          </cell>
          <cell r="S1072">
            <v>21</v>
          </cell>
        </row>
        <row r="1073">
          <cell r="A1073" t="str">
            <v>120410011All</v>
          </cell>
          <cell r="B1073">
            <v>21</v>
          </cell>
          <cell r="R1073" t="str">
            <v>120410041All</v>
          </cell>
          <cell r="S1073">
            <v>77</v>
          </cell>
        </row>
        <row r="1074">
          <cell r="A1074" t="str">
            <v>120410041All</v>
          </cell>
          <cell r="B1074">
            <v>77</v>
          </cell>
          <cell r="R1074" t="str">
            <v>120410075All</v>
          </cell>
          <cell r="S1074">
            <v>1833</v>
          </cell>
        </row>
        <row r="1075">
          <cell r="A1075" t="str">
            <v>120410075All</v>
          </cell>
          <cell r="B1075">
            <v>1833</v>
          </cell>
          <cell r="R1075" t="str">
            <v>120410075Irrigated</v>
          </cell>
          <cell r="S1075">
            <v>2130</v>
          </cell>
        </row>
        <row r="1076">
          <cell r="A1076" t="str">
            <v>120410075Irrigated</v>
          </cell>
          <cell r="B1076">
            <v>2130</v>
          </cell>
          <cell r="R1076" t="str">
            <v>120410075NonIrrigated</v>
          </cell>
          <cell r="S1076">
            <v>1590</v>
          </cell>
        </row>
        <row r="1077">
          <cell r="A1077" t="str">
            <v>120410075Nonirrigated</v>
          </cell>
          <cell r="B1077">
            <v>1590</v>
          </cell>
          <cell r="R1077" t="str">
            <v>120410081All</v>
          </cell>
          <cell r="S1077">
            <v>22</v>
          </cell>
        </row>
        <row r="1078">
          <cell r="A1078" t="str">
            <v>120410081All</v>
          </cell>
          <cell r="B1078">
            <v>22</v>
          </cell>
          <cell r="R1078" t="str">
            <v>120430018LGRAll</v>
          </cell>
          <cell r="S1078">
            <v>2940</v>
          </cell>
        </row>
        <row r="1079">
          <cell r="A1079" t="str">
            <v>120430018LGRAll</v>
          </cell>
          <cell r="B1079">
            <v>2940</v>
          </cell>
          <cell r="R1079" t="str">
            <v>120450011All</v>
          </cell>
          <cell r="S1079">
            <v>31</v>
          </cell>
        </row>
        <row r="1080">
          <cell r="A1080" t="str">
            <v>120450011All</v>
          </cell>
          <cell r="B1080">
            <v>31</v>
          </cell>
          <cell r="R1080" t="str">
            <v>120470011All</v>
          </cell>
          <cell r="S1080">
            <v>22</v>
          </cell>
        </row>
        <row r="1081">
          <cell r="A1081" t="str">
            <v>120470011All</v>
          </cell>
          <cell r="B1081">
            <v>22</v>
          </cell>
          <cell r="R1081" t="str">
            <v>120470041All</v>
          </cell>
          <cell r="S1081">
            <v>85</v>
          </cell>
        </row>
        <row r="1082">
          <cell r="A1082" t="str">
            <v>120470041All</v>
          </cell>
          <cell r="B1082">
            <v>85</v>
          </cell>
          <cell r="R1082" t="str">
            <v>120470075All</v>
          </cell>
          <cell r="S1082">
            <v>1901</v>
          </cell>
        </row>
        <row r="1083">
          <cell r="A1083" t="str">
            <v>120470075All</v>
          </cell>
          <cell r="B1083">
            <v>1901</v>
          </cell>
          <cell r="R1083" t="str">
            <v>120470075Irrigated</v>
          </cell>
          <cell r="S1083">
            <v>2158</v>
          </cell>
        </row>
        <row r="1084">
          <cell r="A1084" t="str">
            <v>120470075Irrigated</v>
          </cell>
          <cell r="B1084">
            <v>2158</v>
          </cell>
          <cell r="R1084" t="str">
            <v>120470075NonIrrigated</v>
          </cell>
          <cell r="S1084">
            <v>1640</v>
          </cell>
        </row>
        <row r="1085">
          <cell r="A1085" t="str">
            <v>120470075Nonirrigated</v>
          </cell>
          <cell r="B1085">
            <v>1640</v>
          </cell>
          <cell r="R1085" t="str">
            <v>120470081All</v>
          </cell>
          <cell r="S1085">
            <v>14</v>
          </cell>
        </row>
        <row r="1086">
          <cell r="A1086" t="str">
            <v>120470081All</v>
          </cell>
          <cell r="B1086">
            <v>14</v>
          </cell>
          <cell r="R1086" t="str">
            <v>120510018LGRAll</v>
          </cell>
          <cell r="S1086">
            <v>2940</v>
          </cell>
        </row>
        <row r="1087">
          <cell r="A1087" t="str">
            <v>120510018LGRAll</v>
          </cell>
          <cell r="B1087">
            <v>2940</v>
          </cell>
          <cell r="R1087" t="str">
            <v>120590011All</v>
          </cell>
          <cell r="S1087">
            <v>31</v>
          </cell>
        </row>
        <row r="1088">
          <cell r="A1088" t="str">
            <v>120590011All</v>
          </cell>
          <cell r="B1088">
            <v>31</v>
          </cell>
          <cell r="R1088" t="str">
            <v>120590016All</v>
          </cell>
          <cell r="S1088">
            <v>34</v>
          </cell>
        </row>
        <row r="1089">
          <cell r="A1089" t="str">
            <v>120590016All</v>
          </cell>
          <cell r="B1089">
            <v>34</v>
          </cell>
          <cell r="R1089" t="str">
            <v>120590041All</v>
          </cell>
          <cell r="S1089">
            <v>43</v>
          </cell>
        </row>
        <row r="1090">
          <cell r="A1090" t="str">
            <v>120590041All</v>
          </cell>
          <cell r="B1090">
            <v>43</v>
          </cell>
          <cell r="R1090" t="str">
            <v>120590075All</v>
          </cell>
          <cell r="S1090">
            <v>1653</v>
          </cell>
        </row>
        <row r="1091">
          <cell r="A1091" t="str">
            <v>120590075All</v>
          </cell>
          <cell r="B1091">
            <v>1653</v>
          </cell>
          <cell r="R1091" t="str">
            <v>120590081All</v>
          </cell>
          <cell r="S1091">
            <v>16</v>
          </cell>
        </row>
        <row r="1092">
          <cell r="A1092" t="str">
            <v>120590081All</v>
          </cell>
          <cell r="B1092">
            <v>16</v>
          </cell>
          <cell r="R1092" t="str">
            <v>120630011All</v>
          </cell>
          <cell r="S1092">
            <v>29</v>
          </cell>
        </row>
        <row r="1093">
          <cell r="A1093" t="str">
            <v>120630011All</v>
          </cell>
          <cell r="B1093">
            <v>29</v>
          </cell>
          <cell r="R1093" t="str">
            <v>120630016All</v>
          </cell>
          <cell r="S1093">
            <v>29</v>
          </cell>
        </row>
        <row r="1094">
          <cell r="A1094" t="str">
            <v>120630016All</v>
          </cell>
          <cell r="B1094">
            <v>29</v>
          </cell>
          <cell r="R1094" t="str">
            <v>120630041All</v>
          </cell>
          <cell r="S1094">
            <v>65</v>
          </cell>
        </row>
        <row r="1095">
          <cell r="A1095" t="str">
            <v>120630041All</v>
          </cell>
          <cell r="B1095">
            <v>65</v>
          </cell>
          <cell r="R1095" t="str">
            <v>120630041Irrigated</v>
          </cell>
          <cell r="S1095">
            <v>81</v>
          </cell>
        </row>
        <row r="1096">
          <cell r="A1096" t="str">
            <v>120630041Irrigated</v>
          </cell>
          <cell r="B1096">
            <v>81</v>
          </cell>
          <cell r="R1096" t="str">
            <v>120630041NonIrrigated</v>
          </cell>
          <cell r="S1096">
            <v>37</v>
          </cell>
        </row>
        <row r="1097">
          <cell r="A1097" t="str">
            <v>120630041Nonirrigated</v>
          </cell>
          <cell r="B1097">
            <v>37</v>
          </cell>
          <cell r="R1097" t="str">
            <v>120630051Irrigated</v>
          </cell>
          <cell r="S1097">
            <v>22</v>
          </cell>
        </row>
        <row r="1098">
          <cell r="A1098" t="str">
            <v>120630051Irrigated</v>
          </cell>
          <cell r="B1098">
            <v>22</v>
          </cell>
          <cell r="R1098" t="str">
            <v>120630075All</v>
          </cell>
          <cell r="S1098">
            <v>1755</v>
          </cell>
        </row>
        <row r="1099">
          <cell r="A1099" t="str">
            <v>120630075All</v>
          </cell>
          <cell r="B1099">
            <v>1755</v>
          </cell>
          <cell r="R1099" t="str">
            <v>120630081All</v>
          </cell>
          <cell r="S1099">
            <v>16</v>
          </cell>
        </row>
        <row r="1100">
          <cell r="A1100" t="str">
            <v>120630081All</v>
          </cell>
          <cell r="B1100">
            <v>16</v>
          </cell>
          <cell r="R1100" t="str">
            <v>120650011All</v>
          </cell>
          <cell r="S1100">
            <v>31</v>
          </cell>
        </row>
        <row r="1101">
          <cell r="A1101" t="str">
            <v>120650011All</v>
          </cell>
          <cell r="B1101">
            <v>31</v>
          </cell>
          <cell r="R1101" t="str">
            <v>120650016All</v>
          </cell>
          <cell r="S1101">
            <v>34</v>
          </cell>
        </row>
        <row r="1102">
          <cell r="A1102" t="str">
            <v>120650016All</v>
          </cell>
          <cell r="B1102">
            <v>34</v>
          </cell>
          <cell r="R1102" t="str">
            <v>120650041All</v>
          </cell>
          <cell r="S1102">
            <v>69</v>
          </cell>
        </row>
        <row r="1103">
          <cell r="A1103" t="str">
            <v>120650041All</v>
          </cell>
          <cell r="B1103">
            <v>69</v>
          </cell>
          <cell r="R1103" t="str">
            <v>120650041Irrigated</v>
          </cell>
          <cell r="S1103">
            <v>77</v>
          </cell>
        </row>
        <row r="1104">
          <cell r="A1104" t="str">
            <v>120650041Irrigated</v>
          </cell>
          <cell r="B1104">
            <v>77</v>
          </cell>
          <cell r="R1104" t="str">
            <v>120650041NonIrrigated</v>
          </cell>
          <cell r="S1104">
            <v>43</v>
          </cell>
        </row>
        <row r="1105">
          <cell r="A1105" t="str">
            <v>120650041Nonirrigated</v>
          </cell>
          <cell r="B1105">
            <v>43</v>
          </cell>
          <cell r="R1105" t="str">
            <v>120650051All</v>
          </cell>
          <cell r="S1105">
            <v>22</v>
          </cell>
        </row>
        <row r="1106">
          <cell r="A1106" t="str">
            <v>120650051All</v>
          </cell>
          <cell r="B1106">
            <v>22</v>
          </cell>
          <cell r="R1106" t="str">
            <v>120650075All</v>
          </cell>
          <cell r="S1106">
            <v>1868</v>
          </cell>
        </row>
        <row r="1107">
          <cell r="A1107" t="str">
            <v>120650075All</v>
          </cell>
          <cell r="B1107">
            <v>1868</v>
          </cell>
          <cell r="R1107" t="str">
            <v>120650081All</v>
          </cell>
          <cell r="S1107">
            <v>18</v>
          </cell>
        </row>
        <row r="1108">
          <cell r="A1108" t="str">
            <v>120650081All</v>
          </cell>
          <cell r="B1108">
            <v>18</v>
          </cell>
          <cell r="R1108" t="str">
            <v>120670041All</v>
          </cell>
          <cell r="S1108">
            <v>84</v>
          </cell>
        </row>
        <row r="1109">
          <cell r="A1109" t="str">
            <v>120670041All</v>
          </cell>
          <cell r="B1109">
            <v>84</v>
          </cell>
          <cell r="R1109" t="str">
            <v>120670075All</v>
          </cell>
          <cell r="S1109">
            <v>1391</v>
          </cell>
        </row>
        <row r="1110">
          <cell r="A1110" t="str">
            <v>120670075All</v>
          </cell>
          <cell r="B1110">
            <v>1391</v>
          </cell>
          <cell r="R1110" t="str">
            <v>120670075Irrigated</v>
          </cell>
          <cell r="S1110">
            <v>2071</v>
          </cell>
        </row>
        <row r="1111">
          <cell r="A1111" t="str">
            <v>120670075Irrigated</v>
          </cell>
          <cell r="B1111">
            <v>2071</v>
          </cell>
          <cell r="R1111" t="str">
            <v>120670075NonIrrigated</v>
          </cell>
          <cell r="S1111">
            <v>1176</v>
          </cell>
        </row>
        <row r="1112">
          <cell r="A1112" t="str">
            <v>120670075Nonirrigated</v>
          </cell>
          <cell r="B1112">
            <v>1176</v>
          </cell>
          <cell r="R1112" t="str">
            <v>120730011All</v>
          </cell>
          <cell r="S1112">
            <v>34</v>
          </cell>
        </row>
        <row r="1113">
          <cell r="A1113" t="str">
            <v>120730011All</v>
          </cell>
          <cell r="B1113">
            <v>34</v>
          </cell>
          <cell r="R1113" t="str">
            <v>120730041All</v>
          </cell>
          <cell r="S1113">
            <v>57</v>
          </cell>
        </row>
        <row r="1114">
          <cell r="A1114" t="str">
            <v>120730041All</v>
          </cell>
          <cell r="B1114">
            <v>57</v>
          </cell>
          <cell r="R1114" t="str">
            <v>120730041Irrigated</v>
          </cell>
          <cell r="S1114">
            <v>78</v>
          </cell>
        </row>
        <row r="1115">
          <cell r="A1115" t="str">
            <v>120730041Irrigated</v>
          </cell>
          <cell r="B1115">
            <v>78</v>
          </cell>
          <cell r="R1115" t="str">
            <v>120730041NonIrrigated</v>
          </cell>
          <cell r="S1115">
            <v>43</v>
          </cell>
        </row>
        <row r="1116">
          <cell r="A1116" t="str">
            <v>120730041Nonirrigated</v>
          </cell>
          <cell r="B1116">
            <v>43</v>
          </cell>
          <cell r="R1116" t="str">
            <v>120730075All</v>
          </cell>
          <cell r="S1116">
            <v>2007</v>
          </cell>
        </row>
        <row r="1117">
          <cell r="A1117" t="str">
            <v>120730075All</v>
          </cell>
          <cell r="B1117">
            <v>2007</v>
          </cell>
          <cell r="R1117" t="str">
            <v>120730081All</v>
          </cell>
          <cell r="S1117">
            <v>25</v>
          </cell>
        </row>
        <row r="1118">
          <cell r="A1118" t="str">
            <v>120730081All</v>
          </cell>
          <cell r="B1118">
            <v>25</v>
          </cell>
          <cell r="R1118" t="str">
            <v>120730081Irrigated</v>
          </cell>
          <cell r="S1118">
            <v>28</v>
          </cell>
        </row>
        <row r="1119">
          <cell r="A1119" t="str">
            <v>120730081Irrigated</v>
          </cell>
          <cell r="B1119">
            <v>28</v>
          </cell>
          <cell r="R1119" t="str">
            <v>120730081NonIrrigated</v>
          </cell>
          <cell r="S1119">
            <v>18</v>
          </cell>
        </row>
        <row r="1120">
          <cell r="A1120" t="str">
            <v>120730081Nonirrigated</v>
          </cell>
          <cell r="B1120">
            <v>18</v>
          </cell>
          <cell r="R1120" t="str">
            <v>120750011All</v>
          </cell>
          <cell r="S1120">
            <v>18</v>
          </cell>
        </row>
        <row r="1121">
          <cell r="A1121" t="str">
            <v>120750011All</v>
          </cell>
          <cell r="B1121">
            <v>18</v>
          </cell>
          <cell r="R1121" t="str">
            <v>120750016All</v>
          </cell>
          <cell r="S1121">
            <v>25</v>
          </cell>
        </row>
        <row r="1122">
          <cell r="A1122" t="str">
            <v>120750016All</v>
          </cell>
          <cell r="B1122">
            <v>25</v>
          </cell>
          <cell r="R1122" t="str">
            <v>120750041All</v>
          </cell>
          <cell r="S1122">
            <v>78</v>
          </cell>
        </row>
        <row r="1123">
          <cell r="A1123" t="str">
            <v>120750041All</v>
          </cell>
          <cell r="B1123">
            <v>78</v>
          </cell>
          <cell r="R1123" t="str">
            <v>120750051All</v>
          </cell>
          <cell r="S1123">
            <v>22</v>
          </cell>
        </row>
        <row r="1124">
          <cell r="A1124" t="str">
            <v>120750051All</v>
          </cell>
          <cell r="B1124">
            <v>22</v>
          </cell>
          <cell r="R1124" t="str">
            <v>120750075All</v>
          </cell>
          <cell r="S1124">
            <v>1941</v>
          </cell>
        </row>
        <row r="1125">
          <cell r="A1125" t="str">
            <v>120750075All</v>
          </cell>
          <cell r="B1125">
            <v>1941</v>
          </cell>
          <cell r="R1125" t="str">
            <v>120750075Irrigated</v>
          </cell>
          <cell r="S1125">
            <v>2275</v>
          </cell>
        </row>
        <row r="1126">
          <cell r="A1126" t="str">
            <v>120750075Irrigated</v>
          </cell>
          <cell r="B1126">
            <v>2275</v>
          </cell>
          <cell r="R1126" t="str">
            <v>120750075NonIrrigated</v>
          </cell>
          <cell r="S1126">
            <v>1538</v>
          </cell>
        </row>
        <row r="1127">
          <cell r="A1127" t="str">
            <v>120750075Nonirrigated</v>
          </cell>
          <cell r="B1127">
            <v>1538</v>
          </cell>
          <cell r="R1127" t="str">
            <v>120750081All</v>
          </cell>
          <cell r="S1127">
            <v>15</v>
          </cell>
        </row>
        <row r="1128">
          <cell r="A1128" t="str">
            <v>120750081All</v>
          </cell>
          <cell r="B1128">
            <v>15</v>
          </cell>
          <cell r="R1128" t="str">
            <v>120770011All</v>
          </cell>
          <cell r="S1128">
            <v>31</v>
          </cell>
        </row>
        <row r="1129">
          <cell r="A1129" t="str">
            <v>120770011All</v>
          </cell>
          <cell r="B1129">
            <v>31</v>
          </cell>
          <cell r="R1129" t="str">
            <v>120770081All</v>
          </cell>
          <cell r="S1129">
            <v>15</v>
          </cell>
        </row>
        <row r="1130">
          <cell r="A1130" t="str">
            <v>120770081All</v>
          </cell>
          <cell r="B1130">
            <v>15</v>
          </cell>
          <cell r="R1130" t="str">
            <v>120790011All</v>
          </cell>
          <cell r="S1130">
            <v>27</v>
          </cell>
        </row>
        <row r="1131">
          <cell r="A1131" t="str">
            <v>120790011All</v>
          </cell>
          <cell r="B1131">
            <v>27</v>
          </cell>
          <cell r="R1131" t="str">
            <v>120790041All</v>
          </cell>
          <cell r="S1131">
            <v>59</v>
          </cell>
        </row>
        <row r="1132">
          <cell r="A1132" t="str">
            <v>120790041All</v>
          </cell>
          <cell r="B1132">
            <v>59</v>
          </cell>
          <cell r="R1132" t="str">
            <v>120790041Irrigated</v>
          </cell>
          <cell r="S1132">
            <v>70</v>
          </cell>
        </row>
        <row r="1133">
          <cell r="A1133" t="str">
            <v>120790041Irrigated</v>
          </cell>
          <cell r="B1133">
            <v>70</v>
          </cell>
          <cell r="R1133" t="str">
            <v>120790041NonIrrigated</v>
          </cell>
          <cell r="S1133">
            <v>35</v>
          </cell>
        </row>
        <row r="1134">
          <cell r="A1134" t="str">
            <v>120790041Nonirrigated</v>
          </cell>
          <cell r="B1134">
            <v>35</v>
          </cell>
          <cell r="R1134" t="str">
            <v>120790075All</v>
          </cell>
          <cell r="S1134">
            <v>2090</v>
          </cell>
        </row>
        <row r="1135">
          <cell r="A1135" t="str">
            <v>120790075All</v>
          </cell>
          <cell r="B1135">
            <v>2090</v>
          </cell>
          <cell r="R1135" t="str">
            <v>120790075Irrigated</v>
          </cell>
          <cell r="S1135">
            <v>2612</v>
          </cell>
        </row>
        <row r="1136">
          <cell r="A1136" t="str">
            <v>120790075Irrigated</v>
          </cell>
          <cell r="B1136">
            <v>2612</v>
          </cell>
          <cell r="R1136" t="str">
            <v>120790075NonIrrigated</v>
          </cell>
          <cell r="S1136">
            <v>1629</v>
          </cell>
        </row>
        <row r="1137">
          <cell r="A1137" t="str">
            <v>120790075Nonirrigated</v>
          </cell>
          <cell r="B1137">
            <v>1629</v>
          </cell>
          <cell r="R1137" t="str">
            <v>120790081All</v>
          </cell>
          <cell r="S1137">
            <v>14</v>
          </cell>
        </row>
        <row r="1138">
          <cell r="A1138" t="str">
            <v>120790081All</v>
          </cell>
          <cell r="B1138">
            <v>14</v>
          </cell>
          <cell r="R1138" t="str">
            <v>120830075All</v>
          </cell>
          <cell r="S1138">
            <v>1891</v>
          </cell>
        </row>
        <row r="1139">
          <cell r="A1139" t="str">
            <v>120830075All</v>
          </cell>
          <cell r="B1139">
            <v>1891</v>
          </cell>
          <cell r="R1139" t="str">
            <v>120830075Irrigated</v>
          </cell>
          <cell r="S1139">
            <v>2280</v>
          </cell>
        </row>
        <row r="1140">
          <cell r="A1140" t="str">
            <v>120830075Irrigated</v>
          </cell>
          <cell r="B1140">
            <v>2280</v>
          </cell>
          <cell r="R1140" t="str">
            <v>120830075NonIrrigated</v>
          </cell>
          <cell r="S1140">
            <v>1740</v>
          </cell>
        </row>
        <row r="1141">
          <cell r="A1141" t="str">
            <v>120830075Nonirrigated</v>
          </cell>
          <cell r="B1141">
            <v>1740</v>
          </cell>
          <cell r="R1141" t="str">
            <v>120890041All</v>
          </cell>
          <cell r="S1141">
            <v>65</v>
          </cell>
        </row>
        <row r="1142">
          <cell r="A1142" t="str">
            <v>120890041All</v>
          </cell>
          <cell r="B1142">
            <v>65</v>
          </cell>
          <cell r="R1142" t="str">
            <v>120890075All</v>
          </cell>
          <cell r="S1142">
            <v>1523</v>
          </cell>
        </row>
        <row r="1143">
          <cell r="A1143" t="str">
            <v>120890075All</v>
          </cell>
          <cell r="B1143">
            <v>1523</v>
          </cell>
          <cell r="R1143" t="str">
            <v>120910011All</v>
          </cell>
          <cell r="S1143">
            <v>31</v>
          </cell>
        </row>
        <row r="1144">
          <cell r="A1144" t="str">
            <v>120910011All</v>
          </cell>
          <cell r="B1144">
            <v>31</v>
          </cell>
          <cell r="R1144" t="str">
            <v>120910016All</v>
          </cell>
          <cell r="S1144">
            <v>34</v>
          </cell>
        </row>
        <row r="1145">
          <cell r="A1145" t="str">
            <v>120910016All</v>
          </cell>
          <cell r="B1145">
            <v>34</v>
          </cell>
          <cell r="R1145" t="str">
            <v>120910041All</v>
          </cell>
          <cell r="S1145">
            <v>43</v>
          </cell>
        </row>
        <row r="1146">
          <cell r="A1146" t="str">
            <v>120910041All</v>
          </cell>
          <cell r="B1146">
            <v>43</v>
          </cell>
          <cell r="R1146" t="str">
            <v>120910075All</v>
          </cell>
          <cell r="S1146">
            <v>2273</v>
          </cell>
        </row>
        <row r="1147">
          <cell r="A1147" t="str">
            <v>120910075All</v>
          </cell>
          <cell r="B1147">
            <v>2273</v>
          </cell>
          <cell r="R1147" t="str">
            <v>120910081All</v>
          </cell>
          <cell r="S1147">
            <v>18</v>
          </cell>
        </row>
        <row r="1148">
          <cell r="A1148" t="str">
            <v>120910081All</v>
          </cell>
          <cell r="B1148">
            <v>18</v>
          </cell>
          <cell r="R1148" t="str">
            <v>120990018LGRAll</v>
          </cell>
          <cell r="S1148">
            <v>2940</v>
          </cell>
        </row>
        <row r="1149">
          <cell r="A1149" t="str">
            <v>120990018LGRAll</v>
          </cell>
          <cell r="B1149">
            <v>2940</v>
          </cell>
          <cell r="R1149" t="str">
            <v>121070041All</v>
          </cell>
          <cell r="S1149">
            <v>79</v>
          </cell>
        </row>
        <row r="1150">
          <cell r="A1150" t="str">
            <v>121070041All</v>
          </cell>
          <cell r="B1150">
            <v>79</v>
          </cell>
          <cell r="R1150" t="str">
            <v>121090041All</v>
          </cell>
          <cell r="S1150">
            <v>79</v>
          </cell>
        </row>
        <row r="1151">
          <cell r="A1151" t="str">
            <v>121090041All</v>
          </cell>
          <cell r="B1151">
            <v>79</v>
          </cell>
          <cell r="R1151" t="str">
            <v>121130011All</v>
          </cell>
          <cell r="S1151">
            <v>31</v>
          </cell>
        </row>
        <row r="1152">
          <cell r="A1152" t="str">
            <v>121130011All</v>
          </cell>
          <cell r="B1152">
            <v>31</v>
          </cell>
          <cell r="R1152" t="str">
            <v>121130041All</v>
          </cell>
          <cell r="S1152">
            <v>44</v>
          </cell>
        </row>
        <row r="1153">
          <cell r="A1153" t="str">
            <v>121130041All</v>
          </cell>
          <cell r="B1153">
            <v>44</v>
          </cell>
          <cell r="R1153" t="str">
            <v>121130075All</v>
          </cell>
          <cell r="S1153">
            <v>2485</v>
          </cell>
        </row>
        <row r="1154">
          <cell r="A1154" t="str">
            <v>121130075All</v>
          </cell>
          <cell r="B1154">
            <v>2485</v>
          </cell>
          <cell r="R1154" t="str">
            <v>121130081All</v>
          </cell>
          <cell r="S1154">
            <v>18</v>
          </cell>
        </row>
        <row r="1155">
          <cell r="A1155" t="str">
            <v>121130081All</v>
          </cell>
          <cell r="B1155">
            <v>18</v>
          </cell>
          <cell r="R1155" t="str">
            <v>121190075All</v>
          </cell>
          <cell r="S1155">
            <v>2171</v>
          </cell>
        </row>
        <row r="1156">
          <cell r="A1156" t="str">
            <v>121190075All</v>
          </cell>
          <cell r="B1156">
            <v>2171</v>
          </cell>
          <cell r="R1156" t="str">
            <v>121190075Irrigated</v>
          </cell>
          <cell r="S1156">
            <v>2347</v>
          </cell>
        </row>
        <row r="1157">
          <cell r="A1157" t="str">
            <v>121190075Irrigated</v>
          </cell>
          <cell r="B1157">
            <v>2347</v>
          </cell>
          <cell r="R1157" t="str">
            <v>121190075NonIrrigated</v>
          </cell>
          <cell r="S1157">
            <v>1812</v>
          </cell>
        </row>
        <row r="1158">
          <cell r="A1158" t="str">
            <v>121190075Nonirrigated</v>
          </cell>
          <cell r="B1158">
            <v>1812</v>
          </cell>
          <cell r="R1158" t="str">
            <v>121210011All</v>
          </cell>
          <cell r="S1158">
            <v>22</v>
          </cell>
        </row>
        <row r="1159">
          <cell r="A1159" t="str">
            <v>121210011All</v>
          </cell>
          <cell r="B1159">
            <v>22</v>
          </cell>
          <cell r="R1159" t="str">
            <v>121210041All</v>
          </cell>
          <cell r="S1159">
            <v>91</v>
          </cell>
        </row>
        <row r="1160">
          <cell r="A1160" t="str">
            <v>121210041All</v>
          </cell>
          <cell r="B1160">
            <v>91</v>
          </cell>
          <cell r="R1160" t="str">
            <v>121210075All</v>
          </cell>
          <cell r="S1160">
            <v>1973</v>
          </cell>
        </row>
        <row r="1161">
          <cell r="A1161" t="str">
            <v>121210075All</v>
          </cell>
          <cell r="B1161">
            <v>1973</v>
          </cell>
          <cell r="R1161" t="str">
            <v>121210075Irrigated</v>
          </cell>
          <cell r="S1161">
            <v>2242</v>
          </cell>
        </row>
        <row r="1162">
          <cell r="A1162" t="str">
            <v>121210075Irrigated</v>
          </cell>
          <cell r="B1162">
            <v>2242</v>
          </cell>
          <cell r="R1162" t="str">
            <v>121210075NonIrrigated</v>
          </cell>
          <cell r="S1162">
            <v>1793</v>
          </cell>
        </row>
        <row r="1163">
          <cell r="A1163" t="str">
            <v>121210075Nonirrigated</v>
          </cell>
          <cell r="B1163">
            <v>1793</v>
          </cell>
          <cell r="R1163" t="str">
            <v>121210081All</v>
          </cell>
          <cell r="S1163">
            <v>19</v>
          </cell>
        </row>
        <row r="1164">
          <cell r="A1164" t="str">
            <v>121210081All</v>
          </cell>
          <cell r="B1164">
            <v>19</v>
          </cell>
          <cell r="R1164" t="str">
            <v>121210081Irrigated</v>
          </cell>
          <cell r="S1164">
            <v>22</v>
          </cell>
        </row>
        <row r="1165">
          <cell r="A1165" t="str">
            <v>121210081Irrigated</v>
          </cell>
          <cell r="B1165">
            <v>22</v>
          </cell>
          <cell r="R1165" t="str">
            <v>121210081NonIrrigated</v>
          </cell>
          <cell r="S1165">
            <v>14</v>
          </cell>
        </row>
        <row r="1166">
          <cell r="A1166" t="str">
            <v>121210081Nonirrigated</v>
          </cell>
          <cell r="B1166">
            <v>14</v>
          </cell>
          <cell r="R1166" t="str">
            <v>121250041All</v>
          </cell>
          <cell r="S1166">
            <v>84</v>
          </cell>
        </row>
        <row r="1167">
          <cell r="A1167" t="str">
            <v>121250041All</v>
          </cell>
          <cell r="B1167">
            <v>84</v>
          </cell>
          <cell r="R1167" t="str">
            <v>121250081All</v>
          </cell>
          <cell r="S1167">
            <v>14</v>
          </cell>
        </row>
        <row r="1168">
          <cell r="A1168" t="str">
            <v>121250081All</v>
          </cell>
          <cell r="B1168">
            <v>14</v>
          </cell>
          <cell r="R1168" t="str">
            <v>121290041All</v>
          </cell>
          <cell r="S1168">
            <v>46</v>
          </cell>
        </row>
        <row r="1169">
          <cell r="A1169" t="str">
            <v>121290041All</v>
          </cell>
          <cell r="B1169">
            <v>46</v>
          </cell>
          <cell r="R1169" t="str">
            <v>121290075All</v>
          </cell>
          <cell r="S1169">
            <v>1176</v>
          </cell>
        </row>
        <row r="1170">
          <cell r="A1170" t="str">
            <v>121290075All</v>
          </cell>
          <cell r="B1170">
            <v>1176</v>
          </cell>
          <cell r="R1170" t="str">
            <v>121310011All</v>
          </cell>
          <cell r="S1170">
            <v>31</v>
          </cell>
        </row>
        <row r="1171">
          <cell r="A1171" t="str">
            <v>121310011All</v>
          </cell>
          <cell r="B1171">
            <v>31</v>
          </cell>
          <cell r="R1171" t="str">
            <v>121310016All</v>
          </cell>
          <cell r="S1171">
            <v>34</v>
          </cell>
        </row>
        <row r="1172">
          <cell r="A1172" t="str">
            <v>121310016All</v>
          </cell>
          <cell r="B1172">
            <v>34</v>
          </cell>
          <cell r="R1172" t="str">
            <v>121310041All</v>
          </cell>
          <cell r="S1172">
            <v>53</v>
          </cell>
        </row>
        <row r="1173">
          <cell r="A1173" t="str">
            <v>121310041All</v>
          </cell>
          <cell r="B1173">
            <v>53</v>
          </cell>
          <cell r="R1173" t="str">
            <v>121310075All</v>
          </cell>
          <cell r="S1173">
            <v>1715</v>
          </cell>
        </row>
        <row r="1174">
          <cell r="A1174" t="str">
            <v>121310075All</v>
          </cell>
          <cell r="B1174">
            <v>1715</v>
          </cell>
          <cell r="R1174" t="str">
            <v>121310081All</v>
          </cell>
          <cell r="S1174">
            <v>18</v>
          </cell>
        </row>
        <row r="1175">
          <cell r="A1175" t="str">
            <v>121310081All</v>
          </cell>
          <cell r="B1175">
            <v>18</v>
          </cell>
          <cell r="R1175" t="str">
            <v>121330011All</v>
          </cell>
          <cell r="S1175">
            <v>31</v>
          </cell>
        </row>
        <row r="1176">
          <cell r="A1176" t="str">
            <v>121330011All</v>
          </cell>
          <cell r="B1176">
            <v>31</v>
          </cell>
          <cell r="R1176" t="str">
            <v>121330016All</v>
          </cell>
          <cell r="S1176">
            <v>34</v>
          </cell>
        </row>
        <row r="1177">
          <cell r="A1177" t="str">
            <v>121330016All</v>
          </cell>
          <cell r="B1177">
            <v>34</v>
          </cell>
          <cell r="R1177" t="str">
            <v>121330041All</v>
          </cell>
          <cell r="S1177">
            <v>43</v>
          </cell>
        </row>
        <row r="1178">
          <cell r="A1178" t="str">
            <v>121330041All</v>
          </cell>
          <cell r="B1178">
            <v>43</v>
          </cell>
          <cell r="R1178" t="str">
            <v>121330075All</v>
          </cell>
          <cell r="S1178">
            <v>2223</v>
          </cell>
        </row>
        <row r="1179">
          <cell r="A1179" t="str">
            <v>121330075All</v>
          </cell>
          <cell r="B1179">
            <v>2223</v>
          </cell>
          <cell r="R1179" t="str">
            <v>121330081All</v>
          </cell>
          <cell r="S1179">
            <v>18</v>
          </cell>
        </row>
        <row r="1180">
          <cell r="A1180" t="str">
            <v>121330081All</v>
          </cell>
          <cell r="B1180">
            <v>18</v>
          </cell>
          <cell r="R1180" t="str">
            <v>130010011All</v>
          </cell>
          <cell r="S1180">
            <v>28</v>
          </cell>
        </row>
        <row r="1181">
          <cell r="A1181" t="str">
            <v>130010011All</v>
          </cell>
          <cell r="B1181">
            <v>28</v>
          </cell>
          <cell r="R1181" t="str">
            <v>130010016All</v>
          </cell>
          <cell r="S1181">
            <v>36</v>
          </cell>
        </row>
        <row r="1182">
          <cell r="A1182" t="str">
            <v>130010016All</v>
          </cell>
          <cell r="B1182">
            <v>36</v>
          </cell>
          <cell r="R1182" t="str">
            <v>130010041All</v>
          </cell>
          <cell r="S1182">
            <v>64</v>
          </cell>
        </row>
        <row r="1183">
          <cell r="A1183" t="str">
            <v>130010041All</v>
          </cell>
          <cell r="B1183">
            <v>64</v>
          </cell>
          <cell r="R1183" t="str">
            <v>130010041Irrigated</v>
          </cell>
          <cell r="S1183">
            <v>77</v>
          </cell>
        </row>
        <row r="1184">
          <cell r="A1184" t="str">
            <v>130010041Irrigated</v>
          </cell>
          <cell r="B1184">
            <v>77</v>
          </cell>
          <cell r="R1184" t="str">
            <v>130010041NonIrrigated</v>
          </cell>
          <cell r="S1184">
            <v>46</v>
          </cell>
        </row>
        <row r="1185">
          <cell r="A1185" t="str">
            <v>130010041Nonirrigated</v>
          </cell>
          <cell r="B1185">
            <v>46</v>
          </cell>
          <cell r="R1185" t="str">
            <v>130010075All</v>
          </cell>
          <cell r="S1185">
            <v>2009</v>
          </cell>
        </row>
        <row r="1186">
          <cell r="A1186" t="str">
            <v>130010075All</v>
          </cell>
          <cell r="B1186">
            <v>2009</v>
          </cell>
          <cell r="R1186" t="str">
            <v>130010081All</v>
          </cell>
          <cell r="S1186">
            <v>20</v>
          </cell>
        </row>
        <row r="1187">
          <cell r="A1187" t="str">
            <v>130010081All</v>
          </cell>
          <cell r="B1187">
            <v>20</v>
          </cell>
          <cell r="R1187" t="str">
            <v>130030011All</v>
          </cell>
          <cell r="S1187">
            <v>24</v>
          </cell>
        </row>
        <row r="1188">
          <cell r="A1188" t="str">
            <v>130030011All</v>
          </cell>
          <cell r="B1188">
            <v>24</v>
          </cell>
          <cell r="R1188" t="str">
            <v>130030011Irrigated</v>
          </cell>
          <cell r="S1188">
            <v>27</v>
          </cell>
        </row>
        <row r="1189">
          <cell r="A1189" t="str">
            <v>130030011Irrigated</v>
          </cell>
          <cell r="B1189">
            <v>27</v>
          </cell>
          <cell r="R1189" t="str">
            <v>130030011NonIrrigated</v>
          </cell>
          <cell r="S1189">
            <v>22</v>
          </cell>
        </row>
        <row r="1190">
          <cell r="A1190" t="str">
            <v>130030011Nonirrigated</v>
          </cell>
          <cell r="B1190">
            <v>22</v>
          </cell>
          <cell r="R1190" t="str">
            <v>130030016All</v>
          </cell>
          <cell r="S1190">
            <v>36</v>
          </cell>
        </row>
        <row r="1191">
          <cell r="A1191" t="str">
            <v>130030016All</v>
          </cell>
          <cell r="B1191">
            <v>36</v>
          </cell>
          <cell r="R1191" t="str">
            <v>130030016Irrigated</v>
          </cell>
          <cell r="S1191">
            <v>36</v>
          </cell>
        </row>
        <row r="1192">
          <cell r="A1192" t="str">
            <v>130030016Irrigated</v>
          </cell>
          <cell r="B1192">
            <v>36</v>
          </cell>
          <cell r="R1192" t="str">
            <v>130030016NonIrrigated</v>
          </cell>
          <cell r="S1192">
            <v>36</v>
          </cell>
        </row>
        <row r="1193">
          <cell r="A1193" t="str">
            <v>130030016Nonirrigated</v>
          </cell>
          <cell r="B1193">
            <v>36</v>
          </cell>
          <cell r="R1193" t="str">
            <v>130030041All</v>
          </cell>
          <cell r="S1193">
            <v>97</v>
          </cell>
        </row>
        <row r="1194">
          <cell r="A1194" t="str">
            <v>130030041All</v>
          </cell>
          <cell r="B1194">
            <v>97</v>
          </cell>
          <cell r="R1194" t="str">
            <v>130030075All</v>
          </cell>
          <cell r="S1194">
            <v>2052</v>
          </cell>
        </row>
        <row r="1195">
          <cell r="A1195" t="str">
            <v>130030075All</v>
          </cell>
          <cell r="B1195">
            <v>2052</v>
          </cell>
          <cell r="R1195" t="str">
            <v>130030075Irrigated</v>
          </cell>
          <cell r="S1195">
            <v>2173</v>
          </cell>
        </row>
        <row r="1196">
          <cell r="A1196" t="str">
            <v>130030075Irrigated</v>
          </cell>
          <cell r="B1196">
            <v>2173</v>
          </cell>
          <cell r="R1196" t="str">
            <v>130030075NonIrrigated</v>
          </cell>
          <cell r="S1196">
            <v>2007</v>
          </cell>
        </row>
        <row r="1197">
          <cell r="A1197" t="str">
            <v>130030075Nonirrigated</v>
          </cell>
          <cell r="B1197">
            <v>2007</v>
          </cell>
          <cell r="R1197" t="str">
            <v>130030081All</v>
          </cell>
          <cell r="S1197">
            <v>19</v>
          </cell>
        </row>
        <row r="1198">
          <cell r="A1198" t="str">
            <v>130030081All</v>
          </cell>
          <cell r="B1198">
            <v>19</v>
          </cell>
          <cell r="R1198" t="str">
            <v>130050011All</v>
          </cell>
          <cell r="S1198">
            <v>29</v>
          </cell>
        </row>
        <row r="1199">
          <cell r="A1199" t="str">
            <v>130050011All</v>
          </cell>
          <cell r="B1199">
            <v>29</v>
          </cell>
          <cell r="R1199" t="str">
            <v>130050016All</v>
          </cell>
          <cell r="S1199">
            <v>36</v>
          </cell>
        </row>
        <row r="1200">
          <cell r="A1200" t="str">
            <v>130050016All</v>
          </cell>
          <cell r="B1200">
            <v>36</v>
          </cell>
          <cell r="R1200" t="str">
            <v>130050041All</v>
          </cell>
          <cell r="S1200">
            <v>80</v>
          </cell>
        </row>
        <row r="1201">
          <cell r="A1201" t="str">
            <v>130050041All</v>
          </cell>
          <cell r="B1201">
            <v>80</v>
          </cell>
          <cell r="R1201" t="str">
            <v>130050041Irrigated</v>
          </cell>
          <cell r="S1201">
            <v>99</v>
          </cell>
        </row>
        <row r="1202">
          <cell r="A1202" t="str">
            <v>130050041Irrigated</v>
          </cell>
          <cell r="B1202">
            <v>99</v>
          </cell>
          <cell r="R1202" t="str">
            <v>130050041NonIrrigated</v>
          </cell>
          <cell r="S1202">
            <v>51</v>
          </cell>
        </row>
        <row r="1203">
          <cell r="A1203" t="str">
            <v>130050041Nonirrigated</v>
          </cell>
          <cell r="B1203">
            <v>51</v>
          </cell>
          <cell r="R1203" t="str">
            <v>130050051All</v>
          </cell>
          <cell r="S1203">
            <v>22</v>
          </cell>
        </row>
        <row r="1204">
          <cell r="A1204" t="str">
            <v>130050051All</v>
          </cell>
          <cell r="B1204">
            <v>22</v>
          </cell>
          <cell r="R1204" t="str">
            <v>130050075All</v>
          </cell>
          <cell r="S1204">
            <v>1882</v>
          </cell>
        </row>
        <row r="1205">
          <cell r="A1205" t="str">
            <v>130050075All</v>
          </cell>
          <cell r="B1205">
            <v>1882</v>
          </cell>
          <cell r="R1205" t="str">
            <v>130050081All</v>
          </cell>
          <cell r="S1205">
            <v>16</v>
          </cell>
        </row>
        <row r="1206">
          <cell r="A1206" t="str">
            <v>130050081All</v>
          </cell>
          <cell r="B1206">
            <v>16</v>
          </cell>
          <cell r="R1206" t="str">
            <v>130070011All</v>
          </cell>
          <cell r="S1206">
            <v>34</v>
          </cell>
        </row>
        <row r="1207">
          <cell r="A1207" t="str">
            <v>130070011All</v>
          </cell>
          <cell r="B1207">
            <v>34</v>
          </cell>
          <cell r="R1207" t="str">
            <v>130070011Irrigated</v>
          </cell>
          <cell r="S1207">
            <v>39</v>
          </cell>
        </row>
        <row r="1208">
          <cell r="A1208" t="str">
            <v>130070011Irrigated</v>
          </cell>
          <cell r="B1208">
            <v>39</v>
          </cell>
          <cell r="R1208" t="str">
            <v>130070011NonIrrigated</v>
          </cell>
          <cell r="S1208">
            <v>31</v>
          </cell>
        </row>
        <row r="1209">
          <cell r="A1209" t="str">
            <v>130070011Nonirrigated</v>
          </cell>
          <cell r="B1209">
            <v>31</v>
          </cell>
          <cell r="R1209" t="str">
            <v>130070016All</v>
          </cell>
          <cell r="S1209">
            <v>41</v>
          </cell>
        </row>
        <row r="1210">
          <cell r="A1210" t="str">
            <v>130070016All</v>
          </cell>
          <cell r="B1210">
            <v>41</v>
          </cell>
          <cell r="R1210" t="str">
            <v>130070016Irrigated</v>
          </cell>
          <cell r="S1210">
            <v>41</v>
          </cell>
        </row>
        <row r="1211">
          <cell r="A1211" t="str">
            <v>130070016Irrigated</v>
          </cell>
          <cell r="B1211">
            <v>41</v>
          </cell>
          <cell r="R1211" t="str">
            <v>130070016NonIrrigated</v>
          </cell>
          <cell r="S1211">
            <v>41</v>
          </cell>
        </row>
        <row r="1212">
          <cell r="A1212" t="str">
            <v>130070016Nonirrigated</v>
          </cell>
          <cell r="B1212">
            <v>41</v>
          </cell>
          <cell r="R1212" t="str">
            <v>130070041All</v>
          </cell>
          <cell r="S1212">
            <v>102</v>
          </cell>
        </row>
        <row r="1213">
          <cell r="A1213" t="str">
            <v>130070041All</v>
          </cell>
          <cell r="B1213">
            <v>102</v>
          </cell>
          <cell r="R1213" t="str">
            <v>130070051All</v>
          </cell>
          <cell r="S1213">
            <v>24</v>
          </cell>
        </row>
        <row r="1214">
          <cell r="A1214" t="str">
            <v>130070051All</v>
          </cell>
          <cell r="B1214">
            <v>24</v>
          </cell>
          <cell r="R1214" t="str">
            <v>130070075All</v>
          </cell>
          <cell r="S1214">
            <v>2713</v>
          </cell>
        </row>
        <row r="1215">
          <cell r="A1215" t="str">
            <v>130070075All</v>
          </cell>
          <cell r="B1215">
            <v>2713</v>
          </cell>
          <cell r="R1215" t="str">
            <v>130070075Irrigated</v>
          </cell>
          <cell r="S1215">
            <v>3032</v>
          </cell>
        </row>
        <row r="1216">
          <cell r="A1216" t="str">
            <v>130070075Irrigated</v>
          </cell>
          <cell r="B1216">
            <v>3032</v>
          </cell>
          <cell r="R1216" t="str">
            <v>130070075NonIrrigated</v>
          </cell>
          <cell r="S1216">
            <v>1822</v>
          </cell>
        </row>
        <row r="1217">
          <cell r="A1217" t="str">
            <v>130070075Nonirrigated</v>
          </cell>
          <cell r="B1217">
            <v>1822</v>
          </cell>
          <cell r="R1217" t="str">
            <v>130070081All</v>
          </cell>
          <cell r="S1217">
            <v>18</v>
          </cell>
        </row>
        <row r="1218">
          <cell r="A1218" t="str">
            <v>130070081All</v>
          </cell>
          <cell r="B1218">
            <v>18</v>
          </cell>
          <cell r="R1218" t="str">
            <v>130070081Irrigated</v>
          </cell>
          <cell r="S1218">
            <v>26</v>
          </cell>
        </row>
        <row r="1219">
          <cell r="A1219" t="str">
            <v>130070081Irrigated</v>
          </cell>
          <cell r="B1219">
            <v>26</v>
          </cell>
          <cell r="R1219" t="str">
            <v>130070081NonIrrigated</v>
          </cell>
          <cell r="S1219">
            <v>17</v>
          </cell>
        </row>
        <row r="1220">
          <cell r="A1220" t="str">
            <v>130070081Nonirrigated</v>
          </cell>
          <cell r="B1220">
            <v>17</v>
          </cell>
          <cell r="R1220" t="str">
            <v>130090011All</v>
          </cell>
          <cell r="S1220">
            <v>29</v>
          </cell>
        </row>
        <row r="1221">
          <cell r="A1221" t="str">
            <v>130090011All</v>
          </cell>
          <cell r="B1221">
            <v>29</v>
          </cell>
          <cell r="R1221" t="str">
            <v>130110041All</v>
          </cell>
          <cell r="S1221">
            <v>48</v>
          </cell>
        </row>
        <row r="1222">
          <cell r="A1222" t="str">
            <v>130110041All</v>
          </cell>
          <cell r="B1222">
            <v>48</v>
          </cell>
          <cell r="R1222" t="str">
            <v>130110081All</v>
          </cell>
          <cell r="S1222">
            <v>16</v>
          </cell>
        </row>
        <row r="1223">
          <cell r="A1223" t="str">
            <v>130110081All</v>
          </cell>
          <cell r="B1223">
            <v>16</v>
          </cell>
          <cell r="R1223" t="str">
            <v>130150011All</v>
          </cell>
          <cell r="S1223">
            <v>36</v>
          </cell>
        </row>
        <row r="1224">
          <cell r="A1224" t="str">
            <v>130150011All</v>
          </cell>
          <cell r="B1224">
            <v>36</v>
          </cell>
          <cell r="R1224" t="str">
            <v>130150041All</v>
          </cell>
          <cell r="S1224">
            <v>69</v>
          </cell>
        </row>
        <row r="1225">
          <cell r="A1225" t="str">
            <v>130150041All</v>
          </cell>
          <cell r="B1225">
            <v>69</v>
          </cell>
          <cell r="R1225" t="str">
            <v>130150051All</v>
          </cell>
          <cell r="S1225">
            <v>23</v>
          </cell>
        </row>
        <row r="1226">
          <cell r="A1226" t="str">
            <v>130150051All</v>
          </cell>
          <cell r="B1226">
            <v>23</v>
          </cell>
          <cell r="R1226" t="str">
            <v>130150081All</v>
          </cell>
          <cell r="S1226">
            <v>20</v>
          </cell>
        </row>
        <row r="1227">
          <cell r="A1227" t="str">
            <v>130150081All</v>
          </cell>
          <cell r="B1227">
            <v>20</v>
          </cell>
          <cell r="R1227" t="str">
            <v>130150711All</v>
          </cell>
          <cell r="S1227">
            <v>1260</v>
          </cell>
        </row>
        <row r="1228">
          <cell r="A1228" t="str">
            <v>130150711All</v>
          </cell>
          <cell r="B1228">
            <v>1260</v>
          </cell>
          <cell r="R1228" t="str">
            <v>130170011All</v>
          </cell>
          <cell r="S1228">
            <v>30</v>
          </cell>
        </row>
        <row r="1229">
          <cell r="A1229" t="str">
            <v>130170011All</v>
          </cell>
          <cell r="B1229">
            <v>30</v>
          </cell>
          <cell r="R1229" t="str">
            <v>130170011Irrigated</v>
          </cell>
          <cell r="S1229">
            <v>34</v>
          </cell>
        </row>
        <row r="1230">
          <cell r="A1230" t="str">
            <v>130170011Irrigated</v>
          </cell>
          <cell r="B1230">
            <v>34</v>
          </cell>
          <cell r="R1230" t="str">
            <v>130170011NonIrrigated</v>
          </cell>
          <cell r="S1230">
            <v>29</v>
          </cell>
        </row>
        <row r="1231">
          <cell r="A1231" t="str">
            <v>130170011Nonirrigated</v>
          </cell>
          <cell r="B1231">
            <v>29</v>
          </cell>
          <cell r="R1231" t="str">
            <v>130170016All</v>
          </cell>
          <cell r="S1231">
            <v>36</v>
          </cell>
        </row>
        <row r="1232">
          <cell r="A1232" t="str">
            <v>130170016All</v>
          </cell>
          <cell r="B1232">
            <v>36</v>
          </cell>
          <cell r="R1232" t="str">
            <v>130170041All</v>
          </cell>
          <cell r="S1232">
            <v>103</v>
          </cell>
        </row>
        <row r="1233">
          <cell r="A1233" t="str">
            <v>130170041All</v>
          </cell>
          <cell r="B1233">
            <v>103</v>
          </cell>
          <cell r="R1233" t="str">
            <v>130170051All</v>
          </cell>
          <cell r="S1233">
            <v>22</v>
          </cell>
        </row>
        <row r="1234">
          <cell r="A1234" t="str">
            <v>130170051All</v>
          </cell>
          <cell r="B1234">
            <v>22</v>
          </cell>
          <cell r="R1234" t="str">
            <v>130170051Irrigated</v>
          </cell>
          <cell r="S1234">
            <v>22</v>
          </cell>
        </row>
        <row r="1235">
          <cell r="A1235" t="str">
            <v>130170051Irrigated</v>
          </cell>
          <cell r="B1235">
            <v>22</v>
          </cell>
          <cell r="R1235" t="str">
            <v>130170051NonIrrigated</v>
          </cell>
          <cell r="S1235">
            <v>22</v>
          </cell>
        </row>
        <row r="1236">
          <cell r="A1236" t="str">
            <v>130170051Nonirrigated</v>
          </cell>
          <cell r="B1236">
            <v>22</v>
          </cell>
          <cell r="R1236" t="str">
            <v>130170075All</v>
          </cell>
          <cell r="S1236">
            <v>2231</v>
          </cell>
        </row>
        <row r="1237">
          <cell r="A1237" t="str">
            <v>130170075All</v>
          </cell>
          <cell r="B1237">
            <v>2231</v>
          </cell>
          <cell r="R1237" t="str">
            <v>130170075Irrigated</v>
          </cell>
          <cell r="S1237">
            <v>2526</v>
          </cell>
        </row>
        <row r="1238">
          <cell r="A1238" t="str">
            <v>130170075Irrigated</v>
          </cell>
          <cell r="B1238">
            <v>2526</v>
          </cell>
          <cell r="R1238" t="str">
            <v>130170075NonIrrigated</v>
          </cell>
          <cell r="S1238">
            <v>2034</v>
          </cell>
        </row>
        <row r="1239">
          <cell r="A1239" t="str">
            <v>130170075Nonirrigated</v>
          </cell>
          <cell r="B1239">
            <v>2034</v>
          </cell>
          <cell r="R1239" t="str">
            <v>130170081All</v>
          </cell>
          <cell r="S1239">
            <v>18</v>
          </cell>
        </row>
        <row r="1240">
          <cell r="A1240" t="str">
            <v>130170081All</v>
          </cell>
          <cell r="B1240">
            <v>18</v>
          </cell>
          <cell r="R1240" t="str">
            <v>130190011All</v>
          </cell>
          <cell r="S1240">
            <v>35</v>
          </cell>
        </row>
        <row r="1241">
          <cell r="A1241" t="str">
            <v>130190011All</v>
          </cell>
          <cell r="B1241">
            <v>35</v>
          </cell>
          <cell r="R1241" t="str">
            <v>130190011Irrigated</v>
          </cell>
          <cell r="S1241">
            <v>36</v>
          </cell>
        </row>
        <row r="1242">
          <cell r="A1242" t="str">
            <v>130190011Irrigated</v>
          </cell>
          <cell r="B1242">
            <v>36</v>
          </cell>
          <cell r="R1242" t="str">
            <v>130190011NonIrrigated</v>
          </cell>
          <cell r="S1242">
            <v>29</v>
          </cell>
        </row>
        <row r="1243">
          <cell r="A1243" t="str">
            <v>130190011Nonirrigated</v>
          </cell>
          <cell r="B1243">
            <v>29</v>
          </cell>
          <cell r="R1243" t="str">
            <v>130190016All</v>
          </cell>
          <cell r="S1243">
            <v>36</v>
          </cell>
        </row>
        <row r="1244">
          <cell r="A1244" t="str">
            <v>130190016All</v>
          </cell>
          <cell r="B1244">
            <v>36</v>
          </cell>
          <cell r="R1244" t="str">
            <v>130190041All</v>
          </cell>
          <cell r="S1244">
            <v>97</v>
          </cell>
        </row>
        <row r="1245">
          <cell r="A1245" t="str">
            <v>130190041All</v>
          </cell>
          <cell r="B1245">
            <v>97</v>
          </cell>
          <cell r="R1245" t="str">
            <v>130190041Irrigated</v>
          </cell>
          <cell r="S1245">
            <v>105</v>
          </cell>
        </row>
        <row r="1246">
          <cell r="A1246" t="str">
            <v>130190041Irrigated</v>
          </cell>
          <cell r="B1246">
            <v>105</v>
          </cell>
          <cell r="R1246" t="str">
            <v>130190041NonIrrigated</v>
          </cell>
          <cell r="S1246">
            <v>68</v>
          </cell>
        </row>
        <row r="1247">
          <cell r="A1247" t="str">
            <v>130190041Nonirrigated</v>
          </cell>
          <cell r="B1247">
            <v>68</v>
          </cell>
          <cell r="R1247" t="str">
            <v>130190051All</v>
          </cell>
          <cell r="S1247">
            <v>22</v>
          </cell>
        </row>
        <row r="1248">
          <cell r="A1248" t="str">
            <v>130190051All</v>
          </cell>
          <cell r="B1248">
            <v>22</v>
          </cell>
          <cell r="R1248" t="str">
            <v>130190051Irrigated</v>
          </cell>
          <cell r="S1248">
            <v>22</v>
          </cell>
        </row>
        <row r="1249">
          <cell r="A1249" t="str">
            <v>130190051Irrigated</v>
          </cell>
          <cell r="B1249">
            <v>22</v>
          </cell>
          <cell r="R1249" t="str">
            <v>130190051NonIrrigated</v>
          </cell>
          <cell r="S1249">
            <v>22</v>
          </cell>
        </row>
        <row r="1250">
          <cell r="A1250" t="str">
            <v>130190051Nonirrigated</v>
          </cell>
          <cell r="B1250">
            <v>22</v>
          </cell>
          <cell r="R1250" t="str">
            <v>130190075All</v>
          </cell>
          <cell r="S1250">
            <v>2019</v>
          </cell>
        </row>
        <row r="1251">
          <cell r="A1251" t="str">
            <v>130190075All</v>
          </cell>
          <cell r="B1251">
            <v>2019</v>
          </cell>
          <cell r="R1251" t="str">
            <v>130190075Irrigated</v>
          </cell>
          <cell r="S1251">
            <v>2213</v>
          </cell>
        </row>
        <row r="1252">
          <cell r="A1252" t="str">
            <v>130190075Irrigated</v>
          </cell>
          <cell r="B1252">
            <v>2213</v>
          </cell>
          <cell r="R1252" t="str">
            <v>130190075NonIrrigated</v>
          </cell>
          <cell r="S1252">
            <v>1905</v>
          </cell>
        </row>
        <row r="1253">
          <cell r="A1253" t="str">
            <v>130190075Nonirrigated</v>
          </cell>
          <cell r="B1253">
            <v>1905</v>
          </cell>
          <cell r="R1253" t="str">
            <v>130190081All</v>
          </cell>
          <cell r="S1253">
            <v>18</v>
          </cell>
        </row>
        <row r="1254">
          <cell r="A1254" t="str">
            <v>130190081All</v>
          </cell>
          <cell r="B1254">
            <v>18</v>
          </cell>
          <cell r="R1254" t="str">
            <v>130210011All</v>
          </cell>
          <cell r="S1254">
            <v>32</v>
          </cell>
        </row>
        <row r="1255">
          <cell r="A1255" t="str">
            <v>130210011All</v>
          </cell>
          <cell r="B1255">
            <v>32</v>
          </cell>
          <cell r="R1255" t="str">
            <v>130210016All</v>
          </cell>
          <cell r="S1255">
            <v>41</v>
          </cell>
        </row>
        <row r="1256">
          <cell r="A1256" t="str">
            <v>130210016All</v>
          </cell>
          <cell r="B1256">
            <v>41</v>
          </cell>
          <cell r="R1256" t="str">
            <v>130210041All</v>
          </cell>
          <cell r="S1256">
            <v>41</v>
          </cell>
        </row>
        <row r="1257">
          <cell r="A1257" t="str">
            <v>130210041All</v>
          </cell>
          <cell r="B1257">
            <v>41</v>
          </cell>
          <cell r="R1257" t="str">
            <v>130210081All</v>
          </cell>
          <cell r="S1257">
            <v>15</v>
          </cell>
        </row>
        <row r="1258">
          <cell r="A1258" t="str">
            <v>130210081All</v>
          </cell>
          <cell r="B1258">
            <v>15</v>
          </cell>
          <cell r="R1258" t="str">
            <v>130230011All</v>
          </cell>
          <cell r="S1258">
            <v>36</v>
          </cell>
        </row>
        <row r="1259">
          <cell r="A1259" t="str">
            <v>130230011All</v>
          </cell>
          <cell r="B1259">
            <v>36</v>
          </cell>
          <cell r="R1259" t="str">
            <v>130230016All</v>
          </cell>
          <cell r="S1259">
            <v>42</v>
          </cell>
        </row>
        <row r="1260">
          <cell r="A1260" t="str">
            <v>130230016All</v>
          </cell>
          <cell r="B1260">
            <v>42</v>
          </cell>
          <cell r="R1260" t="str">
            <v>130230041All</v>
          </cell>
          <cell r="S1260">
            <v>102</v>
          </cell>
        </row>
        <row r="1261">
          <cell r="A1261" t="str">
            <v>130230041All</v>
          </cell>
          <cell r="B1261">
            <v>102</v>
          </cell>
          <cell r="R1261" t="str">
            <v>130230051All</v>
          </cell>
          <cell r="S1261">
            <v>22</v>
          </cell>
        </row>
        <row r="1262">
          <cell r="A1262" t="str">
            <v>130230051All</v>
          </cell>
          <cell r="B1262">
            <v>22</v>
          </cell>
          <cell r="R1262" t="str">
            <v>130230075All</v>
          </cell>
          <cell r="S1262">
            <v>1800</v>
          </cell>
        </row>
        <row r="1263">
          <cell r="A1263" t="str">
            <v>130230075All</v>
          </cell>
          <cell r="B1263">
            <v>1800</v>
          </cell>
          <cell r="R1263" t="str">
            <v>130230075Irrigated</v>
          </cell>
          <cell r="S1263">
            <v>2057</v>
          </cell>
        </row>
        <row r="1264">
          <cell r="A1264" t="str">
            <v>130230075Irrigated</v>
          </cell>
          <cell r="B1264">
            <v>2057</v>
          </cell>
          <cell r="R1264" t="str">
            <v>130230075NonIrrigated</v>
          </cell>
          <cell r="S1264">
            <v>1620</v>
          </cell>
        </row>
        <row r="1265">
          <cell r="A1265" t="str">
            <v>130230075Nonirrigated</v>
          </cell>
          <cell r="B1265">
            <v>1620</v>
          </cell>
          <cell r="R1265" t="str">
            <v>130230081All</v>
          </cell>
          <cell r="S1265">
            <v>17</v>
          </cell>
        </row>
        <row r="1266">
          <cell r="A1266" t="str">
            <v>130230081All</v>
          </cell>
          <cell r="B1266">
            <v>17</v>
          </cell>
          <cell r="R1266" t="str">
            <v>130230081Irrigated</v>
          </cell>
          <cell r="S1266">
            <v>22</v>
          </cell>
        </row>
        <row r="1267">
          <cell r="A1267" t="str">
            <v>130230081Irrigated</v>
          </cell>
          <cell r="B1267">
            <v>22</v>
          </cell>
          <cell r="R1267" t="str">
            <v>130230081NonIrrigated</v>
          </cell>
          <cell r="S1267">
            <v>15</v>
          </cell>
        </row>
        <row r="1268">
          <cell r="A1268" t="str">
            <v>130230081Nonirrigated</v>
          </cell>
          <cell r="B1268">
            <v>15</v>
          </cell>
          <cell r="R1268" t="str">
            <v>130250041All</v>
          </cell>
          <cell r="S1268">
            <v>59</v>
          </cell>
        </row>
        <row r="1269">
          <cell r="A1269" t="str">
            <v>130250041All</v>
          </cell>
          <cell r="B1269">
            <v>59</v>
          </cell>
          <cell r="R1269" t="str">
            <v>130250075All</v>
          </cell>
          <cell r="S1269">
            <v>1933</v>
          </cell>
        </row>
        <row r="1270">
          <cell r="A1270" t="str">
            <v>130250075All</v>
          </cell>
          <cell r="B1270">
            <v>1933</v>
          </cell>
          <cell r="R1270" t="str">
            <v>130250081All</v>
          </cell>
          <cell r="S1270">
            <v>19</v>
          </cell>
        </row>
        <row r="1271">
          <cell r="A1271" t="str">
            <v>130250081All</v>
          </cell>
          <cell r="B1271">
            <v>19</v>
          </cell>
          <cell r="R1271" t="str">
            <v>130270011All</v>
          </cell>
          <cell r="S1271">
            <v>38</v>
          </cell>
        </row>
        <row r="1272">
          <cell r="A1272" t="str">
            <v>130270011All</v>
          </cell>
          <cell r="B1272">
            <v>38</v>
          </cell>
          <cell r="R1272" t="str">
            <v>130270011Irrigated</v>
          </cell>
          <cell r="S1272">
            <v>41</v>
          </cell>
        </row>
        <row r="1273">
          <cell r="A1273" t="str">
            <v>130270011Irrigated</v>
          </cell>
          <cell r="B1273">
            <v>41</v>
          </cell>
          <cell r="R1273" t="str">
            <v>130270011NonIrrigated</v>
          </cell>
          <cell r="S1273">
            <v>32</v>
          </cell>
        </row>
        <row r="1274">
          <cell r="A1274" t="str">
            <v>130270011Nonirrigated</v>
          </cell>
          <cell r="B1274">
            <v>32</v>
          </cell>
          <cell r="R1274" t="str">
            <v>130270016All</v>
          </cell>
          <cell r="S1274">
            <v>36</v>
          </cell>
        </row>
        <row r="1275">
          <cell r="A1275" t="str">
            <v>130270016All</v>
          </cell>
          <cell r="B1275">
            <v>36</v>
          </cell>
          <cell r="R1275" t="str">
            <v>130270041All</v>
          </cell>
          <cell r="S1275">
            <v>88</v>
          </cell>
        </row>
        <row r="1276">
          <cell r="A1276" t="str">
            <v>130270041All</v>
          </cell>
          <cell r="B1276">
            <v>88</v>
          </cell>
          <cell r="R1276" t="str">
            <v>130270041Irrigated</v>
          </cell>
          <cell r="S1276">
            <v>95</v>
          </cell>
        </row>
        <row r="1277">
          <cell r="A1277" t="str">
            <v>130270041Irrigated</v>
          </cell>
          <cell r="B1277">
            <v>95</v>
          </cell>
          <cell r="R1277" t="str">
            <v>130270041NonIrrigated</v>
          </cell>
          <cell r="S1277">
            <v>48</v>
          </cell>
        </row>
        <row r="1278">
          <cell r="A1278" t="str">
            <v>130270041Nonirrigated</v>
          </cell>
          <cell r="B1278">
            <v>48</v>
          </cell>
          <cell r="R1278" t="str">
            <v>130270075All</v>
          </cell>
          <cell r="S1278">
            <v>2207</v>
          </cell>
        </row>
        <row r="1279">
          <cell r="A1279" t="str">
            <v>130270075All</v>
          </cell>
          <cell r="B1279">
            <v>2207</v>
          </cell>
          <cell r="R1279" t="str">
            <v>130270081All</v>
          </cell>
          <cell r="S1279">
            <v>27</v>
          </cell>
        </row>
        <row r="1280">
          <cell r="A1280" t="str">
            <v>130270081All</v>
          </cell>
          <cell r="B1280">
            <v>27</v>
          </cell>
          <cell r="R1280" t="str">
            <v>130290011All</v>
          </cell>
          <cell r="S1280">
            <v>28</v>
          </cell>
        </row>
        <row r="1281">
          <cell r="A1281" t="str">
            <v>130290011All</v>
          </cell>
          <cell r="B1281">
            <v>28</v>
          </cell>
          <cell r="R1281" t="str">
            <v>130290041All</v>
          </cell>
          <cell r="S1281">
            <v>51</v>
          </cell>
        </row>
        <row r="1282">
          <cell r="A1282" t="str">
            <v>130290041All</v>
          </cell>
          <cell r="B1282">
            <v>51</v>
          </cell>
          <cell r="R1282" t="str">
            <v>130290075All</v>
          </cell>
          <cell r="S1282">
            <v>1917</v>
          </cell>
        </row>
        <row r="1283">
          <cell r="A1283" t="str">
            <v>130290075All</v>
          </cell>
          <cell r="B1283">
            <v>1917</v>
          </cell>
          <cell r="R1283" t="str">
            <v>130290081All</v>
          </cell>
          <cell r="S1283">
            <v>19</v>
          </cell>
        </row>
        <row r="1284">
          <cell r="A1284" t="str">
            <v>130290081All</v>
          </cell>
          <cell r="B1284">
            <v>19</v>
          </cell>
          <cell r="R1284" t="str">
            <v>130310011All</v>
          </cell>
          <cell r="S1284">
            <v>29</v>
          </cell>
        </row>
        <row r="1285">
          <cell r="A1285" t="str">
            <v>130310011All</v>
          </cell>
          <cell r="B1285">
            <v>29</v>
          </cell>
          <cell r="R1285" t="str">
            <v>130310016All</v>
          </cell>
          <cell r="S1285">
            <v>42</v>
          </cell>
        </row>
        <row r="1286">
          <cell r="A1286" t="str">
            <v>130310016All</v>
          </cell>
          <cell r="B1286">
            <v>42</v>
          </cell>
          <cell r="R1286" t="str">
            <v>130310041All</v>
          </cell>
          <cell r="S1286">
            <v>74</v>
          </cell>
        </row>
        <row r="1287">
          <cell r="A1287" t="str">
            <v>130310041All</v>
          </cell>
          <cell r="B1287">
            <v>74</v>
          </cell>
          <cell r="R1287" t="str">
            <v>130310051All</v>
          </cell>
          <cell r="S1287">
            <v>22</v>
          </cell>
        </row>
        <row r="1288">
          <cell r="A1288" t="str">
            <v>130310051All</v>
          </cell>
          <cell r="B1288">
            <v>22</v>
          </cell>
          <cell r="R1288" t="str">
            <v>130310075All</v>
          </cell>
          <cell r="S1288">
            <v>1889</v>
          </cell>
        </row>
        <row r="1289">
          <cell r="A1289" t="str">
            <v>130310075All</v>
          </cell>
          <cell r="B1289">
            <v>1889</v>
          </cell>
          <cell r="R1289" t="str">
            <v>130310081All</v>
          </cell>
          <cell r="S1289">
            <v>19</v>
          </cell>
        </row>
        <row r="1290">
          <cell r="A1290" t="str">
            <v>130310081All</v>
          </cell>
          <cell r="B1290">
            <v>19</v>
          </cell>
          <cell r="R1290" t="str">
            <v>130330011All</v>
          </cell>
          <cell r="S1290">
            <v>30</v>
          </cell>
        </row>
        <row r="1291">
          <cell r="A1291" t="str">
            <v>130330011All</v>
          </cell>
          <cell r="B1291">
            <v>30</v>
          </cell>
          <cell r="R1291" t="str">
            <v>130330016All</v>
          </cell>
          <cell r="S1291">
            <v>42</v>
          </cell>
        </row>
        <row r="1292">
          <cell r="A1292" t="str">
            <v>130330016All</v>
          </cell>
          <cell r="B1292">
            <v>42</v>
          </cell>
          <cell r="R1292" t="str">
            <v>130330041All</v>
          </cell>
          <cell r="S1292">
            <v>100</v>
          </cell>
        </row>
        <row r="1293">
          <cell r="A1293" t="str">
            <v>130330041All</v>
          </cell>
          <cell r="B1293">
            <v>100</v>
          </cell>
          <cell r="R1293" t="str">
            <v>130330051All</v>
          </cell>
          <cell r="S1293">
            <v>22</v>
          </cell>
        </row>
        <row r="1294">
          <cell r="A1294" t="str">
            <v>130330051All</v>
          </cell>
          <cell r="B1294">
            <v>22</v>
          </cell>
          <cell r="R1294" t="str">
            <v>130330075All</v>
          </cell>
          <cell r="S1294">
            <v>2290</v>
          </cell>
        </row>
        <row r="1295">
          <cell r="A1295" t="str">
            <v>130330075All</v>
          </cell>
          <cell r="B1295">
            <v>2290</v>
          </cell>
          <cell r="R1295" t="str">
            <v>130330075Irrigated</v>
          </cell>
          <cell r="S1295">
            <v>2815</v>
          </cell>
        </row>
        <row r="1296">
          <cell r="A1296" t="str">
            <v>130330075Irrigated</v>
          </cell>
          <cell r="B1296">
            <v>2815</v>
          </cell>
          <cell r="R1296" t="str">
            <v>130330075NonIrrigated</v>
          </cell>
          <cell r="S1296">
            <v>1922</v>
          </cell>
        </row>
        <row r="1297">
          <cell r="A1297" t="str">
            <v>130330075Nonirrigated</v>
          </cell>
          <cell r="B1297">
            <v>1922</v>
          </cell>
          <cell r="R1297" t="str">
            <v>130330081All</v>
          </cell>
          <cell r="S1297">
            <v>15</v>
          </cell>
        </row>
        <row r="1298">
          <cell r="A1298" t="str">
            <v>130330081All</v>
          </cell>
          <cell r="B1298">
            <v>15</v>
          </cell>
          <cell r="R1298" t="str">
            <v>130350011All</v>
          </cell>
          <cell r="S1298">
            <v>29</v>
          </cell>
        </row>
        <row r="1299">
          <cell r="A1299" t="str">
            <v>130350011All</v>
          </cell>
          <cell r="B1299">
            <v>29</v>
          </cell>
          <cell r="R1299" t="str">
            <v>130350041All</v>
          </cell>
          <cell r="S1299">
            <v>48</v>
          </cell>
        </row>
        <row r="1300">
          <cell r="A1300" t="str">
            <v>130350041All</v>
          </cell>
          <cell r="B1300">
            <v>48</v>
          </cell>
          <cell r="R1300" t="str">
            <v>130350081All</v>
          </cell>
          <cell r="S1300">
            <v>16</v>
          </cell>
        </row>
        <row r="1301">
          <cell r="A1301" t="str">
            <v>130350081All</v>
          </cell>
          <cell r="B1301">
            <v>16</v>
          </cell>
          <cell r="R1301" t="str">
            <v>130370011All</v>
          </cell>
          <cell r="S1301">
            <v>37</v>
          </cell>
        </row>
        <row r="1302">
          <cell r="A1302" t="str">
            <v>130370011All</v>
          </cell>
          <cell r="B1302">
            <v>37</v>
          </cell>
          <cell r="R1302" t="str">
            <v>130370016All</v>
          </cell>
          <cell r="S1302">
            <v>41</v>
          </cell>
        </row>
        <row r="1303">
          <cell r="A1303" t="str">
            <v>130370016All</v>
          </cell>
          <cell r="B1303">
            <v>41</v>
          </cell>
          <cell r="R1303" t="str">
            <v>130370016Irrigated</v>
          </cell>
          <cell r="S1303">
            <v>41</v>
          </cell>
        </row>
        <row r="1304">
          <cell r="A1304" t="str">
            <v>130370016Irrigated</v>
          </cell>
          <cell r="B1304">
            <v>41</v>
          </cell>
          <cell r="R1304" t="str">
            <v>130370016NonIrrigated</v>
          </cell>
          <cell r="S1304">
            <v>41</v>
          </cell>
        </row>
        <row r="1305">
          <cell r="A1305" t="str">
            <v>130370016Nonirrigated</v>
          </cell>
          <cell r="B1305">
            <v>41</v>
          </cell>
          <cell r="R1305" t="str">
            <v>130370041All</v>
          </cell>
          <cell r="S1305">
            <v>100</v>
          </cell>
        </row>
        <row r="1306">
          <cell r="A1306" t="str">
            <v>130370041All</v>
          </cell>
          <cell r="B1306">
            <v>100</v>
          </cell>
          <cell r="R1306" t="str">
            <v>130370051All</v>
          </cell>
          <cell r="S1306">
            <v>24</v>
          </cell>
        </row>
        <row r="1307">
          <cell r="A1307" t="str">
            <v>130370051All</v>
          </cell>
          <cell r="B1307">
            <v>24</v>
          </cell>
          <cell r="R1307" t="str">
            <v>130370075All</v>
          </cell>
          <cell r="S1307">
            <v>2319</v>
          </cell>
        </row>
        <row r="1308">
          <cell r="A1308" t="str">
            <v>130370075All</v>
          </cell>
          <cell r="B1308">
            <v>2319</v>
          </cell>
          <cell r="R1308" t="str">
            <v>130370075Irrigated</v>
          </cell>
          <cell r="S1308">
            <v>2515</v>
          </cell>
        </row>
        <row r="1309">
          <cell r="A1309" t="str">
            <v>130370075Irrigated</v>
          </cell>
          <cell r="B1309">
            <v>2515</v>
          </cell>
          <cell r="R1309" t="str">
            <v>130370075NonIrrigated</v>
          </cell>
          <cell r="S1309">
            <v>2038</v>
          </cell>
        </row>
        <row r="1310">
          <cell r="A1310" t="str">
            <v>130370075Nonirrigated</v>
          </cell>
          <cell r="B1310">
            <v>2038</v>
          </cell>
          <cell r="R1310" t="str">
            <v>130370081All</v>
          </cell>
          <cell r="S1310">
            <v>24</v>
          </cell>
        </row>
        <row r="1311">
          <cell r="A1311" t="str">
            <v>130370081All</v>
          </cell>
          <cell r="B1311">
            <v>24</v>
          </cell>
          <cell r="R1311" t="str">
            <v>130370081Irrigated</v>
          </cell>
          <cell r="S1311">
            <v>26</v>
          </cell>
        </row>
        <row r="1312">
          <cell r="A1312" t="str">
            <v>130370081Irrigated</v>
          </cell>
          <cell r="B1312">
            <v>26</v>
          </cell>
          <cell r="R1312" t="str">
            <v>130370081NonIrrigated</v>
          </cell>
          <cell r="S1312">
            <v>17</v>
          </cell>
        </row>
        <row r="1313">
          <cell r="A1313" t="str">
            <v>130370081Nonirrigated</v>
          </cell>
          <cell r="B1313">
            <v>17</v>
          </cell>
          <cell r="R1313" t="str">
            <v>130430011All</v>
          </cell>
          <cell r="S1313">
            <v>30</v>
          </cell>
        </row>
        <row r="1314">
          <cell r="A1314" t="str">
            <v>130430011All</v>
          </cell>
          <cell r="B1314">
            <v>30</v>
          </cell>
          <cell r="R1314" t="str">
            <v>130430016All</v>
          </cell>
          <cell r="S1314">
            <v>42</v>
          </cell>
        </row>
        <row r="1315">
          <cell r="A1315" t="str">
            <v>130430016All</v>
          </cell>
          <cell r="B1315">
            <v>42</v>
          </cell>
          <cell r="R1315" t="str">
            <v>130430041All</v>
          </cell>
          <cell r="S1315">
            <v>76</v>
          </cell>
        </row>
        <row r="1316">
          <cell r="A1316" t="str">
            <v>130430041All</v>
          </cell>
          <cell r="B1316">
            <v>76</v>
          </cell>
          <cell r="R1316" t="str">
            <v>130430075All</v>
          </cell>
          <cell r="S1316">
            <v>1826</v>
          </cell>
        </row>
        <row r="1317">
          <cell r="A1317" t="str">
            <v>130430075All</v>
          </cell>
          <cell r="B1317">
            <v>1826</v>
          </cell>
          <cell r="R1317" t="str">
            <v>130430081All</v>
          </cell>
          <cell r="S1317">
            <v>18</v>
          </cell>
        </row>
        <row r="1318">
          <cell r="A1318" t="str">
            <v>130430081All</v>
          </cell>
          <cell r="B1318">
            <v>18</v>
          </cell>
          <cell r="R1318" t="str">
            <v>130450011All</v>
          </cell>
          <cell r="S1318">
            <v>29</v>
          </cell>
        </row>
        <row r="1319">
          <cell r="A1319" t="str">
            <v>130450011All</v>
          </cell>
          <cell r="B1319">
            <v>29</v>
          </cell>
          <cell r="R1319" t="str">
            <v>130450041All</v>
          </cell>
          <cell r="S1319">
            <v>48</v>
          </cell>
        </row>
        <row r="1320">
          <cell r="A1320" t="str">
            <v>130450041All</v>
          </cell>
          <cell r="B1320">
            <v>48</v>
          </cell>
          <cell r="R1320" t="str">
            <v>130450081All</v>
          </cell>
          <cell r="S1320">
            <v>16</v>
          </cell>
        </row>
        <row r="1321">
          <cell r="A1321" t="str">
            <v>130450081All</v>
          </cell>
          <cell r="B1321">
            <v>16</v>
          </cell>
          <cell r="R1321" t="str">
            <v>130470011All</v>
          </cell>
          <cell r="S1321">
            <v>34</v>
          </cell>
        </row>
        <row r="1322">
          <cell r="A1322" t="str">
            <v>130470011All</v>
          </cell>
          <cell r="B1322">
            <v>34</v>
          </cell>
          <cell r="R1322" t="str">
            <v>130470041All</v>
          </cell>
          <cell r="S1322">
            <v>70</v>
          </cell>
        </row>
        <row r="1323">
          <cell r="A1323" t="str">
            <v>130470041All</v>
          </cell>
          <cell r="B1323">
            <v>70</v>
          </cell>
          <cell r="R1323" t="str">
            <v>130470081All</v>
          </cell>
          <cell r="S1323">
            <v>20</v>
          </cell>
        </row>
        <row r="1324">
          <cell r="A1324" t="str">
            <v>130470081All</v>
          </cell>
          <cell r="B1324">
            <v>20</v>
          </cell>
          <cell r="R1324" t="str">
            <v>130490041All</v>
          </cell>
          <cell r="S1324">
            <v>51</v>
          </cell>
        </row>
        <row r="1325">
          <cell r="A1325" t="str">
            <v>130490041All</v>
          </cell>
          <cell r="B1325">
            <v>51</v>
          </cell>
          <cell r="R1325" t="str">
            <v>130510041All</v>
          </cell>
          <cell r="S1325">
            <v>76</v>
          </cell>
        </row>
        <row r="1326">
          <cell r="A1326" t="str">
            <v>130510041All</v>
          </cell>
          <cell r="B1326">
            <v>76</v>
          </cell>
          <cell r="R1326" t="str">
            <v>130510081All</v>
          </cell>
          <cell r="S1326">
            <v>19</v>
          </cell>
        </row>
        <row r="1327">
          <cell r="A1327" t="str">
            <v>130510081All</v>
          </cell>
          <cell r="B1327">
            <v>19</v>
          </cell>
          <cell r="R1327" t="str">
            <v>130550011All</v>
          </cell>
          <cell r="S1327">
            <v>34</v>
          </cell>
        </row>
        <row r="1328">
          <cell r="A1328" t="str">
            <v>130550011All</v>
          </cell>
          <cell r="B1328">
            <v>34</v>
          </cell>
          <cell r="R1328" t="str">
            <v>130550041All</v>
          </cell>
          <cell r="S1328">
            <v>62</v>
          </cell>
        </row>
        <row r="1329">
          <cell r="A1329" t="str">
            <v>130550041All</v>
          </cell>
          <cell r="B1329">
            <v>62</v>
          </cell>
          <cell r="R1329" t="str">
            <v>130550081All</v>
          </cell>
          <cell r="S1329">
            <v>18</v>
          </cell>
        </row>
        <row r="1330">
          <cell r="A1330" t="str">
            <v>130550081All</v>
          </cell>
          <cell r="B1330">
            <v>18</v>
          </cell>
          <cell r="R1330" t="str">
            <v>130550711All</v>
          </cell>
          <cell r="S1330">
            <v>1260</v>
          </cell>
        </row>
        <row r="1331">
          <cell r="A1331" t="str">
            <v>130570041All</v>
          </cell>
          <cell r="B1331">
            <v>48</v>
          </cell>
          <cell r="R1331" t="str">
            <v>130570041All</v>
          </cell>
          <cell r="S1331">
            <v>48</v>
          </cell>
        </row>
        <row r="1332">
          <cell r="A1332" t="str">
            <v>130590011All</v>
          </cell>
          <cell r="B1332">
            <v>29</v>
          </cell>
          <cell r="R1332" t="str">
            <v>130590011All</v>
          </cell>
          <cell r="S1332">
            <v>29</v>
          </cell>
        </row>
        <row r="1333">
          <cell r="A1333" t="str">
            <v>130590081All</v>
          </cell>
          <cell r="B1333">
            <v>16</v>
          </cell>
          <cell r="R1333" t="str">
            <v>130590081All</v>
          </cell>
          <cell r="S1333">
            <v>16</v>
          </cell>
        </row>
        <row r="1334">
          <cell r="A1334" t="str">
            <v>130610011All</v>
          </cell>
          <cell r="B1334">
            <v>36</v>
          </cell>
          <cell r="R1334" t="str">
            <v>130610011All</v>
          </cell>
          <cell r="S1334">
            <v>36</v>
          </cell>
        </row>
        <row r="1335">
          <cell r="A1335" t="str">
            <v>130610016All</v>
          </cell>
          <cell r="B1335">
            <v>41</v>
          </cell>
          <cell r="R1335" t="str">
            <v>130610016All</v>
          </cell>
          <cell r="S1335">
            <v>41</v>
          </cell>
        </row>
        <row r="1336">
          <cell r="A1336" t="str">
            <v>130610041All</v>
          </cell>
          <cell r="B1336">
            <v>100</v>
          </cell>
          <cell r="R1336" t="str">
            <v>130610041All</v>
          </cell>
          <cell r="S1336">
            <v>100</v>
          </cell>
        </row>
        <row r="1337">
          <cell r="A1337" t="str">
            <v>130610051All</v>
          </cell>
          <cell r="B1337">
            <v>24</v>
          </cell>
          <cell r="R1337" t="str">
            <v>130610051All</v>
          </cell>
          <cell r="S1337">
            <v>24</v>
          </cell>
        </row>
        <row r="1338">
          <cell r="A1338" t="str">
            <v>130610075All</v>
          </cell>
          <cell r="B1338">
            <v>2114</v>
          </cell>
          <cell r="R1338" t="str">
            <v>130610075All</v>
          </cell>
          <cell r="S1338">
            <v>2114</v>
          </cell>
        </row>
        <row r="1339">
          <cell r="A1339" t="str">
            <v>130610075Irrigated</v>
          </cell>
          <cell r="B1339">
            <v>2505</v>
          </cell>
          <cell r="R1339" t="str">
            <v>130610075Irrigated</v>
          </cell>
          <cell r="S1339">
            <v>2505</v>
          </cell>
        </row>
        <row r="1340">
          <cell r="A1340" t="str">
            <v>130610075Nonirrigated</v>
          </cell>
          <cell r="B1340">
            <v>1845</v>
          </cell>
          <cell r="R1340" t="str">
            <v>130610075NonIrrigated</v>
          </cell>
          <cell r="S1340">
            <v>1845</v>
          </cell>
        </row>
        <row r="1341">
          <cell r="A1341" t="str">
            <v>130610081All</v>
          </cell>
          <cell r="B1341">
            <v>20</v>
          </cell>
          <cell r="R1341" t="str">
            <v>130610081All</v>
          </cell>
          <cell r="S1341">
            <v>20</v>
          </cell>
        </row>
        <row r="1342">
          <cell r="A1342" t="str">
            <v>130650041All</v>
          </cell>
          <cell r="B1342">
            <v>73</v>
          </cell>
          <cell r="R1342" t="str">
            <v>130650041All</v>
          </cell>
          <cell r="S1342">
            <v>73</v>
          </cell>
        </row>
        <row r="1343">
          <cell r="A1343" t="str">
            <v>130650075All</v>
          </cell>
          <cell r="B1343">
            <v>1870</v>
          </cell>
          <cell r="R1343" t="str">
            <v>130650075All</v>
          </cell>
          <cell r="S1343">
            <v>1870</v>
          </cell>
        </row>
        <row r="1344">
          <cell r="A1344" t="str">
            <v>130650081All</v>
          </cell>
          <cell r="B1344">
            <v>19</v>
          </cell>
          <cell r="R1344" t="str">
            <v>130650081All</v>
          </cell>
          <cell r="S1344">
            <v>19</v>
          </cell>
        </row>
        <row r="1345">
          <cell r="A1345" t="str">
            <v>130690011All</v>
          </cell>
          <cell r="B1345">
            <v>25</v>
          </cell>
          <cell r="R1345" t="str">
            <v>130690011All</v>
          </cell>
          <cell r="S1345">
            <v>25</v>
          </cell>
        </row>
        <row r="1346">
          <cell r="A1346" t="str">
            <v>130690016All</v>
          </cell>
          <cell r="B1346">
            <v>36</v>
          </cell>
          <cell r="R1346" t="str">
            <v>130690016All</v>
          </cell>
          <cell r="S1346">
            <v>36</v>
          </cell>
        </row>
        <row r="1347">
          <cell r="A1347" t="str">
            <v>130690041All</v>
          </cell>
          <cell r="B1347">
            <v>96</v>
          </cell>
          <cell r="R1347" t="str">
            <v>130690041All</v>
          </cell>
          <cell r="S1347">
            <v>96</v>
          </cell>
        </row>
        <row r="1348">
          <cell r="A1348" t="str">
            <v>130690041Irrigated</v>
          </cell>
          <cell r="B1348">
            <v>105</v>
          </cell>
          <cell r="R1348" t="str">
            <v>130690041Irrigated</v>
          </cell>
          <cell r="S1348">
            <v>105</v>
          </cell>
        </row>
        <row r="1349">
          <cell r="A1349" t="str">
            <v>130690041Nonirrigated</v>
          </cell>
          <cell r="B1349">
            <v>51</v>
          </cell>
          <cell r="R1349" t="str">
            <v>130690041NonIrrigated</v>
          </cell>
          <cell r="S1349">
            <v>51</v>
          </cell>
        </row>
        <row r="1350">
          <cell r="A1350" t="str">
            <v>130690051All</v>
          </cell>
          <cell r="B1350">
            <v>22</v>
          </cell>
          <cell r="R1350" t="str">
            <v>130690051All</v>
          </cell>
          <cell r="S1350">
            <v>22</v>
          </cell>
        </row>
        <row r="1351">
          <cell r="A1351" t="str">
            <v>130690075All</v>
          </cell>
          <cell r="B1351">
            <v>2106</v>
          </cell>
          <cell r="R1351" t="str">
            <v>130690075All</v>
          </cell>
          <cell r="S1351">
            <v>2106</v>
          </cell>
        </row>
        <row r="1352">
          <cell r="A1352" t="str">
            <v>130690075Irrigated</v>
          </cell>
          <cell r="B1352">
            <v>2398</v>
          </cell>
          <cell r="R1352" t="str">
            <v>130690075Irrigated</v>
          </cell>
          <cell r="S1352">
            <v>2398</v>
          </cell>
        </row>
        <row r="1353">
          <cell r="A1353" t="str">
            <v>130690075Nonirrigated</v>
          </cell>
          <cell r="B1353">
            <v>1958</v>
          </cell>
          <cell r="R1353" t="str">
            <v>130690075NonIrrigated</v>
          </cell>
          <cell r="S1353">
            <v>1958</v>
          </cell>
        </row>
        <row r="1354">
          <cell r="A1354" t="str">
            <v>130690081All</v>
          </cell>
          <cell r="B1354">
            <v>18</v>
          </cell>
          <cell r="R1354" t="str">
            <v>130690081All</v>
          </cell>
          <cell r="S1354">
            <v>18</v>
          </cell>
        </row>
        <row r="1355">
          <cell r="A1355" t="str">
            <v>130710011All</v>
          </cell>
          <cell r="B1355">
            <v>38</v>
          </cell>
          <cell r="R1355" t="str">
            <v>130710011All</v>
          </cell>
          <cell r="S1355">
            <v>38</v>
          </cell>
        </row>
        <row r="1356">
          <cell r="A1356" t="str">
            <v>130710011Irrigated</v>
          </cell>
          <cell r="B1356">
            <v>42</v>
          </cell>
          <cell r="R1356" t="str">
            <v>130710011Irrigated</v>
          </cell>
          <cell r="S1356">
            <v>42</v>
          </cell>
        </row>
        <row r="1357">
          <cell r="A1357" t="str">
            <v>130710011Nonirrigated</v>
          </cell>
          <cell r="B1357">
            <v>33</v>
          </cell>
          <cell r="R1357" t="str">
            <v>130710011NonIrrigated</v>
          </cell>
          <cell r="S1357">
            <v>33</v>
          </cell>
        </row>
        <row r="1358">
          <cell r="A1358" t="str">
            <v>130710016All</v>
          </cell>
          <cell r="B1358">
            <v>36</v>
          </cell>
          <cell r="R1358" t="str">
            <v>130710016All</v>
          </cell>
          <cell r="S1358">
            <v>36</v>
          </cell>
        </row>
        <row r="1359">
          <cell r="A1359" t="str">
            <v>130710041All</v>
          </cell>
          <cell r="B1359">
            <v>101</v>
          </cell>
          <cell r="R1359" t="str">
            <v>130710041All</v>
          </cell>
          <cell r="S1359">
            <v>101</v>
          </cell>
        </row>
        <row r="1360">
          <cell r="A1360" t="str">
            <v>130710075All</v>
          </cell>
          <cell r="B1360">
            <v>2190</v>
          </cell>
          <cell r="R1360" t="str">
            <v>130710075All</v>
          </cell>
          <cell r="S1360">
            <v>2190</v>
          </cell>
        </row>
        <row r="1361">
          <cell r="A1361" t="str">
            <v>130710075Irrigated</v>
          </cell>
          <cell r="B1361">
            <v>2430</v>
          </cell>
          <cell r="R1361" t="str">
            <v>130710075Irrigated</v>
          </cell>
          <cell r="S1361">
            <v>2430</v>
          </cell>
        </row>
        <row r="1362">
          <cell r="A1362" t="str">
            <v>130710075Nonirrigated</v>
          </cell>
          <cell r="B1362">
            <v>1939</v>
          </cell>
          <cell r="R1362" t="str">
            <v>130710075NonIrrigated</v>
          </cell>
          <cell r="S1362">
            <v>1939</v>
          </cell>
        </row>
        <row r="1363">
          <cell r="A1363" t="str">
            <v>130710081All</v>
          </cell>
          <cell r="B1363">
            <v>22</v>
          </cell>
          <cell r="R1363" t="str">
            <v>130710081All</v>
          </cell>
          <cell r="S1363">
            <v>22</v>
          </cell>
        </row>
        <row r="1364">
          <cell r="A1364" t="str">
            <v>130730041All</v>
          </cell>
          <cell r="B1364">
            <v>57</v>
          </cell>
          <cell r="R1364" t="str">
            <v>130730041All</v>
          </cell>
          <cell r="S1364">
            <v>57</v>
          </cell>
        </row>
        <row r="1365">
          <cell r="A1365" t="str">
            <v>130750011All</v>
          </cell>
          <cell r="B1365">
            <v>30</v>
          </cell>
          <cell r="R1365" t="str">
            <v>130750011All</v>
          </cell>
          <cell r="S1365">
            <v>30</v>
          </cell>
        </row>
        <row r="1366">
          <cell r="A1366" t="str">
            <v>130750016All</v>
          </cell>
          <cell r="B1366">
            <v>36</v>
          </cell>
          <cell r="R1366" t="str">
            <v>130750016All</v>
          </cell>
          <cell r="S1366">
            <v>36</v>
          </cell>
        </row>
        <row r="1367">
          <cell r="A1367" t="str">
            <v>130750041All</v>
          </cell>
          <cell r="B1367">
            <v>99</v>
          </cell>
          <cell r="R1367" t="str">
            <v>130750041All</v>
          </cell>
          <cell r="S1367">
            <v>99</v>
          </cell>
        </row>
        <row r="1368">
          <cell r="A1368" t="str">
            <v>130750041Irrigated</v>
          </cell>
          <cell r="B1368">
            <v>105</v>
          </cell>
          <cell r="R1368" t="str">
            <v>130750041Irrigated</v>
          </cell>
          <cell r="S1368">
            <v>105</v>
          </cell>
        </row>
        <row r="1369">
          <cell r="A1369" t="str">
            <v>130750041Nonirrigated</v>
          </cell>
          <cell r="B1369">
            <v>56</v>
          </cell>
          <cell r="R1369" t="str">
            <v>130750041NonIrrigated</v>
          </cell>
          <cell r="S1369">
            <v>56</v>
          </cell>
        </row>
        <row r="1370">
          <cell r="A1370" t="str">
            <v>130750051All</v>
          </cell>
          <cell r="B1370">
            <v>22</v>
          </cell>
          <cell r="R1370" t="str">
            <v>130750051All</v>
          </cell>
          <cell r="S1370">
            <v>22</v>
          </cell>
        </row>
        <row r="1371">
          <cell r="A1371" t="str">
            <v>130750051Irrigated</v>
          </cell>
          <cell r="B1371">
            <v>22</v>
          </cell>
          <cell r="R1371" t="str">
            <v>130750051Irrigated</v>
          </cell>
          <cell r="S1371">
            <v>22</v>
          </cell>
        </row>
        <row r="1372">
          <cell r="A1372" t="str">
            <v>130750051Nonirrigated</v>
          </cell>
          <cell r="B1372">
            <v>22</v>
          </cell>
          <cell r="R1372" t="str">
            <v>130750051NonIrrigated</v>
          </cell>
          <cell r="S1372">
            <v>22</v>
          </cell>
        </row>
        <row r="1373">
          <cell r="A1373" t="str">
            <v>130750075All</v>
          </cell>
          <cell r="B1373">
            <v>2158</v>
          </cell>
          <cell r="R1373" t="str">
            <v>130750075All</v>
          </cell>
          <cell r="S1373">
            <v>2158</v>
          </cell>
        </row>
        <row r="1374">
          <cell r="A1374" t="str">
            <v>130750075Irrigated</v>
          </cell>
          <cell r="B1374">
            <v>2328</v>
          </cell>
          <cell r="R1374" t="str">
            <v>130750075Irrigated</v>
          </cell>
          <cell r="S1374">
            <v>2328</v>
          </cell>
        </row>
        <row r="1375">
          <cell r="A1375" t="str">
            <v>130750075Nonirrigated</v>
          </cell>
          <cell r="B1375">
            <v>1940</v>
          </cell>
          <cell r="R1375" t="str">
            <v>130750075NonIrrigated</v>
          </cell>
          <cell r="S1375">
            <v>1940</v>
          </cell>
        </row>
        <row r="1376">
          <cell r="A1376" t="str">
            <v>130750081All</v>
          </cell>
          <cell r="B1376">
            <v>19</v>
          </cell>
          <cell r="R1376" t="str">
            <v>130750081All</v>
          </cell>
          <cell r="S1376">
            <v>19</v>
          </cell>
        </row>
        <row r="1377">
          <cell r="A1377" t="str">
            <v>130770011All</v>
          </cell>
          <cell r="B1377">
            <v>29</v>
          </cell>
          <cell r="R1377" t="str">
            <v>130770011All</v>
          </cell>
          <cell r="S1377">
            <v>29</v>
          </cell>
        </row>
        <row r="1378">
          <cell r="A1378" t="str">
            <v>130770041All</v>
          </cell>
          <cell r="B1378">
            <v>57</v>
          </cell>
          <cell r="R1378" t="str">
            <v>130770041All</v>
          </cell>
          <cell r="S1378">
            <v>57</v>
          </cell>
        </row>
        <row r="1379">
          <cell r="A1379" t="str">
            <v>130770081All</v>
          </cell>
          <cell r="B1379">
            <v>16</v>
          </cell>
          <cell r="R1379" t="str">
            <v>130770081All</v>
          </cell>
          <cell r="S1379">
            <v>16</v>
          </cell>
        </row>
        <row r="1380">
          <cell r="A1380" t="str">
            <v>130790011All</v>
          </cell>
          <cell r="B1380">
            <v>26</v>
          </cell>
          <cell r="R1380" t="str">
            <v>130790011All</v>
          </cell>
          <cell r="S1380">
            <v>26</v>
          </cell>
        </row>
        <row r="1381">
          <cell r="A1381" t="str">
            <v>130790041All</v>
          </cell>
          <cell r="B1381">
            <v>52</v>
          </cell>
          <cell r="R1381" t="str">
            <v>130790041All</v>
          </cell>
          <cell r="S1381">
            <v>52</v>
          </cell>
        </row>
        <row r="1382">
          <cell r="A1382" t="str">
            <v>130790075All</v>
          </cell>
          <cell r="B1382">
            <v>1545</v>
          </cell>
          <cell r="R1382" t="str">
            <v>130790075All</v>
          </cell>
          <cell r="S1382">
            <v>1545</v>
          </cell>
        </row>
        <row r="1383">
          <cell r="A1383" t="str">
            <v>130790081All</v>
          </cell>
          <cell r="B1383">
            <v>15</v>
          </cell>
          <cell r="R1383" t="str">
            <v>130790081All</v>
          </cell>
          <cell r="S1383">
            <v>15</v>
          </cell>
        </row>
        <row r="1384">
          <cell r="A1384" t="str">
            <v>130810011All</v>
          </cell>
          <cell r="B1384">
            <v>29</v>
          </cell>
          <cell r="R1384" t="str">
            <v>130810011All</v>
          </cell>
          <cell r="S1384">
            <v>29</v>
          </cell>
        </row>
        <row r="1385">
          <cell r="A1385" t="str">
            <v>130810011Irrigated</v>
          </cell>
          <cell r="B1385">
            <v>34</v>
          </cell>
          <cell r="R1385" t="str">
            <v>130810011Irrigated</v>
          </cell>
          <cell r="S1385">
            <v>34</v>
          </cell>
        </row>
        <row r="1386">
          <cell r="A1386" t="str">
            <v>130810011Nonirrigated</v>
          </cell>
          <cell r="B1386">
            <v>27</v>
          </cell>
          <cell r="R1386" t="str">
            <v>130810011NonIrrigated</v>
          </cell>
          <cell r="S1386">
            <v>27</v>
          </cell>
        </row>
        <row r="1387">
          <cell r="A1387" t="str">
            <v>130810016All</v>
          </cell>
          <cell r="B1387">
            <v>36</v>
          </cell>
          <cell r="R1387" t="str">
            <v>130810016All</v>
          </cell>
          <cell r="S1387">
            <v>36</v>
          </cell>
        </row>
        <row r="1388">
          <cell r="A1388" t="str">
            <v>130810041All</v>
          </cell>
          <cell r="B1388">
            <v>103</v>
          </cell>
          <cell r="R1388" t="str">
            <v>130810041All</v>
          </cell>
          <cell r="S1388">
            <v>103</v>
          </cell>
        </row>
        <row r="1389">
          <cell r="A1389" t="str">
            <v>130810051All</v>
          </cell>
          <cell r="B1389">
            <v>22</v>
          </cell>
          <cell r="R1389" t="str">
            <v>130810051All</v>
          </cell>
          <cell r="S1389">
            <v>22</v>
          </cell>
        </row>
        <row r="1390">
          <cell r="A1390" t="str">
            <v>130810051Irrigated</v>
          </cell>
          <cell r="B1390">
            <v>22</v>
          </cell>
          <cell r="R1390" t="str">
            <v>130810051Irrigated</v>
          </cell>
          <cell r="S1390">
            <v>22</v>
          </cell>
        </row>
        <row r="1391">
          <cell r="A1391" t="str">
            <v>130810051Nonirrigated</v>
          </cell>
          <cell r="B1391">
            <v>22</v>
          </cell>
          <cell r="R1391" t="str">
            <v>130810051NonIrrigated</v>
          </cell>
          <cell r="S1391">
            <v>22</v>
          </cell>
        </row>
        <row r="1392">
          <cell r="A1392" t="str">
            <v>130810075All</v>
          </cell>
          <cell r="B1392">
            <v>1735</v>
          </cell>
          <cell r="R1392" t="str">
            <v>130810075All</v>
          </cell>
          <cell r="S1392">
            <v>1735</v>
          </cell>
        </row>
        <row r="1393">
          <cell r="A1393" t="str">
            <v>130810075Irrigated</v>
          </cell>
          <cell r="B1393">
            <v>1991</v>
          </cell>
          <cell r="R1393" t="str">
            <v>130810075Irrigated</v>
          </cell>
          <cell r="S1393">
            <v>1991</v>
          </cell>
        </row>
        <row r="1394">
          <cell r="A1394" t="str">
            <v>130810075Nonirrigated</v>
          </cell>
          <cell r="B1394">
            <v>1593</v>
          </cell>
          <cell r="R1394" t="str">
            <v>130810075NonIrrigated</v>
          </cell>
          <cell r="S1394">
            <v>1593</v>
          </cell>
        </row>
        <row r="1395">
          <cell r="A1395" t="str">
            <v>130810081All</v>
          </cell>
          <cell r="B1395">
            <v>18</v>
          </cell>
          <cell r="R1395" t="str">
            <v>130810081All</v>
          </cell>
          <cell r="S1395">
            <v>18</v>
          </cell>
        </row>
        <row r="1396">
          <cell r="A1396" t="str">
            <v>130830041All</v>
          </cell>
          <cell r="B1396">
            <v>70</v>
          </cell>
          <cell r="R1396" t="str">
            <v>130830041All</v>
          </cell>
          <cell r="S1396">
            <v>70</v>
          </cell>
        </row>
        <row r="1397">
          <cell r="A1397" t="str">
            <v>130830081All</v>
          </cell>
          <cell r="B1397">
            <v>20</v>
          </cell>
          <cell r="R1397" t="str">
            <v>130830081All</v>
          </cell>
          <cell r="S1397">
            <v>20</v>
          </cell>
        </row>
        <row r="1398">
          <cell r="A1398" t="str">
            <v>130850041All</v>
          </cell>
          <cell r="B1398">
            <v>48</v>
          </cell>
          <cell r="R1398" t="str">
            <v>130850041All</v>
          </cell>
          <cell r="S1398">
            <v>48</v>
          </cell>
        </row>
        <row r="1399">
          <cell r="A1399" t="str">
            <v>130850081All</v>
          </cell>
          <cell r="B1399">
            <v>16</v>
          </cell>
          <cell r="R1399" t="str">
            <v>130850081All</v>
          </cell>
          <cell r="S1399">
            <v>16</v>
          </cell>
        </row>
        <row r="1400">
          <cell r="A1400" t="str">
            <v>130870011All</v>
          </cell>
          <cell r="B1400">
            <v>36</v>
          </cell>
          <cell r="R1400" t="str">
            <v>130870011All</v>
          </cell>
          <cell r="S1400">
            <v>36</v>
          </cell>
        </row>
        <row r="1401">
          <cell r="A1401" t="str">
            <v>130870011Irrigated</v>
          </cell>
          <cell r="B1401">
            <v>41</v>
          </cell>
          <cell r="R1401" t="str">
            <v>130870011Irrigated</v>
          </cell>
          <cell r="S1401">
            <v>41</v>
          </cell>
        </row>
        <row r="1402">
          <cell r="A1402" t="str">
            <v>130870011Nonirrigated</v>
          </cell>
          <cell r="B1402">
            <v>32</v>
          </cell>
          <cell r="R1402" t="str">
            <v>130870011NonIrrigated</v>
          </cell>
          <cell r="S1402">
            <v>32</v>
          </cell>
        </row>
        <row r="1403">
          <cell r="A1403" t="str">
            <v>130870016All</v>
          </cell>
          <cell r="B1403">
            <v>41</v>
          </cell>
          <cell r="R1403" t="str">
            <v>130870016All</v>
          </cell>
          <cell r="S1403">
            <v>41</v>
          </cell>
        </row>
        <row r="1404">
          <cell r="A1404" t="str">
            <v>130870016Irrigated</v>
          </cell>
          <cell r="B1404">
            <v>41</v>
          </cell>
          <cell r="R1404" t="str">
            <v>130870016Irrigated</v>
          </cell>
          <cell r="S1404">
            <v>41</v>
          </cell>
        </row>
        <row r="1405">
          <cell r="A1405" t="str">
            <v>130870016Nonirrigated</v>
          </cell>
          <cell r="B1405">
            <v>41</v>
          </cell>
          <cell r="R1405" t="str">
            <v>130870016NonIrrigated</v>
          </cell>
          <cell r="S1405">
            <v>41</v>
          </cell>
        </row>
        <row r="1406">
          <cell r="A1406" t="str">
            <v>130870041All</v>
          </cell>
          <cell r="B1406">
            <v>100</v>
          </cell>
          <cell r="R1406" t="str">
            <v>130870041All</v>
          </cell>
          <cell r="S1406">
            <v>100</v>
          </cell>
        </row>
        <row r="1407">
          <cell r="A1407" t="str">
            <v>130870051All</v>
          </cell>
          <cell r="B1407">
            <v>24</v>
          </cell>
          <cell r="R1407" t="str">
            <v>130870051All</v>
          </cell>
          <cell r="S1407">
            <v>24</v>
          </cell>
        </row>
        <row r="1408">
          <cell r="A1408" t="str">
            <v>130870075All</v>
          </cell>
          <cell r="B1408">
            <v>2745</v>
          </cell>
          <cell r="R1408" t="str">
            <v>130870075All</v>
          </cell>
          <cell r="S1408">
            <v>2745</v>
          </cell>
        </row>
        <row r="1409">
          <cell r="A1409" t="str">
            <v>130870081All</v>
          </cell>
          <cell r="B1409">
            <v>23</v>
          </cell>
          <cell r="R1409" t="str">
            <v>130870081All</v>
          </cell>
          <cell r="S1409">
            <v>23</v>
          </cell>
        </row>
        <row r="1410">
          <cell r="A1410" t="str">
            <v>130870081Irrigated</v>
          </cell>
          <cell r="B1410">
            <v>27</v>
          </cell>
          <cell r="R1410" t="str">
            <v>130870081Irrigated</v>
          </cell>
          <cell r="S1410">
            <v>27</v>
          </cell>
        </row>
        <row r="1411">
          <cell r="A1411" t="str">
            <v>130870081Nonirrigated</v>
          </cell>
          <cell r="B1411">
            <v>18</v>
          </cell>
          <cell r="R1411" t="str">
            <v>130870081NonIrrigated</v>
          </cell>
          <cell r="S1411">
            <v>18</v>
          </cell>
        </row>
        <row r="1412">
          <cell r="A1412" t="str">
            <v>130910011All</v>
          </cell>
          <cell r="B1412">
            <v>30</v>
          </cell>
          <cell r="R1412" t="str">
            <v>130910011All</v>
          </cell>
          <cell r="S1412">
            <v>30</v>
          </cell>
        </row>
        <row r="1413">
          <cell r="A1413" t="str">
            <v>130910011Irrigated</v>
          </cell>
          <cell r="B1413">
            <v>36</v>
          </cell>
          <cell r="R1413" t="str">
            <v>130910011Irrigated</v>
          </cell>
          <cell r="S1413">
            <v>36</v>
          </cell>
        </row>
        <row r="1414">
          <cell r="A1414" t="str">
            <v>130910011Nonirrigated</v>
          </cell>
          <cell r="B1414">
            <v>28</v>
          </cell>
          <cell r="R1414" t="str">
            <v>130910011NonIrrigated</v>
          </cell>
          <cell r="S1414">
            <v>28</v>
          </cell>
        </row>
        <row r="1415">
          <cell r="A1415" t="str">
            <v>130910016All</v>
          </cell>
          <cell r="B1415">
            <v>42</v>
          </cell>
          <cell r="R1415" t="str">
            <v>130910016All</v>
          </cell>
          <cell r="S1415">
            <v>42</v>
          </cell>
        </row>
        <row r="1416">
          <cell r="A1416" t="str">
            <v>130910041All</v>
          </cell>
          <cell r="B1416">
            <v>102</v>
          </cell>
          <cell r="R1416" t="str">
            <v>130910041All</v>
          </cell>
          <cell r="S1416">
            <v>102</v>
          </cell>
        </row>
        <row r="1417">
          <cell r="A1417" t="str">
            <v>130910051All</v>
          </cell>
          <cell r="B1417">
            <v>22</v>
          </cell>
          <cell r="R1417" t="str">
            <v>130910051All</v>
          </cell>
          <cell r="S1417">
            <v>22</v>
          </cell>
        </row>
        <row r="1418">
          <cell r="A1418" t="str">
            <v>130910051Irrigated</v>
          </cell>
          <cell r="B1418">
            <v>22</v>
          </cell>
          <cell r="R1418" t="str">
            <v>130910051Irrigated</v>
          </cell>
          <cell r="S1418">
            <v>22</v>
          </cell>
        </row>
        <row r="1419">
          <cell r="A1419" t="str">
            <v>130910051Nonirrigated</v>
          </cell>
          <cell r="B1419">
            <v>22</v>
          </cell>
          <cell r="R1419" t="str">
            <v>130910051NonIrrigated</v>
          </cell>
          <cell r="S1419">
            <v>22</v>
          </cell>
        </row>
        <row r="1420">
          <cell r="A1420" t="str">
            <v>130910075All</v>
          </cell>
          <cell r="B1420">
            <v>1833</v>
          </cell>
          <cell r="R1420" t="str">
            <v>130910075All</v>
          </cell>
          <cell r="S1420">
            <v>1833</v>
          </cell>
        </row>
        <row r="1421">
          <cell r="A1421" t="str">
            <v>130910081All</v>
          </cell>
          <cell r="B1421">
            <v>18</v>
          </cell>
          <cell r="R1421" t="str">
            <v>130910081All</v>
          </cell>
          <cell r="S1421">
            <v>18</v>
          </cell>
        </row>
        <row r="1422">
          <cell r="A1422" t="str">
            <v>130910081Irrigated</v>
          </cell>
          <cell r="B1422">
            <v>25</v>
          </cell>
          <cell r="R1422" t="str">
            <v>130910081Irrigated</v>
          </cell>
          <cell r="S1422">
            <v>25</v>
          </cell>
        </row>
        <row r="1423">
          <cell r="A1423" t="str">
            <v>130910081Nonirrigated</v>
          </cell>
          <cell r="B1423">
            <v>16</v>
          </cell>
          <cell r="R1423" t="str">
            <v>130910081NonIrrigated</v>
          </cell>
          <cell r="S1423">
            <v>16</v>
          </cell>
        </row>
        <row r="1424">
          <cell r="A1424" t="str">
            <v>130930011All</v>
          </cell>
          <cell r="B1424">
            <v>36</v>
          </cell>
          <cell r="R1424" t="str">
            <v>130930011All</v>
          </cell>
          <cell r="S1424">
            <v>36</v>
          </cell>
        </row>
        <row r="1425">
          <cell r="A1425" t="str">
            <v>130930016All</v>
          </cell>
          <cell r="B1425">
            <v>36</v>
          </cell>
          <cell r="R1425" t="str">
            <v>130930016All</v>
          </cell>
          <cell r="S1425">
            <v>36</v>
          </cell>
        </row>
        <row r="1426">
          <cell r="A1426" t="str">
            <v>130930041All</v>
          </cell>
          <cell r="B1426">
            <v>85</v>
          </cell>
          <cell r="R1426" t="str">
            <v>130930041All</v>
          </cell>
          <cell r="S1426">
            <v>85</v>
          </cell>
        </row>
        <row r="1427">
          <cell r="A1427" t="str">
            <v>130930041Irrigated</v>
          </cell>
          <cell r="B1427">
            <v>98</v>
          </cell>
          <cell r="R1427" t="str">
            <v>130930041Irrigated</v>
          </cell>
          <cell r="S1427">
            <v>98</v>
          </cell>
        </row>
        <row r="1428">
          <cell r="A1428" t="str">
            <v>130930041Nonirrigated</v>
          </cell>
          <cell r="B1428">
            <v>56</v>
          </cell>
          <cell r="R1428" t="str">
            <v>130930041NonIrrigated</v>
          </cell>
          <cell r="S1428">
            <v>56</v>
          </cell>
        </row>
        <row r="1429">
          <cell r="A1429" t="str">
            <v>130930051All</v>
          </cell>
          <cell r="B1429">
            <v>22</v>
          </cell>
          <cell r="R1429" t="str">
            <v>130930051All</v>
          </cell>
          <cell r="S1429">
            <v>22</v>
          </cell>
        </row>
        <row r="1430">
          <cell r="A1430" t="str">
            <v>130930051Irrigated</v>
          </cell>
          <cell r="B1430">
            <v>22</v>
          </cell>
          <cell r="R1430" t="str">
            <v>130930051Irrigated</v>
          </cell>
          <cell r="S1430">
            <v>22</v>
          </cell>
        </row>
        <row r="1431">
          <cell r="A1431" t="str">
            <v>130930051Nonirrigated</v>
          </cell>
          <cell r="B1431">
            <v>22</v>
          </cell>
          <cell r="R1431" t="str">
            <v>130930051NonIrrigated</v>
          </cell>
          <cell r="S1431">
            <v>22</v>
          </cell>
        </row>
        <row r="1432">
          <cell r="A1432" t="str">
            <v>130930075All</v>
          </cell>
          <cell r="B1432">
            <v>1912</v>
          </cell>
          <cell r="R1432" t="str">
            <v>130930075All</v>
          </cell>
          <cell r="S1432">
            <v>1912</v>
          </cell>
        </row>
        <row r="1433">
          <cell r="A1433" t="str">
            <v>130930081All</v>
          </cell>
          <cell r="B1433">
            <v>19</v>
          </cell>
          <cell r="R1433" t="str">
            <v>130930081All</v>
          </cell>
          <cell r="S1433">
            <v>19</v>
          </cell>
        </row>
        <row r="1434">
          <cell r="A1434" t="str">
            <v>130950011All</v>
          </cell>
          <cell r="B1434">
            <v>39</v>
          </cell>
          <cell r="R1434" t="str">
            <v>130950011All</v>
          </cell>
          <cell r="S1434">
            <v>39</v>
          </cell>
        </row>
        <row r="1435">
          <cell r="A1435" t="str">
            <v>130950011Irrigated</v>
          </cell>
          <cell r="B1435">
            <v>41</v>
          </cell>
          <cell r="R1435" t="str">
            <v>130950011Irrigated</v>
          </cell>
          <cell r="S1435">
            <v>41</v>
          </cell>
        </row>
        <row r="1436">
          <cell r="A1436" t="str">
            <v>130950011Nonirrigated</v>
          </cell>
          <cell r="B1436">
            <v>32</v>
          </cell>
          <cell r="R1436" t="str">
            <v>130950011NonIrrigated</v>
          </cell>
          <cell r="S1436">
            <v>32</v>
          </cell>
        </row>
        <row r="1437">
          <cell r="A1437" t="str">
            <v>130950016All</v>
          </cell>
          <cell r="B1437">
            <v>41</v>
          </cell>
          <cell r="R1437" t="str">
            <v>130950016All</v>
          </cell>
          <cell r="S1437">
            <v>41</v>
          </cell>
        </row>
        <row r="1438">
          <cell r="A1438" t="str">
            <v>130950041All</v>
          </cell>
          <cell r="B1438">
            <v>103</v>
          </cell>
          <cell r="R1438" t="str">
            <v>130950041All</v>
          </cell>
          <cell r="S1438">
            <v>103</v>
          </cell>
        </row>
        <row r="1439">
          <cell r="A1439" t="str">
            <v>130950051All</v>
          </cell>
          <cell r="B1439">
            <v>24</v>
          </cell>
          <cell r="R1439" t="str">
            <v>130950051All</v>
          </cell>
          <cell r="S1439">
            <v>24</v>
          </cell>
        </row>
        <row r="1440">
          <cell r="A1440" t="str">
            <v>130950075All</v>
          </cell>
          <cell r="B1440">
            <v>2527</v>
          </cell>
          <cell r="R1440" t="str">
            <v>130950075All</v>
          </cell>
          <cell r="S1440">
            <v>2527</v>
          </cell>
        </row>
        <row r="1441">
          <cell r="A1441" t="str">
            <v>130950081All</v>
          </cell>
          <cell r="B1441">
            <v>17</v>
          </cell>
          <cell r="R1441" t="str">
            <v>130950081All</v>
          </cell>
          <cell r="S1441">
            <v>17</v>
          </cell>
        </row>
        <row r="1442">
          <cell r="A1442" t="str">
            <v>130990011All</v>
          </cell>
          <cell r="B1442">
            <v>39</v>
          </cell>
          <cell r="R1442" t="str">
            <v>130990011All</v>
          </cell>
          <cell r="S1442">
            <v>39</v>
          </cell>
        </row>
        <row r="1443">
          <cell r="A1443" t="str">
            <v>130990011Irrigated</v>
          </cell>
          <cell r="B1443">
            <v>46</v>
          </cell>
          <cell r="R1443" t="str">
            <v>130990011Irrigated</v>
          </cell>
          <cell r="S1443">
            <v>46</v>
          </cell>
        </row>
        <row r="1444">
          <cell r="A1444" t="str">
            <v>130990011Nonirrigated</v>
          </cell>
          <cell r="B1444">
            <v>34</v>
          </cell>
          <cell r="R1444" t="str">
            <v>130990011NonIrrigated</v>
          </cell>
          <cell r="S1444">
            <v>34</v>
          </cell>
        </row>
        <row r="1445">
          <cell r="A1445" t="str">
            <v>130990016All</v>
          </cell>
          <cell r="B1445">
            <v>41</v>
          </cell>
          <cell r="R1445" t="str">
            <v>130990016All</v>
          </cell>
          <cell r="S1445">
            <v>41</v>
          </cell>
        </row>
        <row r="1446">
          <cell r="A1446" t="str">
            <v>130990016Irrigated</v>
          </cell>
          <cell r="B1446">
            <v>41</v>
          </cell>
          <cell r="R1446" t="str">
            <v>130990016Irrigated</v>
          </cell>
          <cell r="S1446">
            <v>41</v>
          </cell>
        </row>
        <row r="1447">
          <cell r="A1447" t="str">
            <v>130990016Nonirrigated</v>
          </cell>
          <cell r="B1447">
            <v>41</v>
          </cell>
          <cell r="R1447" t="str">
            <v>130990016NonIrrigated</v>
          </cell>
          <cell r="S1447">
            <v>41</v>
          </cell>
        </row>
        <row r="1448">
          <cell r="A1448" t="str">
            <v>130990041All</v>
          </cell>
          <cell r="B1448">
            <v>99</v>
          </cell>
          <cell r="R1448" t="str">
            <v>130990041All</v>
          </cell>
          <cell r="S1448">
            <v>99</v>
          </cell>
        </row>
        <row r="1449">
          <cell r="A1449" t="str">
            <v>130990051All</v>
          </cell>
          <cell r="B1449">
            <v>24</v>
          </cell>
          <cell r="R1449" t="str">
            <v>130990051All</v>
          </cell>
          <cell r="S1449">
            <v>24</v>
          </cell>
        </row>
        <row r="1450">
          <cell r="A1450" t="str">
            <v>130990051Irrigated</v>
          </cell>
          <cell r="B1450">
            <v>24</v>
          </cell>
          <cell r="R1450" t="str">
            <v>130990051Irrigated</v>
          </cell>
          <cell r="S1450">
            <v>24</v>
          </cell>
        </row>
        <row r="1451">
          <cell r="A1451" t="str">
            <v>130990051Nonirrigated</v>
          </cell>
          <cell r="B1451">
            <v>24</v>
          </cell>
          <cell r="R1451" t="str">
            <v>130990051NonIrrigated</v>
          </cell>
          <cell r="S1451">
            <v>24</v>
          </cell>
        </row>
        <row r="1452">
          <cell r="A1452" t="str">
            <v>130990075All</v>
          </cell>
          <cell r="B1452">
            <v>2111</v>
          </cell>
          <cell r="R1452" t="str">
            <v>130990075All</v>
          </cell>
          <cell r="S1452">
            <v>2111</v>
          </cell>
        </row>
        <row r="1453">
          <cell r="A1453" t="str">
            <v>130990075Irrigated</v>
          </cell>
          <cell r="B1453">
            <v>2339</v>
          </cell>
          <cell r="R1453" t="str">
            <v>130990075Irrigated</v>
          </cell>
          <cell r="S1453">
            <v>2339</v>
          </cell>
        </row>
        <row r="1454">
          <cell r="A1454" t="str">
            <v>130990075Nonirrigated</v>
          </cell>
          <cell r="B1454">
            <v>1877</v>
          </cell>
          <cell r="R1454" t="str">
            <v>130990075NonIrrigated</v>
          </cell>
          <cell r="S1454">
            <v>1877</v>
          </cell>
        </row>
        <row r="1455">
          <cell r="A1455" t="str">
            <v>130990081All</v>
          </cell>
          <cell r="B1455">
            <v>18</v>
          </cell>
          <cell r="R1455" t="str">
            <v>130990081All</v>
          </cell>
          <cell r="S1455">
            <v>18</v>
          </cell>
        </row>
        <row r="1456">
          <cell r="A1456" t="str">
            <v>130990081Irrigated</v>
          </cell>
          <cell r="B1456">
            <v>22</v>
          </cell>
          <cell r="R1456" t="str">
            <v>130990081Irrigated</v>
          </cell>
          <cell r="S1456">
            <v>22</v>
          </cell>
        </row>
        <row r="1457">
          <cell r="A1457" t="str">
            <v>130990081Nonirrigated</v>
          </cell>
          <cell r="B1457">
            <v>15</v>
          </cell>
          <cell r="R1457" t="str">
            <v>130990081NonIrrigated</v>
          </cell>
          <cell r="S1457">
            <v>15</v>
          </cell>
        </row>
        <row r="1458">
          <cell r="A1458" t="str">
            <v>131010041All</v>
          </cell>
          <cell r="B1458">
            <v>98</v>
          </cell>
          <cell r="R1458" t="str">
            <v>131010041All</v>
          </cell>
          <cell r="S1458">
            <v>98</v>
          </cell>
        </row>
        <row r="1459">
          <cell r="A1459" t="str">
            <v>131030011All</v>
          </cell>
          <cell r="B1459">
            <v>29</v>
          </cell>
          <cell r="R1459" t="str">
            <v>131030011All</v>
          </cell>
          <cell r="S1459">
            <v>29</v>
          </cell>
        </row>
        <row r="1460">
          <cell r="A1460" t="str">
            <v>131030041All</v>
          </cell>
          <cell r="B1460">
            <v>65</v>
          </cell>
          <cell r="R1460" t="str">
            <v>131030041All</v>
          </cell>
          <cell r="S1460">
            <v>65</v>
          </cell>
        </row>
        <row r="1461">
          <cell r="A1461" t="str">
            <v>131030075All</v>
          </cell>
          <cell r="B1461">
            <v>2005</v>
          </cell>
          <cell r="R1461" t="str">
            <v>131030075All</v>
          </cell>
          <cell r="S1461">
            <v>2005</v>
          </cell>
        </row>
        <row r="1462">
          <cell r="A1462" t="str">
            <v>131030081All</v>
          </cell>
          <cell r="B1462">
            <v>18</v>
          </cell>
          <cell r="R1462" t="str">
            <v>131030081All</v>
          </cell>
          <cell r="S1462">
            <v>18</v>
          </cell>
        </row>
        <row r="1463">
          <cell r="A1463" t="str">
            <v>131050011All</v>
          </cell>
          <cell r="B1463">
            <v>29</v>
          </cell>
          <cell r="R1463" t="str">
            <v>131050011All</v>
          </cell>
          <cell r="S1463">
            <v>29</v>
          </cell>
        </row>
        <row r="1464">
          <cell r="A1464" t="str">
            <v>131050016All</v>
          </cell>
          <cell r="B1464">
            <v>37</v>
          </cell>
          <cell r="R1464" t="str">
            <v>131050016All</v>
          </cell>
          <cell r="S1464">
            <v>37</v>
          </cell>
        </row>
        <row r="1465">
          <cell r="A1465" t="str">
            <v>131050041All</v>
          </cell>
          <cell r="B1465">
            <v>65</v>
          </cell>
          <cell r="R1465" t="str">
            <v>131050041All</v>
          </cell>
          <cell r="S1465">
            <v>65</v>
          </cell>
        </row>
        <row r="1466">
          <cell r="A1466" t="str">
            <v>131050051All</v>
          </cell>
          <cell r="B1466">
            <v>27</v>
          </cell>
          <cell r="R1466" t="str">
            <v>131050051All</v>
          </cell>
          <cell r="S1466">
            <v>27</v>
          </cell>
        </row>
        <row r="1467">
          <cell r="A1467" t="str">
            <v>131050081All</v>
          </cell>
          <cell r="B1467">
            <v>17</v>
          </cell>
          <cell r="R1467" t="str">
            <v>131050081All</v>
          </cell>
          <cell r="S1467">
            <v>17</v>
          </cell>
        </row>
        <row r="1468">
          <cell r="A1468" t="str">
            <v>131070011All</v>
          </cell>
          <cell r="B1468">
            <v>34</v>
          </cell>
          <cell r="R1468" t="str">
            <v>131070011All</v>
          </cell>
          <cell r="S1468">
            <v>34</v>
          </cell>
        </row>
        <row r="1469">
          <cell r="A1469" t="str">
            <v>131070016All</v>
          </cell>
          <cell r="B1469">
            <v>42</v>
          </cell>
          <cell r="R1469" t="str">
            <v>131070016All</v>
          </cell>
          <cell r="S1469">
            <v>42</v>
          </cell>
        </row>
        <row r="1470">
          <cell r="A1470" t="str">
            <v>131070041All</v>
          </cell>
          <cell r="B1470">
            <v>67</v>
          </cell>
          <cell r="R1470" t="str">
            <v>131070041All</v>
          </cell>
          <cell r="S1470">
            <v>67</v>
          </cell>
        </row>
        <row r="1471">
          <cell r="A1471" t="str">
            <v>131070041Irrigated</v>
          </cell>
          <cell r="B1471">
            <v>89</v>
          </cell>
          <cell r="R1471" t="str">
            <v>131070041Irrigated</v>
          </cell>
          <cell r="S1471">
            <v>89</v>
          </cell>
        </row>
        <row r="1472">
          <cell r="A1472" t="str">
            <v>131070041Nonirrigated</v>
          </cell>
          <cell r="B1472">
            <v>43</v>
          </cell>
          <cell r="R1472" t="str">
            <v>131070041NonIrrigated</v>
          </cell>
          <cell r="S1472">
            <v>43</v>
          </cell>
        </row>
        <row r="1473">
          <cell r="A1473" t="str">
            <v>131070051All</v>
          </cell>
          <cell r="B1473">
            <v>22</v>
          </cell>
          <cell r="R1473" t="str">
            <v>131070051All</v>
          </cell>
          <cell r="S1473">
            <v>22</v>
          </cell>
        </row>
        <row r="1474">
          <cell r="A1474" t="str">
            <v>131070075All</v>
          </cell>
          <cell r="B1474">
            <v>1842</v>
          </cell>
          <cell r="R1474" t="str">
            <v>131070075All</v>
          </cell>
          <cell r="S1474">
            <v>1842</v>
          </cell>
        </row>
        <row r="1475">
          <cell r="A1475" t="str">
            <v>131070081All</v>
          </cell>
          <cell r="B1475">
            <v>15</v>
          </cell>
          <cell r="R1475" t="str">
            <v>131070081All</v>
          </cell>
          <cell r="S1475">
            <v>15</v>
          </cell>
        </row>
        <row r="1476">
          <cell r="A1476" t="str">
            <v>131090011All</v>
          </cell>
          <cell r="B1476">
            <v>34</v>
          </cell>
          <cell r="R1476" t="str">
            <v>131090011All</v>
          </cell>
          <cell r="S1476">
            <v>34</v>
          </cell>
        </row>
        <row r="1477">
          <cell r="A1477" t="str">
            <v>131090016All</v>
          </cell>
          <cell r="B1477">
            <v>42</v>
          </cell>
          <cell r="R1477" t="str">
            <v>131090016All</v>
          </cell>
          <cell r="S1477">
            <v>42</v>
          </cell>
        </row>
        <row r="1478">
          <cell r="A1478" t="str">
            <v>131090041All</v>
          </cell>
          <cell r="B1478">
            <v>82</v>
          </cell>
          <cell r="R1478" t="str">
            <v>131090041All</v>
          </cell>
          <cell r="S1478">
            <v>82</v>
          </cell>
        </row>
        <row r="1479">
          <cell r="A1479" t="str">
            <v>131090041Irrigated</v>
          </cell>
          <cell r="B1479">
            <v>103</v>
          </cell>
          <cell r="R1479" t="str">
            <v>131090041Irrigated</v>
          </cell>
          <cell r="S1479">
            <v>103</v>
          </cell>
        </row>
        <row r="1480">
          <cell r="A1480" t="str">
            <v>131090041Nonirrigated</v>
          </cell>
          <cell r="B1480">
            <v>50</v>
          </cell>
          <cell r="R1480" t="str">
            <v>131090041NonIrrigated</v>
          </cell>
          <cell r="S1480">
            <v>50</v>
          </cell>
        </row>
        <row r="1481">
          <cell r="A1481" t="str">
            <v>131090075All</v>
          </cell>
          <cell r="B1481">
            <v>1796</v>
          </cell>
          <cell r="R1481" t="str">
            <v>131090075All</v>
          </cell>
          <cell r="S1481">
            <v>1796</v>
          </cell>
        </row>
        <row r="1482">
          <cell r="A1482" t="str">
            <v>131090075Irrigated</v>
          </cell>
          <cell r="B1482">
            <v>2141</v>
          </cell>
          <cell r="R1482" t="str">
            <v>131090075Irrigated</v>
          </cell>
          <cell r="S1482">
            <v>2141</v>
          </cell>
        </row>
        <row r="1483">
          <cell r="A1483" t="str">
            <v>131090075Nonirrigated</v>
          </cell>
          <cell r="B1483">
            <v>1755</v>
          </cell>
          <cell r="R1483" t="str">
            <v>131090075NonIrrigated</v>
          </cell>
          <cell r="S1483">
            <v>1755</v>
          </cell>
        </row>
        <row r="1484">
          <cell r="A1484" t="str">
            <v>131090081All</v>
          </cell>
          <cell r="B1484">
            <v>16</v>
          </cell>
          <cell r="R1484" t="str">
            <v>131090081All</v>
          </cell>
          <cell r="S1484">
            <v>16</v>
          </cell>
        </row>
        <row r="1485">
          <cell r="A1485" t="str">
            <v>131110041All</v>
          </cell>
          <cell r="B1485">
            <v>46</v>
          </cell>
          <cell r="R1485" t="str">
            <v>131110041All</v>
          </cell>
          <cell r="S1485">
            <v>46</v>
          </cell>
        </row>
        <row r="1486">
          <cell r="A1486" t="str">
            <v>131150011All</v>
          </cell>
          <cell r="B1486">
            <v>34</v>
          </cell>
          <cell r="R1486" t="str">
            <v>131150011All</v>
          </cell>
          <cell r="S1486">
            <v>34</v>
          </cell>
        </row>
        <row r="1487">
          <cell r="A1487" t="str">
            <v>131150041All</v>
          </cell>
          <cell r="B1487">
            <v>74</v>
          </cell>
          <cell r="R1487" t="str">
            <v>131150041All</v>
          </cell>
          <cell r="S1487">
            <v>74</v>
          </cell>
        </row>
        <row r="1488">
          <cell r="A1488" t="str">
            <v>131150051All</v>
          </cell>
          <cell r="B1488">
            <v>23</v>
          </cell>
          <cell r="R1488" t="str">
            <v>131150051All</v>
          </cell>
          <cell r="S1488">
            <v>23</v>
          </cell>
        </row>
        <row r="1489">
          <cell r="A1489" t="str">
            <v>131150081All</v>
          </cell>
          <cell r="B1489">
            <v>21</v>
          </cell>
          <cell r="R1489" t="str">
            <v>131150081All</v>
          </cell>
          <cell r="S1489">
            <v>21</v>
          </cell>
        </row>
        <row r="1490">
          <cell r="A1490" t="str">
            <v>131150711All</v>
          </cell>
          <cell r="B1490">
            <v>1260</v>
          </cell>
          <cell r="R1490" t="str">
            <v>131150711All</v>
          </cell>
          <cell r="S1490">
            <v>1260</v>
          </cell>
        </row>
        <row r="1491">
          <cell r="A1491" t="str">
            <v>131170011All</v>
          </cell>
          <cell r="B1491">
            <v>29</v>
          </cell>
          <cell r="R1491" t="str">
            <v>131170011All</v>
          </cell>
          <cell r="S1491">
            <v>29</v>
          </cell>
        </row>
        <row r="1492">
          <cell r="A1492" t="str">
            <v>131190011All</v>
          </cell>
          <cell r="B1492">
            <v>32</v>
          </cell>
          <cell r="R1492" t="str">
            <v>131190011All</v>
          </cell>
          <cell r="S1492">
            <v>32</v>
          </cell>
        </row>
        <row r="1493">
          <cell r="A1493" t="str">
            <v>131190041All</v>
          </cell>
          <cell r="B1493">
            <v>63</v>
          </cell>
          <cell r="R1493" t="str">
            <v>131190041All</v>
          </cell>
          <cell r="S1493">
            <v>63</v>
          </cell>
        </row>
        <row r="1494">
          <cell r="A1494" t="str">
            <v>131190081All</v>
          </cell>
          <cell r="B1494">
            <v>16</v>
          </cell>
          <cell r="R1494" t="str">
            <v>131190081All</v>
          </cell>
          <cell r="S1494">
            <v>16</v>
          </cell>
        </row>
        <row r="1495">
          <cell r="A1495" t="str">
            <v>131190711All</v>
          </cell>
          <cell r="B1495">
            <v>1260</v>
          </cell>
          <cell r="R1495" t="str">
            <v>131190711All</v>
          </cell>
          <cell r="S1495">
            <v>1260</v>
          </cell>
        </row>
        <row r="1496">
          <cell r="A1496" t="str">
            <v>131230041All</v>
          </cell>
          <cell r="B1496">
            <v>50</v>
          </cell>
          <cell r="R1496" t="str">
            <v>131230041All</v>
          </cell>
          <cell r="S1496">
            <v>50</v>
          </cell>
        </row>
        <row r="1497">
          <cell r="A1497" t="str">
            <v>131250011All</v>
          </cell>
          <cell r="B1497">
            <v>31</v>
          </cell>
          <cell r="R1497" t="str">
            <v>131250011All</v>
          </cell>
          <cell r="S1497">
            <v>31</v>
          </cell>
        </row>
        <row r="1498">
          <cell r="A1498" t="str">
            <v>131250016All</v>
          </cell>
          <cell r="B1498">
            <v>42</v>
          </cell>
          <cell r="R1498" t="str">
            <v>131250016All</v>
          </cell>
          <cell r="S1498">
            <v>42</v>
          </cell>
        </row>
        <row r="1499">
          <cell r="A1499" t="str">
            <v>131250041All</v>
          </cell>
          <cell r="B1499">
            <v>104</v>
          </cell>
          <cell r="R1499" t="str">
            <v>131250041All</v>
          </cell>
          <cell r="S1499">
            <v>104</v>
          </cell>
        </row>
        <row r="1500">
          <cell r="A1500" t="str">
            <v>131250081All</v>
          </cell>
          <cell r="B1500">
            <v>15</v>
          </cell>
          <cell r="R1500" t="str">
            <v>131250081All</v>
          </cell>
          <cell r="S1500">
            <v>15</v>
          </cell>
        </row>
        <row r="1501">
          <cell r="A1501" t="str">
            <v>131290011All</v>
          </cell>
          <cell r="B1501">
            <v>32</v>
          </cell>
          <cell r="R1501" t="str">
            <v>131290011All</v>
          </cell>
          <cell r="S1501">
            <v>32</v>
          </cell>
        </row>
        <row r="1502">
          <cell r="A1502" t="str">
            <v>131290041All</v>
          </cell>
          <cell r="B1502">
            <v>70</v>
          </cell>
          <cell r="R1502" t="str">
            <v>131290041All</v>
          </cell>
          <cell r="S1502">
            <v>70</v>
          </cell>
        </row>
        <row r="1503">
          <cell r="A1503" t="str">
            <v>131290051All</v>
          </cell>
          <cell r="B1503">
            <v>23</v>
          </cell>
          <cell r="R1503" t="str">
            <v>131290051All</v>
          </cell>
          <cell r="S1503">
            <v>23</v>
          </cell>
        </row>
        <row r="1504">
          <cell r="A1504" t="str">
            <v>131290081All</v>
          </cell>
          <cell r="B1504">
            <v>18</v>
          </cell>
          <cell r="R1504" t="str">
            <v>131290081All</v>
          </cell>
          <cell r="S1504">
            <v>18</v>
          </cell>
        </row>
        <row r="1505">
          <cell r="A1505" t="str">
            <v>131290711All</v>
          </cell>
          <cell r="B1505">
            <v>1260</v>
          </cell>
          <cell r="R1505" t="str">
            <v>131290711All</v>
          </cell>
          <cell r="S1505">
            <v>1260</v>
          </cell>
        </row>
        <row r="1506">
          <cell r="A1506" t="str">
            <v>131310011All</v>
          </cell>
          <cell r="B1506">
            <v>37</v>
          </cell>
          <cell r="R1506" t="str">
            <v>131310011All</v>
          </cell>
          <cell r="S1506">
            <v>37</v>
          </cell>
        </row>
        <row r="1507">
          <cell r="A1507" t="str">
            <v>131310016All</v>
          </cell>
          <cell r="B1507">
            <v>41</v>
          </cell>
          <cell r="R1507" t="str">
            <v>131310016All</v>
          </cell>
          <cell r="S1507">
            <v>41</v>
          </cell>
        </row>
        <row r="1508">
          <cell r="A1508" t="str">
            <v>131310041All</v>
          </cell>
          <cell r="B1508">
            <v>86</v>
          </cell>
          <cell r="R1508" t="str">
            <v>131310041All</v>
          </cell>
          <cell r="S1508">
            <v>86</v>
          </cell>
        </row>
        <row r="1509">
          <cell r="A1509" t="str">
            <v>131310041Irrigated</v>
          </cell>
          <cell r="B1509">
            <v>105</v>
          </cell>
          <cell r="R1509" t="str">
            <v>131310041Irrigated</v>
          </cell>
          <cell r="S1509">
            <v>105</v>
          </cell>
        </row>
        <row r="1510">
          <cell r="A1510" t="str">
            <v>131310041Nonirrigated</v>
          </cell>
          <cell r="B1510">
            <v>62</v>
          </cell>
          <cell r="R1510" t="str">
            <v>131310041NonIrrigated</v>
          </cell>
          <cell r="S1510">
            <v>62</v>
          </cell>
        </row>
        <row r="1511">
          <cell r="A1511" t="str">
            <v>131310051All</v>
          </cell>
          <cell r="B1511">
            <v>24</v>
          </cell>
          <cell r="R1511" t="str">
            <v>131310051All</v>
          </cell>
          <cell r="S1511">
            <v>24</v>
          </cell>
        </row>
        <row r="1512">
          <cell r="A1512" t="str">
            <v>131310051Irrigated</v>
          </cell>
          <cell r="B1512">
            <v>24</v>
          </cell>
          <cell r="R1512" t="str">
            <v>131310051Irrigated</v>
          </cell>
          <cell r="S1512">
            <v>24</v>
          </cell>
        </row>
        <row r="1513">
          <cell r="A1513" t="str">
            <v>131310051Nonirrigated</v>
          </cell>
          <cell r="B1513">
            <v>24</v>
          </cell>
          <cell r="R1513" t="str">
            <v>131310051NonIrrigated</v>
          </cell>
          <cell r="S1513">
            <v>24</v>
          </cell>
        </row>
        <row r="1514">
          <cell r="A1514" t="str">
            <v>131310075All</v>
          </cell>
          <cell r="B1514">
            <v>2243</v>
          </cell>
          <cell r="R1514" t="str">
            <v>131310075All</v>
          </cell>
          <cell r="S1514">
            <v>2243</v>
          </cell>
        </row>
        <row r="1515">
          <cell r="A1515" t="str">
            <v>131310075Irrigated</v>
          </cell>
          <cell r="B1515">
            <v>2693</v>
          </cell>
          <cell r="R1515" t="str">
            <v>131310075Irrigated</v>
          </cell>
          <cell r="S1515">
            <v>2693</v>
          </cell>
        </row>
        <row r="1516">
          <cell r="A1516" t="str">
            <v>131310075Nonirrigated</v>
          </cell>
          <cell r="B1516">
            <v>2087</v>
          </cell>
          <cell r="R1516" t="str">
            <v>131310075NonIrrigated</v>
          </cell>
          <cell r="S1516">
            <v>2087</v>
          </cell>
        </row>
        <row r="1517">
          <cell r="A1517" t="str">
            <v>131310081All</v>
          </cell>
          <cell r="B1517">
            <v>20</v>
          </cell>
          <cell r="R1517" t="str">
            <v>131310081All</v>
          </cell>
          <cell r="S1517">
            <v>20</v>
          </cell>
        </row>
        <row r="1518">
          <cell r="A1518" t="str">
            <v>131330011All</v>
          </cell>
          <cell r="B1518">
            <v>29</v>
          </cell>
          <cell r="R1518" t="str">
            <v>131330011All</v>
          </cell>
          <cell r="S1518">
            <v>29</v>
          </cell>
        </row>
        <row r="1519">
          <cell r="A1519" t="str">
            <v>131330041All</v>
          </cell>
          <cell r="B1519">
            <v>48</v>
          </cell>
          <cell r="R1519" t="str">
            <v>131330041All</v>
          </cell>
          <cell r="S1519">
            <v>48</v>
          </cell>
        </row>
        <row r="1520">
          <cell r="A1520" t="str">
            <v>131370041All</v>
          </cell>
          <cell r="B1520">
            <v>57</v>
          </cell>
          <cell r="R1520" t="str">
            <v>131370041All</v>
          </cell>
          <cell r="S1520">
            <v>57</v>
          </cell>
        </row>
        <row r="1521">
          <cell r="A1521" t="str">
            <v>131390011All</v>
          </cell>
          <cell r="B1521">
            <v>29</v>
          </cell>
          <cell r="R1521" t="str">
            <v>131390011All</v>
          </cell>
          <cell r="S1521">
            <v>29</v>
          </cell>
        </row>
        <row r="1522">
          <cell r="A1522" t="str">
            <v>131390041All</v>
          </cell>
          <cell r="B1522">
            <v>57</v>
          </cell>
          <cell r="R1522" t="str">
            <v>131390041All</v>
          </cell>
          <cell r="S1522">
            <v>57</v>
          </cell>
        </row>
        <row r="1523">
          <cell r="A1523" t="str">
            <v>131410011All</v>
          </cell>
          <cell r="B1523">
            <v>29</v>
          </cell>
          <cell r="R1523" t="str">
            <v>131410011All</v>
          </cell>
          <cell r="S1523">
            <v>29</v>
          </cell>
        </row>
        <row r="1524">
          <cell r="A1524" t="str">
            <v>131430011All</v>
          </cell>
          <cell r="B1524">
            <v>29</v>
          </cell>
          <cell r="R1524" t="str">
            <v>131430011All</v>
          </cell>
          <cell r="S1524">
            <v>29</v>
          </cell>
        </row>
        <row r="1525">
          <cell r="A1525" t="str">
            <v>131430041All</v>
          </cell>
          <cell r="B1525">
            <v>48</v>
          </cell>
          <cell r="R1525" t="str">
            <v>131430041All</v>
          </cell>
          <cell r="S1525">
            <v>48</v>
          </cell>
        </row>
        <row r="1526">
          <cell r="A1526" t="str">
            <v>131430081All</v>
          </cell>
          <cell r="B1526">
            <v>16</v>
          </cell>
          <cell r="R1526" t="str">
            <v>131430081All</v>
          </cell>
          <cell r="S1526">
            <v>16</v>
          </cell>
        </row>
        <row r="1527">
          <cell r="A1527" t="str">
            <v>131450011All</v>
          </cell>
          <cell r="B1527">
            <v>29</v>
          </cell>
          <cell r="R1527" t="str">
            <v>131450011All</v>
          </cell>
          <cell r="S1527">
            <v>29</v>
          </cell>
        </row>
        <row r="1528">
          <cell r="A1528" t="str">
            <v>131470011All</v>
          </cell>
          <cell r="B1528">
            <v>29</v>
          </cell>
          <cell r="R1528" t="str">
            <v>131470011All</v>
          </cell>
          <cell r="S1528">
            <v>29</v>
          </cell>
        </row>
        <row r="1529">
          <cell r="A1529" t="str">
            <v>131470041All</v>
          </cell>
          <cell r="B1529">
            <v>62</v>
          </cell>
          <cell r="R1529" t="str">
            <v>131470016All</v>
          </cell>
          <cell r="S1529">
            <v>35</v>
          </cell>
        </row>
        <row r="1530">
          <cell r="A1530" t="str">
            <v>131470051All</v>
          </cell>
          <cell r="B1530">
            <v>27</v>
          </cell>
          <cell r="R1530" t="str">
            <v>131470041All</v>
          </cell>
          <cell r="S1530">
            <v>62</v>
          </cell>
        </row>
        <row r="1531">
          <cell r="A1531" t="str">
            <v>131470081All</v>
          </cell>
          <cell r="B1531">
            <v>16</v>
          </cell>
          <cell r="R1531" t="str">
            <v>131470051All</v>
          </cell>
          <cell r="S1531">
            <v>27</v>
          </cell>
        </row>
        <row r="1532">
          <cell r="A1532" t="str">
            <v>131470711All</v>
          </cell>
          <cell r="B1532">
            <v>1260</v>
          </cell>
          <cell r="R1532" t="str">
            <v>131470081All</v>
          </cell>
          <cell r="S1532">
            <v>16</v>
          </cell>
        </row>
        <row r="1533">
          <cell r="A1533" t="str">
            <v>131490011All</v>
          </cell>
          <cell r="B1533">
            <v>29</v>
          </cell>
          <cell r="R1533" t="str">
            <v>131470711All</v>
          </cell>
          <cell r="S1533">
            <v>1260</v>
          </cell>
        </row>
        <row r="1534">
          <cell r="A1534" t="str">
            <v>131490041All</v>
          </cell>
          <cell r="B1534">
            <v>48</v>
          </cell>
          <cell r="R1534" t="str">
            <v>131490011All</v>
          </cell>
          <cell r="S1534">
            <v>29</v>
          </cell>
        </row>
        <row r="1535">
          <cell r="A1535" t="str">
            <v>131490051All</v>
          </cell>
          <cell r="B1535">
            <v>22</v>
          </cell>
          <cell r="R1535" t="str">
            <v>131490041All</v>
          </cell>
          <cell r="S1535">
            <v>48</v>
          </cell>
        </row>
        <row r="1536">
          <cell r="A1536" t="str">
            <v>131490081All</v>
          </cell>
          <cell r="B1536">
            <v>16</v>
          </cell>
          <cell r="R1536" t="str">
            <v>131490051All</v>
          </cell>
          <cell r="S1536">
            <v>22</v>
          </cell>
        </row>
        <row r="1537">
          <cell r="A1537" t="str">
            <v>131510011All</v>
          </cell>
          <cell r="B1537">
            <v>29</v>
          </cell>
          <cell r="R1537" t="str">
            <v>131490081All</v>
          </cell>
          <cell r="S1537">
            <v>16</v>
          </cell>
        </row>
        <row r="1538">
          <cell r="A1538" t="str">
            <v>131510016All</v>
          </cell>
          <cell r="B1538">
            <v>43</v>
          </cell>
          <cell r="R1538" t="str">
            <v>131510011All</v>
          </cell>
          <cell r="S1538">
            <v>29</v>
          </cell>
        </row>
        <row r="1539">
          <cell r="A1539" t="str">
            <v>131510041All</v>
          </cell>
          <cell r="B1539">
            <v>48</v>
          </cell>
          <cell r="R1539" t="str">
            <v>131510016All</v>
          </cell>
          <cell r="S1539">
            <v>43</v>
          </cell>
        </row>
        <row r="1540">
          <cell r="A1540" t="str">
            <v>131510051All</v>
          </cell>
          <cell r="B1540">
            <v>22</v>
          </cell>
          <cell r="R1540" t="str">
            <v>131510041All</v>
          </cell>
          <cell r="S1540">
            <v>48</v>
          </cell>
        </row>
        <row r="1541">
          <cell r="A1541" t="str">
            <v>131510081All</v>
          </cell>
          <cell r="B1541">
            <v>16</v>
          </cell>
          <cell r="R1541" t="str">
            <v>131510051All</v>
          </cell>
          <cell r="S1541">
            <v>22</v>
          </cell>
        </row>
        <row r="1542">
          <cell r="A1542" t="str">
            <v>131530011All</v>
          </cell>
          <cell r="B1542">
            <v>35</v>
          </cell>
          <cell r="R1542" t="str">
            <v>131510081All</v>
          </cell>
          <cell r="S1542">
            <v>16</v>
          </cell>
        </row>
        <row r="1543">
          <cell r="A1543" t="str">
            <v>131530016All</v>
          </cell>
          <cell r="B1543">
            <v>41</v>
          </cell>
          <cell r="R1543" t="str">
            <v>131530011All</v>
          </cell>
          <cell r="S1543">
            <v>35</v>
          </cell>
        </row>
        <row r="1544">
          <cell r="A1544" t="str">
            <v>131530016Irrigated</v>
          </cell>
          <cell r="B1544">
            <v>41</v>
          </cell>
          <cell r="R1544" t="str">
            <v>131530016All</v>
          </cell>
          <cell r="S1544">
            <v>41</v>
          </cell>
        </row>
        <row r="1545">
          <cell r="A1545" t="str">
            <v>131530016Nonirrigated</v>
          </cell>
          <cell r="B1545">
            <v>41</v>
          </cell>
          <cell r="R1545" t="str">
            <v>131530016Irrigated</v>
          </cell>
          <cell r="S1545">
            <v>41</v>
          </cell>
        </row>
        <row r="1546">
          <cell r="A1546" t="str">
            <v>131530041All</v>
          </cell>
          <cell r="B1546">
            <v>103</v>
          </cell>
          <cell r="R1546" t="str">
            <v>131530016NonIrrigated</v>
          </cell>
          <cell r="S1546">
            <v>41</v>
          </cell>
        </row>
        <row r="1547">
          <cell r="A1547" t="str">
            <v>131530051All</v>
          </cell>
          <cell r="B1547">
            <v>22</v>
          </cell>
          <cell r="R1547" t="str">
            <v>131530041All</v>
          </cell>
          <cell r="S1547">
            <v>103</v>
          </cell>
        </row>
        <row r="1548">
          <cell r="A1548" t="str">
            <v>131530075All</v>
          </cell>
          <cell r="B1548">
            <v>1842</v>
          </cell>
          <cell r="R1548" t="str">
            <v>131530051All</v>
          </cell>
          <cell r="S1548">
            <v>22</v>
          </cell>
        </row>
        <row r="1549">
          <cell r="A1549" t="str">
            <v>131530075Irrigated</v>
          </cell>
          <cell r="B1549">
            <v>2190</v>
          </cell>
          <cell r="R1549" t="str">
            <v>131530075All</v>
          </cell>
          <cell r="S1549">
            <v>1842</v>
          </cell>
        </row>
        <row r="1550">
          <cell r="A1550" t="str">
            <v>131530075Nonirrigated</v>
          </cell>
          <cell r="B1550">
            <v>1460</v>
          </cell>
          <cell r="R1550" t="str">
            <v>131530075Irrigated</v>
          </cell>
          <cell r="S1550">
            <v>2190</v>
          </cell>
        </row>
        <row r="1551">
          <cell r="A1551" t="str">
            <v>131530081All</v>
          </cell>
          <cell r="B1551">
            <v>13</v>
          </cell>
          <cell r="R1551" t="str">
            <v>131530075NonIrrigated</v>
          </cell>
          <cell r="S1551">
            <v>1460</v>
          </cell>
        </row>
        <row r="1552">
          <cell r="A1552" t="str">
            <v>131530081Irrigated</v>
          </cell>
          <cell r="B1552">
            <v>18</v>
          </cell>
          <cell r="R1552" t="str">
            <v>131530081All</v>
          </cell>
          <cell r="S1552">
            <v>13</v>
          </cell>
        </row>
        <row r="1553">
          <cell r="A1553" t="str">
            <v>131530081Nonirrigated</v>
          </cell>
          <cell r="B1553">
            <v>11</v>
          </cell>
          <cell r="R1553" t="str">
            <v>131530081Irrigated</v>
          </cell>
          <cell r="S1553">
            <v>18</v>
          </cell>
        </row>
        <row r="1554">
          <cell r="A1554" t="str">
            <v>131550011All</v>
          </cell>
          <cell r="B1554">
            <v>33</v>
          </cell>
          <cell r="R1554" t="str">
            <v>131530081NonIrrigated</v>
          </cell>
          <cell r="S1554">
            <v>11</v>
          </cell>
        </row>
        <row r="1555">
          <cell r="A1555" t="str">
            <v>131550016All</v>
          </cell>
          <cell r="B1555">
            <v>36</v>
          </cell>
          <cell r="R1555" t="str">
            <v>131550011All</v>
          </cell>
          <cell r="S1555">
            <v>33</v>
          </cell>
        </row>
        <row r="1556">
          <cell r="A1556" t="str">
            <v>131550041All</v>
          </cell>
          <cell r="B1556">
            <v>95</v>
          </cell>
          <cell r="R1556" t="str">
            <v>131550016All</v>
          </cell>
          <cell r="S1556">
            <v>36</v>
          </cell>
        </row>
        <row r="1557">
          <cell r="A1557" t="str">
            <v>131550041Irrigated</v>
          </cell>
          <cell r="B1557">
            <v>105</v>
          </cell>
          <cell r="R1557" t="str">
            <v>131550041All</v>
          </cell>
          <cell r="S1557">
            <v>95</v>
          </cell>
        </row>
        <row r="1558">
          <cell r="A1558" t="str">
            <v>131550041Nonirrigated</v>
          </cell>
          <cell r="B1558">
            <v>53</v>
          </cell>
          <cell r="R1558" t="str">
            <v>131550041Irrigated</v>
          </cell>
          <cell r="S1558">
            <v>105</v>
          </cell>
        </row>
        <row r="1559">
          <cell r="A1559" t="str">
            <v>131550051All</v>
          </cell>
          <cell r="B1559">
            <v>22</v>
          </cell>
          <cell r="R1559" t="str">
            <v>131550041NonIrrigated</v>
          </cell>
          <cell r="S1559">
            <v>53</v>
          </cell>
        </row>
        <row r="1560">
          <cell r="A1560" t="str">
            <v>131550075All</v>
          </cell>
          <cell r="B1560">
            <v>2228</v>
          </cell>
          <cell r="R1560" t="str">
            <v>131550051All</v>
          </cell>
          <cell r="S1560">
            <v>22</v>
          </cell>
        </row>
        <row r="1561">
          <cell r="A1561" t="str">
            <v>131550075Irrigated</v>
          </cell>
          <cell r="B1561">
            <v>2451</v>
          </cell>
          <cell r="R1561" t="str">
            <v>131550075All</v>
          </cell>
          <cell r="S1561">
            <v>2228</v>
          </cell>
        </row>
        <row r="1562">
          <cell r="A1562" t="str">
            <v>131550075Nonirrigated</v>
          </cell>
          <cell r="B1562">
            <v>1992</v>
          </cell>
          <cell r="R1562" t="str">
            <v>131550075Irrigated</v>
          </cell>
          <cell r="S1562">
            <v>2451</v>
          </cell>
        </row>
        <row r="1563">
          <cell r="A1563" t="str">
            <v>131550081All</v>
          </cell>
          <cell r="B1563">
            <v>21</v>
          </cell>
          <cell r="R1563" t="str">
            <v>131550075NonIrrigated</v>
          </cell>
          <cell r="S1563">
            <v>1992</v>
          </cell>
        </row>
        <row r="1564">
          <cell r="A1564" t="str">
            <v>131550081Irrigated</v>
          </cell>
          <cell r="B1564">
            <v>26</v>
          </cell>
          <cell r="R1564" t="str">
            <v>131550081All</v>
          </cell>
          <cell r="S1564">
            <v>21</v>
          </cell>
        </row>
        <row r="1565">
          <cell r="A1565" t="str">
            <v>131550081Nonirrigated</v>
          </cell>
          <cell r="B1565">
            <v>17</v>
          </cell>
          <cell r="R1565" t="str">
            <v>131550081Irrigated</v>
          </cell>
          <cell r="S1565">
            <v>26</v>
          </cell>
        </row>
        <row r="1566">
          <cell r="A1566" t="str">
            <v>131570011All</v>
          </cell>
          <cell r="B1566">
            <v>24</v>
          </cell>
          <cell r="R1566" t="str">
            <v>131550081NonIrrigated</v>
          </cell>
          <cell r="S1566">
            <v>17</v>
          </cell>
        </row>
        <row r="1567">
          <cell r="A1567" t="str">
            <v>131570081All</v>
          </cell>
          <cell r="B1567">
            <v>16</v>
          </cell>
          <cell r="R1567" t="str">
            <v>131570011All</v>
          </cell>
          <cell r="S1567">
            <v>24</v>
          </cell>
        </row>
        <row r="1568">
          <cell r="A1568" t="str">
            <v>131590011All</v>
          </cell>
          <cell r="B1568">
            <v>29</v>
          </cell>
          <cell r="R1568" t="str">
            <v>131570081All</v>
          </cell>
          <cell r="S1568">
            <v>16</v>
          </cell>
        </row>
        <row r="1569">
          <cell r="A1569" t="str">
            <v>131590041All</v>
          </cell>
          <cell r="B1569">
            <v>57</v>
          </cell>
          <cell r="R1569" t="str">
            <v>131590011All</v>
          </cell>
          <cell r="S1569">
            <v>29</v>
          </cell>
        </row>
        <row r="1570">
          <cell r="A1570" t="str">
            <v>131610011All</v>
          </cell>
          <cell r="B1570">
            <v>29</v>
          </cell>
          <cell r="R1570" t="str">
            <v>131590041All</v>
          </cell>
          <cell r="S1570">
            <v>57</v>
          </cell>
        </row>
        <row r="1571">
          <cell r="A1571" t="str">
            <v>131610011Irrigated</v>
          </cell>
          <cell r="B1571">
            <v>36</v>
          </cell>
          <cell r="R1571" t="str">
            <v>131610011All</v>
          </cell>
          <cell r="S1571">
            <v>29</v>
          </cell>
        </row>
        <row r="1572">
          <cell r="A1572" t="str">
            <v>131610011Nonirrigated</v>
          </cell>
          <cell r="B1572">
            <v>28</v>
          </cell>
          <cell r="R1572" t="str">
            <v>131610011Irrigated</v>
          </cell>
          <cell r="S1572">
            <v>36</v>
          </cell>
        </row>
        <row r="1573">
          <cell r="A1573" t="str">
            <v>131610016All</v>
          </cell>
          <cell r="B1573">
            <v>36</v>
          </cell>
          <cell r="R1573" t="str">
            <v>131610011NonIrrigated</v>
          </cell>
          <cell r="S1573">
            <v>28</v>
          </cell>
        </row>
        <row r="1574">
          <cell r="A1574" t="str">
            <v>131610041All</v>
          </cell>
          <cell r="B1574">
            <v>95</v>
          </cell>
          <cell r="R1574" t="str">
            <v>131610016All</v>
          </cell>
          <cell r="S1574">
            <v>36</v>
          </cell>
        </row>
        <row r="1575">
          <cell r="A1575" t="str">
            <v>131610041Irrigated</v>
          </cell>
          <cell r="B1575">
            <v>105</v>
          </cell>
          <cell r="R1575" t="str">
            <v>131610041All</v>
          </cell>
          <cell r="S1575">
            <v>95</v>
          </cell>
        </row>
        <row r="1576">
          <cell r="A1576" t="str">
            <v>131610041Nonirrigated</v>
          </cell>
          <cell r="B1576">
            <v>51</v>
          </cell>
          <cell r="R1576" t="str">
            <v>131610041Irrigated</v>
          </cell>
          <cell r="S1576">
            <v>105</v>
          </cell>
        </row>
        <row r="1577">
          <cell r="A1577" t="str">
            <v>131610051All</v>
          </cell>
          <cell r="B1577">
            <v>22</v>
          </cell>
          <cell r="R1577" t="str">
            <v>131610041NonIrrigated</v>
          </cell>
          <cell r="S1577">
            <v>51</v>
          </cell>
        </row>
        <row r="1578">
          <cell r="A1578" t="str">
            <v>131610075All</v>
          </cell>
          <cell r="B1578">
            <v>1946</v>
          </cell>
          <cell r="R1578" t="str">
            <v>131610051All</v>
          </cell>
          <cell r="S1578">
            <v>22</v>
          </cell>
        </row>
        <row r="1579">
          <cell r="A1579" t="str">
            <v>131610081All</v>
          </cell>
          <cell r="B1579">
            <v>20</v>
          </cell>
          <cell r="R1579" t="str">
            <v>131610075All</v>
          </cell>
          <cell r="S1579">
            <v>1946</v>
          </cell>
        </row>
        <row r="1580">
          <cell r="A1580" t="str">
            <v>131630011All</v>
          </cell>
          <cell r="B1580">
            <v>34</v>
          </cell>
          <cell r="R1580" t="str">
            <v>131610081All</v>
          </cell>
          <cell r="S1580">
            <v>20</v>
          </cell>
        </row>
        <row r="1581">
          <cell r="A1581" t="str">
            <v>131630011Irrigated</v>
          </cell>
          <cell r="B1581">
            <v>39</v>
          </cell>
          <cell r="R1581" t="str">
            <v>131630011All</v>
          </cell>
          <cell r="S1581">
            <v>34</v>
          </cell>
        </row>
        <row r="1582">
          <cell r="A1582" t="str">
            <v>131630011Nonirrigated</v>
          </cell>
          <cell r="B1582">
            <v>31</v>
          </cell>
          <cell r="R1582" t="str">
            <v>131630011Irrigated</v>
          </cell>
          <cell r="S1582">
            <v>39</v>
          </cell>
        </row>
        <row r="1583">
          <cell r="A1583" t="str">
            <v>131630016All</v>
          </cell>
          <cell r="B1583">
            <v>42</v>
          </cell>
          <cell r="R1583" t="str">
            <v>131630011NonIrrigated</v>
          </cell>
          <cell r="S1583">
            <v>31</v>
          </cell>
        </row>
        <row r="1584">
          <cell r="A1584" t="str">
            <v>131630016Irrigated</v>
          </cell>
          <cell r="B1584">
            <v>42</v>
          </cell>
          <cell r="R1584" t="str">
            <v>131630016All</v>
          </cell>
          <cell r="S1584">
            <v>42</v>
          </cell>
        </row>
        <row r="1585">
          <cell r="A1585" t="str">
            <v>131630016Nonirrigated</v>
          </cell>
          <cell r="B1585">
            <v>42</v>
          </cell>
          <cell r="R1585" t="str">
            <v>131630016Irrigated</v>
          </cell>
          <cell r="S1585">
            <v>42</v>
          </cell>
        </row>
        <row r="1586">
          <cell r="A1586" t="str">
            <v>131630041All</v>
          </cell>
          <cell r="B1586">
            <v>103</v>
          </cell>
          <cell r="R1586" t="str">
            <v>131630016NonIrrigated</v>
          </cell>
          <cell r="S1586">
            <v>42</v>
          </cell>
        </row>
        <row r="1587">
          <cell r="A1587" t="str">
            <v>131630051All</v>
          </cell>
          <cell r="B1587">
            <v>22</v>
          </cell>
          <cell r="R1587" t="str">
            <v>131630041All</v>
          </cell>
          <cell r="S1587">
            <v>103</v>
          </cell>
        </row>
        <row r="1588">
          <cell r="A1588" t="str">
            <v>131630075All</v>
          </cell>
          <cell r="B1588">
            <v>2018</v>
          </cell>
          <cell r="R1588" t="str">
            <v>131630051All</v>
          </cell>
          <cell r="S1588">
            <v>22</v>
          </cell>
        </row>
        <row r="1589">
          <cell r="A1589" t="str">
            <v>131630075Irrigated</v>
          </cell>
          <cell r="B1589">
            <v>2479</v>
          </cell>
          <cell r="R1589" t="str">
            <v>131630075All</v>
          </cell>
          <cell r="S1589">
            <v>2018</v>
          </cell>
        </row>
        <row r="1590">
          <cell r="A1590" t="str">
            <v>131630075Nonirrigated</v>
          </cell>
          <cell r="B1590">
            <v>1733</v>
          </cell>
          <cell r="R1590" t="str">
            <v>131630075Irrigated</v>
          </cell>
          <cell r="S1590">
            <v>2479</v>
          </cell>
        </row>
        <row r="1591">
          <cell r="A1591" t="str">
            <v>131630081All</v>
          </cell>
          <cell r="B1591">
            <v>18</v>
          </cell>
          <cell r="R1591" t="str">
            <v>131630075NonIrrigated</v>
          </cell>
          <cell r="S1591">
            <v>1733</v>
          </cell>
        </row>
        <row r="1592">
          <cell r="A1592" t="str">
            <v>131630081Irrigated</v>
          </cell>
          <cell r="B1592">
            <v>22</v>
          </cell>
          <cell r="R1592" t="str">
            <v>131630081All</v>
          </cell>
          <cell r="S1592">
            <v>18</v>
          </cell>
        </row>
        <row r="1593">
          <cell r="A1593" t="str">
            <v>131630081Nonirrigated</v>
          </cell>
          <cell r="B1593">
            <v>14</v>
          </cell>
          <cell r="R1593" t="str">
            <v>131630081Irrigated</v>
          </cell>
          <cell r="S1593">
            <v>22</v>
          </cell>
        </row>
        <row r="1594">
          <cell r="A1594" t="str">
            <v>131650011All</v>
          </cell>
          <cell r="B1594">
            <v>32</v>
          </cell>
          <cell r="R1594" t="str">
            <v>131630081NonIrrigated</v>
          </cell>
          <cell r="S1594">
            <v>14</v>
          </cell>
        </row>
        <row r="1595">
          <cell r="A1595" t="str">
            <v>131650016All</v>
          </cell>
          <cell r="B1595">
            <v>42</v>
          </cell>
          <cell r="R1595" t="str">
            <v>131650011All</v>
          </cell>
          <cell r="S1595">
            <v>32</v>
          </cell>
        </row>
        <row r="1596">
          <cell r="A1596" t="str">
            <v>131650041All</v>
          </cell>
          <cell r="B1596">
            <v>99</v>
          </cell>
          <cell r="R1596" t="str">
            <v>131650016All</v>
          </cell>
          <cell r="S1596">
            <v>42</v>
          </cell>
        </row>
        <row r="1597">
          <cell r="A1597" t="str">
            <v>131650041Irrigated</v>
          </cell>
          <cell r="B1597">
            <v>103</v>
          </cell>
          <cell r="R1597" t="str">
            <v>131650041All</v>
          </cell>
          <cell r="S1597">
            <v>99</v>
          </cell>
        </row>
        <row r="1598">
          <cell r="A1598" t="str">
            <v>131650041Nonirrigated</v>
          </cell>
          <cell r="B1598">
            <v>55</v>
          </cell>
          <cell r="R1598" t="str">
            <v>131650041Irrigated</v>
          </cell>
          <cell r="S1598">
            <v>103</v>
          </cell>
        </row>
        <row r="1599">
          <cell r="A1599" t="str">
            <v>131650051All</v>
          </cell>
          <cell r="B1599">
            <v>22</v>
          </cell>
          <cell r="R1599" t="str">
            <v>131650041NonIrrigated</v>
          </cell>
          <cell r="S1599">
            <v>55</v>
          </cell>
        </row>
        <row r="1600">
          <cell r="A1600" t="str">
            <v>131650075All</v>
          </cell>
          <cell r="B1600">
            <v>2223</v>
          </cell>
          <cell r="R1600" t="str">
            <v>131650051All</v>
          </cell>
          <cell r="S1600">
            <v>22</v>
          </cell>
        </row>
        <row r="1601">
          <cell r="A1601" t="str">
            <v>131650075Irrigated</v>
          </cell>
          <cell r="B1601">
            <v>2599</v>
          </cell>
          <cell r="R1601" t="str">
            <v>131650075All</v>
          </cell>
          <cell r="S1601">
            <v>2223</v>
          </cell>
        </row>
        <row r="1602">
          <cell r="A1602" t="str">
            <v>131650075Nonirrigated</v>
          </cell>
          <cell r="B1602">
            <v>2015</v>
          </cell>
          <cell r="R1602" t="str">
            <v>131650075Irrigated</v>
          </cell>
          <cell r="S1602">
            <v>2599</v>
          </cell>
        </row>
        <row r="1603">
          <cell r="A1603" t="str">
            <v>131650081All</v>
          </cell>
          <cell r="B1603">
            <v>20</v>
          </cell>
          <cell r="R1603" t="str">
            <v>131650075NonIrrigated</v>
          </cell>
          <cell r="S1603">
            <v>2015</v>
          </cell>
        </row>
        <row r="1604">
          <cell r="A1604" t="str">
            <v>131670011All</v>
          </cell>
          <cell r="B1604">
            <v>31</v>
          </cell>
          <cell r="R1604" t="str">
            <v>131650081All</v>
          </cell>
          <cell r="S1604">
            <v>20</v>
          </cell>
        </row>
        <row r="1605">
          <cell r="A1605" t="str">
            <v>131670016All</v>
          </cell>
          <cell r="B1605">
            <v>42</v>
          </cell>
          <cell r="R1605" t="str">
            <v>131670011All</v>
          </cell>
          <cell r="S1605">
            <v>31</v>
          </cell>
        </row>
        <row r="1606">
          <cell r="A1606" t="str">
            <v>131670041All</v>
          </cell>
          <cell r="B1606">
            <v>92</v>
          </cell>
          <cell r="R1606" t="str">
            <v>131670016All</v>
          </cell>
          <cell r="S1606">
            <v>42</v>
          </cell>
        </row>
        <row r="1607">
          <cell r="A1607" t="str">
            <v>131670041Irrigated</v>
          </cell>
          <cell r="B1607">
            <v>102</v>
          </cell>
          <cell r="R1607" t="str">
            <v>131670041All</v>
          </cell>
          <cell r="S1607">
            <v>92</v>
          </cell>
        </row>
        <row r="1608">
          <cell r="A1608" t="str">
            <v>131670041Nonirrigated</v>
          </cell>
          <cell r="B1608">
            <v>50</v>
          </cell>
          <cell r="R1608" t="str">
            <v>131670041Irrigated</v>
          </cell>
          <cell r="S1608">
            <v>102</v>
          </cell>
        </row>
        <row r="1609">
          <cell r="A1609" t="str">
            <v>131670051All</v>
          </cell>
          <cell r="B1609">
            <v>22</v>
          </cell>
          <cell r="R1609" t="str">
            <v>131670041NonIrrigated</v>
          </cell>
          <cell r="S1609">
            <v>50</v>
          </cell>
        </row>
        <row r="1610">
          <cell r="A1610" t="str">
            <v>131670075All</v>
          </cell>
          <cell r="B1610">
            <v>1431</v>
          </cell>
          <cell r="R1610" t="str">
            <v>131670051All</v>
          </cell>
          <cell r="S1610">
            <v>22</v>
          </cell>
        </row>
        <row r="1611">
          <cell r="A1611" t="str">
            <v>131670081All</v>
          </cell>
          <cell r="B1611">
            <v>18</v>
          </cell>
          <cell r="R1611" t="str">
            <v>131670075All</v>
          </cell>
          <cell r="S1611">
            <v>1431</v>
          </cell>
        </row>
        <row r="1612">
          <cell r="A1612" t="str">
            <v>131690011All</v>
          </cell>
          <cell r="B1612">
            <v>29</v>
          </cell>
          <cell r="R1612" t="str">
            <v>131670081All</v>
          </cell>
          <cell r="S1612">
            <v>18</v>
          </cell>
        </row>
        <row r="1613">
          <cell r="A1613" t="str">
            <v>131690041All</v>
          </cell>
          <cell r="B1613">
            <v>48</v>
          </cell>
          <cell r="R1613" t="str">
            <v>131690011All</v>
          </cell>
          <cell r="S1613">
            <v>29</v>
          </cell>
        </row>
        <row r="1614">
          <cell r="A1614" t="str">
            <v>131710011All</v>
          </cell>
          <cell r="B1614">
            <v>29</v>
          </cell>
          <cell r="R1614" t="str">
            <v>131690041All</v>
          </cell>
          <cell r="S1614">
            <v>48</v>
          </cell>
        </row>
        <row r="1615">
          <cell r="A1615" t="str">
            <v>131710016All</v>
          </cell>
          <cell r="B1615">
            <v>43</v>
          </cell>
          <cell r="R1615" t="str">
            <v>131710011All</v>
          </cell>
          <cell r="S1615">
            <v>29</v>
          </cell>
        </row>
        <row r="1616">
          <cell r="A1616" t="str">
            <v>131710041All</v>
          </cell>
          <cell r="B1616">
            <v>91</v>
          </cell>
          <cell r="R1616" t="str">
            <v>131710016All</v>
          </cell>
          <cell r="S1616">
            <v>43</v>
          </cell>
        </row>
        <row r="1617">
          <cell r="A1617" t="str">
            <v>131710051All</v>
          </cell>
          <cell r="B1617">
            <v>22</v>
          </cell>
          <cell r="R1617" t="str">
            <v>131710041All</v>
          </cell>
          <cell r="S1617">
            <v>91</v>
          </cell>
        </row>
        <row r="1618">
          <cell r="A1618" t="str">
            <v>131710081All</v>
          </cell>
          <cell r="B1618">
            <v>17</v>
          </cell>
          <cell r="R1618" t="str">
            <v>131710051All</v>
          </cell>
          <cell r="S1618">
            <v>22</v>
          </cell>
        </row>
        <row r="1619">
          <cell r="A1619" t="str">
            <v>131730011All</v>
          </cell>
          <cell r="B1619">
            <v>36</v>
          </cell>
          <cell r="R1619" t="str">
            <v>131710081All</v>
          </cell>
          <cell r="S1619">
            <v>17</v>
          </cell>
        </row>
        <row r="1620">
          <cell r="A1620" t="str">
            <v>131730041All</v>
          </cell>
          <cell r="B1620">
            <v>87</v>
          </cell>
          <cell r="R1620" t="str">
            <v>131730011All</v>
          </cell>
          <cell r="S1620">
            <v>36</v>
          </cell>
        </row>
        <row r="1621">
          <cell r="A1621" t="str">
            <v>131730041Irrigated</v>
          </cell>
          <cell r="B1621">
            <v>100</v>
          </cell>
          <cell r="R1621" t="str">
            <v>131730041All</v>
          </cell>
          <cell r="S1621">
            <v>87</v>
          </cell>
        </row>
        <row r="1622">
          <cell r="A1622" t="str">
            <v>131730041Nonirrigated</v>
          </cell>
          <cell r="B1622">
            <v>51</v>
          </cell>
          <cell r="R1622" t="str">
            <v>131730041Irrigated</v>
          </cell>
          <cell r="S1622">
            <v>100</v>
          </cell>
        </row>
        <row r="1623">
          <cell r="A1623" t="str">
            <v>131730075All</v>
          </cell>
          <cell r="B1623">
            <v>2249</v>
          </cell>
          <cell r="R1623" t="str">
            <v>131730041NonIrrigated</v>
          </cell>
          <cell r="S1623">
            <v>51</v>
          </cell>
        </row>
        <row r="1624">
          <cell r="A1624" t="str">
            <v>131730075Irrigated</v>
          </cell>
          <cell r="B1624">
            <v>2459</v>
          </cell>
          <cell r="R1624" t="str">
            <v>131730075All</v>
          </cell>
          <cell r="S1624">
            <v>2249</v>
          </cell>
        </row>
        <row r="1625">
          <cell r="A1625" t="str">
            <v>131730075Nonirrigated</v>
          </cell>
          <cell r="B1625">
            <v>2142</v>
          </cell>
          <cell r="R1625" t="str">
            <v>131730075Irrigated</v>
          </cell>
          <cell r="S1625">
            <v>2459</v>
          </cell>
        </row>
        <row r="1626">
          <cell r="A1626" t="str">
            <v>131730081All</v>
          </cell>
          <cell r="B1626">
            <v>23</v>
          </cell>
          <cell r="R1626" t="str">
            <v>131730075NonIrrigated</v>
          </cell>
          <cell r="S1626">
            <v>2142</v>
          </cell>
        </row>
        <row r="1627">
          <cell r="A1627" t="str">
            <v>131750011All</v>
          </cell>
          <cell r="B1627">
            <v>32</v>
          </cell>
          <cell r="R1627" t="str">
            <v>131730081All</v>
          </cell>
          <cell r="S1627">
            <v>23</v>
          </cell>
        </row>
        <row r="1628">
          <cell r="A1628" t="str">
            <v>131750016All</v>
          </cell>
          <cell r="B1628">
            <v>42</v>
          </cell>
          <cell r="R1628" t="str">
            <v>131750011All</v>
          </cell>
          <cell r="S1628">
            <v>32</v>
          </cell>
        </row>
        <row r="1629">
          <cell r="A1629" t="str">
            <v>131750041All</v>
          </cell>
          <cell r="B1629">
            <v>88</v>
          </cell>
          <cell r="R1629" t="str">
            <v>131750016All</v>
          </cell>
          <cell r="S1629">
            <v>42</v>
          </cell>
        </row>
        <row r="1630">
          <cell r="A1630" t="str">
            <v>131750041Irrigated</v>
          </cell>
          <cell r="B1630">
            <v>104</v>
          </cell>
          <cell r="R1630" t="str">
            <v>131750041All</v>
          </cell>
          <cell r="S1630">
            <v>88</v>
          </cell>
        </row>
        <row r="1631">
          <cell r="A1631" t="str">
            <v>131750041Nonirrigated</v>
          </cell>
          <cell r="B1631">
            <v>50</v>
          </cell>
          <cell r="R1631" t="str">
            <v>131750041Irrigated</v>
          </cell>
          <cell r="S1631">
            <v>104</v>
          </cell>
        </row>
        <row r="1632">
          <cell r="A1632" t="str">
            <v>131750051All</v>
          </cell>
          <cell r="B1632">
            <v>22</v>
          </cell>
          <cell r="R1632" t="str">
            <v>131750041NonIrrigated</v>
          </cell>
          <cell r="S1632">
            <v>50</v>
          </cell>
        </row>
        <row r="1633">
          <cell r="A1633" t="str">
            <v>131750075All</v>
          </cell>
          <cell r="B1633">
            <v>1247</v>
          </cell>
          <cell r="R1633" t="str">
            <v>131750051All</v>
          </cell>
          <cell r="S1633">
            <v>22</v>
          </cell>
        </row>
        <row r="1634">
          <cell r="A1634" t="str">
            <v>131750075Irrigated</v>
          </cell>
          <cell r="B1634">
            <v>1883</v>
          </cell>
          <cell r="R1634" t="str">
            <v>131750075All</v>
          </cell>
          <cell r="S1634">
            <v>1247</v>
          </cell>
        </row>
        <row r="1635">
          <cell r="A1635" t="str">
            <v>131750075Nonirrigated</v>
          </cell>
          <cell r="B1635">
            <v>1196</v>
          </cell>
          <cell r="R1635" t="str">
            <v>131750075Irrigated</v>
          </cell>
          <cell r="S1635">
            <v>1883</v>
          </cell>
        </row>
        <row r="1636">
          <cell r="A1636" t="str">
            <v>131750081All</v>
          </cell>
          <cell r="B1636">
            <v>12</v>
          </cell>
          <cell r="R1636" t="str">
            <v>131750075NonIrrigated</v>
          </cell>
          <cell r="S1636">
            <v>1196</v>
          </cell>
        </row>
        <row r="1637">
          <cell r="A1637" t="str">
            <v>131770011All</v>
          </cell>
          <cell r="B1637">
            <v>30</v>
          </cell>
          <cell r="R1637" t="str">
            <v>131750081All</v>
          </cell>
          <cell r="S1637">
            <v>12</v>
          </cell>
        </row>
        <row r="1638">
          <cell r="A1638" t="str">
            <v>131770011Irrigated</v>
          </cell>
          <cell r="B1638">
            <v>36</v>
          </cell>
          <cell r="R1638" t="str">
            <v>131770011All</v>
          </cell>
          <cell r="S1638">
            <v>30</v>
          </cell>
        </row>
        <row r="1639">
          <cell r="A1639" t="str">
            <v>131770011Nonirrigated</v>
          </cell>
          <cell r="B1639">
            <v>28</v>
          </cell>
          <cell r="R1639" t="str">
            <v>131770011Irrigated</v>
          </cell>
          <cell r="S1639">
            <v>36</v>
          </cell>
        </row>
        <row r="1640">
          <cell r="A1640" t="str">
            <v>131770016All</v>
          </cell>
          <cell r="B1640">
            <v>41</v>
          </cell>
          <cell r="R1640" t="str">
            <v>131770011NonIrrigated</v>
          </cell>
          <cell r="S1640">
            <v>28</v>
          </cell>
        </row>
        <row r="1641">
          <cell r="A1641" t="str">
            <v>131770041All</v>
          </cell>
          <cell r="B1641">
            <v>92</v>
          </cell>
          <cell r="R1641" t="str">
            <v>131770016All</v>
          </cell>
          <cell r="S1641">
            <v>41</v>
          </cell>
        </row>
        <row r="1642">
          <cell r="A1642" t="str">
            <v>131770051All</v>
          </cell>
          <cell r="B1642">
            <v>24</v>
          </cell>
          <cell r="R1642" t="str">
            <v>131770041All</v>
          </cell>
          <cell r="S1642">
            <v>92</v>
          </cell>
        </row>
        <row r="1643">
          <cell r="A1643" t="str">
            <v>131770051Irrigated</v>
          </cell>
          <cell r="B1643">
            <v>24</v>
          </cell>
          <cell r="R1643" t="str">
            <v>131770051All</v>
          </cell>
          <cell r="S1643">
            <v>24</v>
          </cell>
        </row>
        <row r="1644">
          <cell r="A1644" t="str">
            <v>131770051Nonirrigated</v>
          </cell>
          <cell r="B1644">
            <v>24</v>
          </cell>
          <cell r="R1644" t="str">
            <v>131770051Irrigated</v>
          </cell>
          <cell r="S1644">
            <v>24</v>
          </cell>
        </row>
        <row r="1645">
          <cell r="A1645" t="str">
            <v>131770075All</v>
          </cell>
          <cell r="B1645">
            <v>2254</v>
          </cell>
          <cell r="R1645" t="str">
            <v>131770051NonIrrigated</v>
          </cell>
          <cell r="S1645">
            <v>24</v>
          </cell>
        </row>
        <row r="1646">
          <cell r="A1646" t="str">
            <v>131770075Irrigated</v>
          </cell>
          <cell r="B1646">
            <v>2480</v>
          </cell>
          <cell r="R1646" t="str">
            <v>131770075All</v>
          </cell>
          <cell r="S1646">
            <v>2254</v>
          </cell>
        </row>
        <row r="1647">
          <cell r="A1647" t="str">
            <v>131770075Nonirrigated</v>
          </cell>
          <cell r="B1647">
            <v>1409</v>
          </cell>
          <cell r="R1647" t="str">
            <v>131770075Irrigated</v>
          </cell>
          <cell r="S1647">
            <v>2480</v>
          </cell>
        </row>
        <row r="1648">
          <cell r="A1648" t="str">
            <v>131770081All</v>
          </cell>
          <cell r="B1648">
            <v>18</v>
          </cell>
          <cell r="R1648" t="str">
            <v>131770075NonIrrigated</v>
          </cell>
          <cell r="S1648">
            <v>1409</v>
          </cell>
        </row>
        <row r="1649">
          <cell r="A1649" t="str">
            <v>131770081Irrigated</v>
          </cell>
          <cell r="B1649">
            <v>23</v>
          </cell>
          <cell r="R1649" t="str">
            <v>131770081All</v>
          </cell>
          <cell r="S1649">
            <v>18</v>
          </cell>
        </row>
        <row r="1650">
          <cell r="A1650" t="str">
            <v>131770081Nonirrigated</v>
          </cell>
          <cell r="B1650">
            <v>15</v>
          </cell>
          <cell r="R1650" t="str">
            <v>131770081Irrigated</v>
          </cell>
          <cell r="S1650">
            <v>23</v>
          </cell>
        </row>
        <row r="1651">
          <cell r="A1651" t="str">
            <v>131790041All</v>
          </cell>
          <cell r="B1651">
            <v>51</v>
          </cell>
          <cell r="R1651" t="str">
            <v>131770081NonIrrigated</v>
          </cell>
          <cell r="S1651">
            <v>15</v>
          </cell>
        </row>
        <row r="1652">
          <cell r="A1652" t="str">
            <v>131790081All</v>
          </cell>
          <cell r="B1652">
            <v>19</v>
          </cell>
          <cell r="R1652" t="str">
            <v>131790041All</v>
          </cell>
          <cell r="S1652">
            <v>51</v>
          </cell>
        </row>
        <row r="1653">
          <cell r="A1653" t="str">
            <v>131810011All</v>
          </cell>
          <cell r="B1653">
            <v>29</v>
          </cell>
          <cell r="R1653" t="str">
            <v>131790081All</v>
          </cell>
          <cell r="S1653">
            <v>19</v>
          </cell>
        </row>
        <row r="1654">
          <cell r="A1654" t="str">
            <v>131830011All</v>
          </cell>
          <cell r="B1654">
            <v>28</v>
          </cell>
          <cell r="R1654" t="str">
            <v>131810011All</v>
          </cell>
          <cell r="S1654">
            <v>29</v>
          </cell>
        </row>
        <row r="1655">
          <cell r="A1655" t="str">
            <v>131830041All</v>
          </cell>
          <cell r="B1655">
            <v>46</v>
          </cell>
          <cell r="R1655" t="str">
            <v>131830011All</v>
          </cell>
          <cell r="S1655">
            <v>28</v>
          </cell>
        </row>
        <row r="1656">
          <cell r="A1656" t="str">
            <v>131830075All</v>
          </cell>
          <cell r="B1656">
            <v>2338</v>
          </cell>
          <cell r="R1656" t="str">
            <v>131830041All</v>
          </cell>
          <cell r="S1656">
            <v>46</v>
          </cell>
        </row>
        <row r="1657">
          <cell r="A1657" t="str">
            <v>131830081All</v>
          </cell>
          <cell r="B1657">
            <v>19</v>
          </cell>
          <cell r="R1657" t="str">
            <v>131830075All</v>
          </cell>
          <cell r="S1657">
            <v>2338</v>
          </cell>
        </row>
        <row r="1658">
          <cell r="A1658" t="str">
            <v>131850011All</v>
          </cell>
          <cell r="B1658">
            <v>36</v>
          </cell>
          <cell r="R1658" t="str">
            <v>131830081All</v>
          </cell>
          <cell r="S1658">
            <v>19</v>
          </cell>
        </row>
        <row r="1659">
          <cell r="A1659" t="str">
            <v>131850011Irrigated</v>
          </cell>
          <cell r="B1659">
            <v>43</v>
          </cell>
          <cell r="R1659" t="str">
            <v>131850011All</v>
          </cell>
          <cell r="S1659">
            <v>36</v>
          </cell>
        </row>
        <row r="1660">
          <cell r="A1660" t="str">
            <v>131850011Nonirrigated</v>
          </cell>
          <cell r="B1660">
            <v>34</v>
          </cell>
          <cell r="R1660" t="str">
            <v>131850011Irrigated</v>
          </cell>
          <cell r="S1660">
            <v>43</v>
          </cell>
        </row>
        <row r="1661">
          <cell r="A1661" t="str">
            <v>131850016All</v>
          </cell>
          <cell r="B1661">
            <v>36</v>
          </cell>
          <cell r="R1661" t="str">
            <v>131850011NonIrrigated</v>
          </cell>
          <cell r="S1661">
            <v>34</v>
          </cell>
        </row>
        <row r="1662">
          <cell r="A1662" t="str">
            <v>131850041All</v>
          </cell>
          <cell r="B1662">
            <v>90</v>
          </cell>
          <cell r="R1662" t="str">
            <v>131850016All</v>
          </cell>
          <cell r="S1662">
            <v>36</v>
          </cell>
        </row>
        <row r="1663">
          <cell r="A1663" t="str">
            <v>131850041Irrigated</v>
          </cell>
          <cell r="B1663">
            <v>102</v>
          </cell>
          <cell r="R1663" t="str">
            <v>131850041All</v>
          </cell>
          <cell r="S1663">
            <v>90</v>
          </cell>
        </row>
        <row r="1664">
          <cell r="A1664" t="str">
            <v>131850041Nonirrigated</v>
          </cell>
          <cell r="B1664">
            <v>56</v>
          </cell>
          <cell r="R1664" t="str">
            <v>131850041Irrigated</v>
          </cell>
          <cell r="S1664">
            <v>102</v>
          </cell>
        </row>
        <row r="1665">
          <cell r="A1665" t="str">
            <v>131850051All</v>
          </cell>
          <cell r="B1665">
            <v>22</v>
          </cell>
          <cell r="R1665" t="str">
            <v>131850041NonIrrigated</v>
          </cell>
          <cell r="S1665">
            <v>56</v>
          </cell>
        </row>
        <row r="1666">
          <cell r="A1666" t="str">
            <v>131850075All</v>
          </cell>
          <cell r="B1666">
            <v>1931</v>
          </cell>
          <cell r="R1666" t="str">
            <v>131850051All</v>
          </cell>
          <cell r="S1666">
            <v>22</v>
          </cell>
        </row>
        <row r="1667">
          <cell r="A1667" t="str">
            <v>131850081All</v>
          </cell>
          <cell r="B1667">
            <v>18</v>
          </cell>
          <cell r="R1667" t="str">
            <v>131850075All</v>
          </cell>
          <cell r="S1667">
            <v>1931</v>
          </cell>
        </row>
        <row r="1668">
          <cell r="A1668" t="str">
            <v>131870041All</v>
          </cell>
          <cell r="B1668">
            <v>48</v>
          </cell>
          <cell r="R1668" t="str">
            <v>131850081All</v>
          </cell>
          <cell r="S1668">
            <v>18</v>
          </cell>
        </row>
        <row r="1669">
          <cell r="A1669" t="str">
            <v>131890011All</v>
          </cell>
          <cell r="B1669">
            <v>29</v>
          </cell>
          <cell r="R1669" t="str">
            <v>131870041All</v>
          </cell>
          <cell r="S1669">
            <v>48</v>
          </cell>
        </row>
        <row r="1670">
          <cell r="A1670" t="str">
            <v>131890041All</v>
          </cell>
          <cell r="B1670">
            <v>57</v>
          </cell>
          <cell r="R1670" t="str">
            <v>131890011All</v>
          </cell>
          <cell r="S1670">
            <v>29</v>
          </cell>
        </row>
        <row r="1671">
          <cell r="A1671" t="str">
            <v>131890081All</v>
          </cell>
          <cell r="B1671">
            <v>16</v>
          </cell>
          <cell r="R1671" t="str">
            <v>131890041All</v>
          </cell>
          <cell r="S1671">
            <v>57</v>
          </cell>
        </row>
        <row r="1672">
          <cell r="A1672" t="str">
            <v>131930011All</v>
          </cell>
          <cell r="B1672">
            <v>36</v>
          </cell>
          <cell r="R1672" t="str">
            <v>131890081All</v>
          </cell>
          <cell r="S1672">
            <v>16</v>
          </cell>
        </row>
        <row r="1673">
          <cell r="A1673" t="str">
            <v>131930016All</v>
          </cell>
          <cell r="B1673">
            <v>41</v>
          </cell>
          <cell r="R1673" t="str">
            <v>131930011All</v>
          </cell>
          <cell r="S1673">
            <v>36</v>
          </cell>
        </row>
        <row r="1674">
          <cell r="A1674" t="str">
            <v>131930041All</v>
          </cell>
          <cell r="B1674">
            <v>75</v>
          </cell>
          <cell r="R1674" t="str">
            <v>131930016All</v>
          </cell>
          <cell r="S1674">
            <v>41</v>
          </cell>
        </row>
        <row r="1675">
          <cell r="A1675" t="str">
            <v>131930051All</v>
          </cell>
          <cell r="B1675">
            <v>22</v>
          </cell>
          <cell r="R1675" t="str">
            <v>131930041All</v>
          </cell>
          <cell r="S1675">
            <v>75</v>
          </cell>
        </row>
        <row r="1676">
          <cell r="A1676" t="str">
            <v>131930075All</v>
          </cell>
          <cell r="B1676">
            <v>2451</v>
          </cell>
          <cell r="R1676" t="str">
            <v>131930051All</v>
          </cell>
          <cell r="S1676">
            <v>22</v>
          </cell>
        </row>
        <row r="1677">
          <cell r="A1677" t="str">
            <v>131930075Irrigated</v>
          </cell>
          <cell r="B1677">
            <v>2554</v>
          </cell>
          <cell r="R1677" t="str">
            <v>131930075All</v>
          </cell>
          <cell r="S1677">
            <v>2451</v>
          </cell>
        </row>
        <row r="1678">
          <cell r="A1678" t="str">
            <v>131930075Nonirrigated</v>
          </cell>
          <cell r="B1678">
            <v>1434</v>
          </cell>
          <cell r="R1678" t="str">
            <v>131930075Irrigated</v>
          </cell>
          <cell r="S1678">
            <v>2554</v>
          </cell>
        </row>
        <row r="1679">
          <cell r="A1679" t="str">
            <v>131930081All</v>
          </cell>
          <cell r="B1679">
            <v>16</v>
          </cell>
          <cell r="R1679" t="str">
            <v>131930075NonIrrigated</v>
          </cell>
          <cell r="S1679">
            <v>1434</v>
          </cell>
        </row>
        <row r="1680">
          <cell r="A1680" t="str">
            <v>131950011All</v>
          </cell>
          <cell r="B1680">
            <v>25</v>
          </cell>
          <cell r="R1680" t="str">
            <v>131930081All</v>
          </cell>
          <cell r="S1680">
            <v>16</v>
          </cell>
        </row>
        <row r="1681">
          <cell r="A1681" t="str">
            <v>131950016All</v>
          </cell>
          <cell r="B1681">
            <v>39</v>
          </cell>
          <cell r="R1681" t="str">
            <v>131950011All</v>
          </cell>
          <cell r="S1681">
            <v>25</v>
          </cell>
        </row>
        <row r="1682">
          <cell r="A1682" t="str">
            <v>131950041All</v>
          </cell>
          <cell r="B1682">
            <v>57</v>
          </cell>
          <cell r="R1682" t="str">
            <v>131950016All</v>
          </cell>
          <cell r="S1682">
            <v>39</v>
          </cell>
        </row>
        <row r="1683">
          <cell r="A1683" t="str">
            <v>131950051All</v>
          </cell>
          <cell r="B1683">
            <v>27</v>
          </cell>
          <cell r="R1683" t="str">
            <v>131950041All</v>
          </cell>
          <cell r="S1683">
            <v>57</v>
          </cell>
        </row>
        <row r="1684">
          <cell r="A1684" t="str">
            <v>131950081All</v>
          </cell>
          <cell r="B1684">
            <v>16</v>
          </cell>
          <cell r="R1684" t="str">
            <v>131950051All</v>
          </cell>
          <cell r="S1684">
            <v>27</v>
          </cell>
        </row>
        <row r="1685">
          <cell r="A1685" t="str">
            <v>131970011All</v>
          </cell>
          <cell r="B1685">
            <v>34</v>
          </cell>
          <cell r="R1685" t="str">
            <v>131950081All</v>
          </cell>
          <cell r="S1685">
            <v>16</v>
          </cell>
        </row>
        <row r="1686">
          <cell r="A1686" t="str">
            <v>131970016All</v>
          </cell>
          <cell r="B1686">
            <v>43</v>
          </cell>
          <cell r="R1686" t="str">
            <v>131970011All</v>
          </cell>
          <cell r="S1686">
            <v>34</v>
          </cell>
        </row>
        <row r="1687">
          <cell r="A1687" t="str">
            <v>131970041All</v>
          </cell>
          <cell r="B1687">
            <v>70</v>
          </cell>
          <cell r="R1687" t="str">
            <v>131970016All</v>
          </cell>
          <cell r="S1687">
            <v>43</v>
          </cell>
        </row>
        <row r="1688">
          <cell r="A1688" t="str">
            <v>131970041Irrigated</v>
          </cell>
          <cell r="B1688">
            <v>78</v>
          </cell>
          <cell r="R1688" t="str">
            <v>131970041All</v>
          </cell>
          <cell r="S1688">
            <v>70</v>
          </cell>
        </row>
        <row r="1689">
          <cell r="A1689" t="str">
            <v>131970041Nonirrigated</v>
          </cell>
          <cell r="B1689">
            <v>38</v>
          </cell>
          <cell r="R1689" t="str">
            <v>131970041Irrigated</v>
          </cell>
          <cell r="S1689">
            <v>78</v>
          </cell>
        </row>
        <row r="1690">
          <cell r="A1690" t="str">
            <v>131970051All</v>
          </cell>
          <cell r="B1690">
            <v>22</v>
          </cell>
          <cell r="R1690" t="str">
            <v>131970041NonIrrigated</v>
          </cell>
          <cell r="S1690">
            <v>38</v>
          </cell>
        </row>
        <row r="1691">
          <cell r="A1691" t="str">
            <v>131970075All</v>
          </cell>
          <cell r="B1691">
            <v>1860</v>
          </cell>
          <cell r="R1691" t="str">
            <v>131970051All</v>
          </cell>
          <cell r="S1691">
            <v>22</v>
          </cell>
        </row>
        <row r="1692">
          <cell r="A1692" t="str">
            <v>131970075Irrigated</v>
          </cell>
          <cell r="B1692">
            <v>2071</v>
          </cell>
          <cell r="R1692" t="str">
            <v>131970075All</v>
          </cell>
          <cell r="S1692">
            <v>1860</v>
          </cell>
        </row>
        <row r="1693">
          <cell r="A1693" t="str">
            <v>131970075Nonirrigated</v>
          </cell>
          <cell r="B1693">
            <v>1479</v>
          </cell>
          <cell r="R1693" t="str">
            <v>131970075Irrigated</v>
          </cell>
          <cell r="S1693">
            <v>2071</v>
          </cell>
        </row>
        <row r="1694">
          <cell r="A1694" t="str">
            <v>131970081All</v>
          </cell>
          <cell r="B1694">
            <v>17</v>
          </cell>
          <cell r="R1694" t="str">
            <v>131970075NonIrrigated</v>
          </cell>
          <cell r="S1694">
            <v>1479</v>
          </cell>
        </row>
        <row r="1695">
          <cell r="A1695" t="str">
            <v>131990011All</v>
          </cell>
          <cell r="B1695">
            <v>29</v>
          </cell>
          <cell r="R1695" t="str">
            <v>131970081All</v>
          </cell>
          <cell r="S1695">
            <v>17</v>
          </cell>
        </row>
        <row r="1696">
          <cell r="A1696" t="str">
            <v>131990016All</v>
          </cell>
          <cell r="B1696">
            <v>43</v>
          </cell>
          <cell r="R1696" t="str">
            <v>131990011All</v>
          </cell>
          <cell r="S1696">
            <v>29</v>
          </cell>
        </row>
        <row r="1697">
          <cell r="A1697" t="str">
            <v>131990041All</v>
          </cell>
          <cell r="B1697">
            <v>57</v>
          </cell>
          <cell r="R1697" t="str">
            <v>131990016All</v>
          </cell>
          <cell r="S1697">
            <v>43</v>
          </cell>
        </row>
        <row r="1698">
          <cell r="A1698" t="str">
            <v>131990051All</v>
          </cell>
          <cell r="B1698">
            <v>22</v>
          </cell>
          <cell r="R1698" t="str">
            <v>131990041All</v>
          </cell>
          <cell r="S1698">
            <v>57</v>
          </cell>
        </row>
        <row r="1699">
          <cell r="A1699" t="str">
            <v>131990081All</v>
          </cell>
          <cell r="B1699">
            <v>16</v>
          </cell>
          <cell r="R1699" t="str">
            <v>131990051All</v>
          </cell>
          <cell r="S1699">
            <v>22</v>
          </cell>
        </row>
        <row r="1700">
          <cell r="A1700" t="str">
            <v>132010011All</v>
          </cell>
          <cell r="B1700">
            <v>42</v>
          </cell>
          <cell r="R1700" t="str">
            <v>131990081All</v>
          </cell>
          <cell r="S1700">
            <v>16</v>
          </cell>
        </row>
        <row r="1701">
          <cell r="A1701" t="str">
            <v>132010011Irrigated</v>
          </cell>
          <cell r="B1701">
            <v>46</v>
          </cell>
          <cell r="R1701" t="str">
            <v>132010011All</v>
          </cell>
          <cell r="S1701">
            <v>42</v>
          </cell>
        </row>
        <row r="1702">
          <cell r="A1702" t="str">
            <v>132010011Nonirrigated</v>
          </cell>
          <cell r="B1702">
            <v>36</v>
          </cell>
          <cell r="R1702" t="str">
            <v>132010011Irrigated</v>
          </cell>
          <cell r="S1702">
            <v>46</v>
          </cell>
        </row>
        <row r="1703">
          <cell r="A1703" t="str">
            <v>132010016All</v>
          </cell>
          <cell r="B1703">
            <v>41</v>
          </cell>
          <cell r="R1703" t="str">
            <v>132010011NonIrrigated</v>
          </cell>
          <cell r="S1703">
            <v>36</v>
          </cell>
        </row>
        <row r="1704">
          <cell r="A1704" t="str">
            <v>132010041All</v>
          </cell>
          <cell r="B1704">
            <v>101</v>
          </cell>
          <cell r="R1704" t="str">
            <v>132010016All</v>
          </cell>
          <cell r="S1704">
            <v>41</v>
          </cell>
        </row>
        <row r="1705">
          <cell r="A1705" t="str">
            <v>132010051All</v>
          </cell>
          <cell r="B1705">
            <v>24</v>
          </cell>
          <cell r="R1705" t="str">
            <v>132010041All</v>
          </cell>
          <cell r="S1705">
            <v>101</v>
          </cell>
        </row>
        <row r="1706">
          <cell r="A1706" t="str">
            <v>132010075All</v>
          </cell>
          <cell r="B1706">
            <v>2509</v>
          </cell>
          <cell r="R1706" t="str">
            <v>132010051All</v>
          </cell>
          <cell r="S1706">
            <v>24</v>
          </cell>
        </row>
        <row r="1707">
          <cell r="A1707" t="str">
            <v>132010075Irrigated</v>
          </cell>
          <cell r="B1707">
            <v>2725</v>
          </cell>
          <cell r="R1707" t="str">
            <v>132010075All</v>
          </cell>
          <cell r="S1707">
            <v>2509</v>
          </cell>
        </row>
        <row r="1708">
          <cell r="A1708" t="str">
            <v>132010075Nonirrigated</v>
          </cell>
          <cell r="B1708">
            <v>1824</v>
          </cell>
          <cell r="R1708" t="str">
            <v>132010075Irrigated</v>
          </cell>
          <cell r="S1708">
            <v>2725</v>
          </cell>
        </row>
        <row r="1709">
          <cell r="A1709" t="str">
            <v>132010081All</v>
          </cell>
          <cell r="B1709">
            <v>25</v>
          </cell>
          <cell r="R1709" t="str">
            <v>132010075NonIrrigated</v>
          </cell>
          <cell r="S1709">
            <v>1824</v>
          </cell>
        </row>
        <row r="1710">
          <cell r="A1710" t="str">
            <v>132010081Irrigated</v>
          </cell>
          <cell r="B1710">
            <v>26</v>
          </cell>
          <cell r="R1710" t="str">
            <v>132010081All</v>
          </cell>
          <cell r="S1710">
            <v>25</v>
          </cell>
        </row>
        <row r="1711">
          <cell r="A1711" t="str">
            <v>132010081Nonirrigated</v>
          </cell>
          <cell r="B1711">
            <v>17</v>
          </cell>
          <cell r="R1711" t="str">
            <v>132010081Irrigated</v>
          </cell>
          <cell r="S1711">
            <v>26</v>
          </cell>
        </row>
        <row r="1712">
          <cell r="A1712" t="str">
            <v>132050011All</v>
          </cell>
          <cell r="B1712">
            <v>36</v>
          </cell>
          <cell r="R1712" t="str">
            <v>132010081NonIrrigated</v>
          </cell>
          <cell r="S1712">
            <v>17</v>
          </cell>
        </row>
        <row r="1713">
          <cell r="A1713" t="str">
            <v>132050016All</v>
          </cell>
          <cell r="B1713">
            <v>41</v>
          </cell>
          <cell r="R1713" t="str">
            <v>132050011All</v>
          </cell>
          <cell r="S1713">
            <v>36</v>
          </cell>
        </row>
        <row r="1714">
          <cell r="A1714" t="str">
            <v>132050016Irrigated</v>
          </cell>
          <cell r="B1714">
            <v>41</v>
          </cell>
          <cell r="R1714" t="str">
            <v>132050016All</v>
          </cell>
          <cell r="S1714">
            <v>41</v>
          </cell>
        </row>
        <row r="1715">
          <cell r="A1715" t="str">
            <v>132050016Nonirrigated</v>
          </cell>
          <cell r="B1715">
            <v>41</v>
          </cell>
          <cell r="R1715" t="str">
            <v>132050016Irrigated</v>
          </cell>
          <cell r="S1715">
            <v>41</v>
          </cell>
        </row>
        <row r="1716">
          <cell r="A1716" t="str">
            <v>132050041All</v>
          </cell>
          <cell r="B1716">
            <v>104</v>
          </cell>
          <cell r="R1716" t="str">
            <v>132050016NonIrrigated</v>
          </cell>
          <cell r="S1716">
            <v>41</v>
          </cell>
        </row>
        <row r="1717">
          <cell r="A1717" t="str">
            <v>132050051All</v>
          </cell>
          <cell r="B1717">
            <v>24</v>
          </cell>
          <cell r="R1717" t="str">
            <v>132050041All</v>
          </cell>
          <cell r="S1717">
            <v>104</v>
          </cell>
        </row>
        <row r="1718">
          <cell r="A1718" t="str">
            <v>132050075All</v>
          </cell>
          <cell r="B1718">
            <v>2561</v>
          </cell>
          <cell r="R1718" t="str">
            <v>132050051All</v>
          </cell>
          <cell r="S1718">
            <v>24</v>
          </cell>
        </row>
        <row r="1719">
          <cell r="A1719" t="str">
            <v>132050075Irrigated</v>
          </cell>
          <cell r="B1719">
            <v>2762</v>
          </cell>
          <cell r="R1719" t="str">
            <v>132050075All</v>
          </cell>
          <cell r="S1719">
            <v>2561</v>
          </cell>
        </row>
        <row r="1720">
          <cell r="A1720" t="str">
            <v>132050075Nonirrigated</v>
          </cell>
          <cell r="B1720">
            <v>2051</v>
          </cell>
          <cell r="R1720" t="str">
            <v>132050075Irrigated</v>
          </cell>
          <cell r="S1720">
            <v>2762</v>
          </cell>
        </row>
        <row r="1721">
          <cell r="A1721" t="str">
            <v>132050081All</v>
          </cell>
          <cell r="B1721">
            <v>25</v>
          </cell>
          <cell r="R1721" t="str">
            <v>132050075NonIrrigated</v>
          </cell>
          <cell r="S1721">
            <v>2051</v>
          </cell>
        </row>
        <row r="1722">
          <cell r="A1722" t="str">
            <v>132050081Irrigated</v>
          </cell>
          <cell r="B1722">
            <v>27</v>
          </cell>
          <cell r="R1722" t="str">
            <v>132050081All</v>
          </cell>
          <cell r="S1722">
            <v>25</v>
          </cell>
        </row>
        <row r="1723">
          <cell r="A1723" t="str">
            <v>132050081Nonirrigated</v>
          </cell>
          <cell r="B1723">
            <v>18</v>
          </cell>
          <cell r="R1723" t="str">
            <v>132050081Irrigated</v>
          </cell>
          <cell r="S1723">
            <v>27</v>
          </cell>
        </row>
        <row r="1724">
          <cell r="A1724" t="str">
            <v>132070011All</v>
          </cell>
          <cell r="B1724">
            <v>24</v>
          </cell>
          <cell r="R1724" t="str">
            <v>132050081NonIrrigated</v>
          </cell>
          <cell r="S1724">
            <v>18</v>
          </cell>
        </row>
        <row r="1725">
          <cell r="A1725" t="str">
            <v>132070041All</v>
          </cell>
          <cell r="B1725">
            <v>48</v>
          </cell>
          <cell r="R1725" t="str">
            <v>132070011All</v>
          </cell>
          <cell r="S1725">
            <v>24</v>
          </cell>
        </row>
        <row r="1726">
          <cell r="A1726" t="str">
            <v>132070051All</v>
          </cell>
          <cell r="B1726">
            <v>22</v>
          </cell>
          <cell r="R1726" t="str">
            <v>132070041All</v>
          </cell>
          <cell r="S1726">
            <v>48</v>
          </cell>
        </row>
        <row r="1727">
          <cell r="A1727" t="str">
            <v>132090011All</v>
          </cell>
          <cell r="B1727">
            <v>26</v>
          </cell>
          <cell r="R1727" t="str">
            <v>132070051All</v>
          </cell>
          <cell r="S1727">
            <v>22</v>
          </cell>
        </row>
        <row r="1728">
          <cell r="A1728" t="str">
            <v>132090011Irrigated</v>
          </cell>
          <cell r="B1728">
            <v>32</v>
          </cell>
          <cell r="R1728" t="str">
            <v>132090011All</v>
          </cell>
          <cell r="S1728">
            <v>26</v>
          </cell>
        </row>
        <row r="1729">
          <cell r="A1729" t="str">
            <v>132090011Nonirrigated</v>
          </cell>
          <cell r="B1729">
            <v>25</v>
          </cell>
          <cell r="R1729" t="str">
            <v>132090011Irrigated</v>
          </cell>
          <cell r="S1729">
            <v>32</v>
          </cell>
        </row>
        <row r="1730">
          <cell r="A1730" t="str">
            <v>132090016All</v>
          </cell>
          <cell r="B1730">
            <v>42</v>
          </cell>
          <cell r="R1730" t="str">
            <v>132090011NonIrrigated</v>
          </cell>
          <cell r="S1730">
            <v>25</v>
          </cell>
        </row>
        <row r="1731">
          <cell r="A1731" t="str">
            <v>132090041All</v>
          </cell>
          <cell r="B1731">
            <v>84</v>
          </cell>
          <cell r="R1731" t="str">
            <v>132090016All</v>
          </cell>
          <cell r="S1731">
            <v>42</v>
          </cell>
        </row>
        <row r="1732">
          <cell r="A1732" t="str">
            <v>132090041Irrigated</v>
          </cell>
          <cell r="B1732">
            <v>101</v>
          </cell>
          <cell r="R1732" t="str">
            <v>132090041All</v>
          </cell>
          <cell r="S1732">
            <v>84</v>
          </cell>
        </row>
        <row r="1733">
          <cell r="A1733" t="str">
            <v>132090041Nonirrigated</v>
          </cell>
          <cell r="B1733">
            <v>50</v>
          </cell>
          <cell r="R1733" t="str">
            <v>132090041Irrigated</v>
          </cell>
          <cell r="S1733">
            <v>101</v>
          </cell>
        </row>
        <row r="1734">
          <cell r="A1734" t="str">
            <v>132090051All</v>
          </cell>
          <cell r="B1734">
            <v>22</v>
          </cell>
          <cell r="R1734" t="str">
            <v>132090041NonIrrigated</v>
          </cell>
          <cell r="S1734">
            <v>50</v>
          </cell>
        </row>
        <row r="1735">
          <cell r="A1735" t="str">
            <v>132090075All</v>
          </cell>
          <cell r="B1735">
            <v>1652</v>
          </cell>
          <cell r="R1735" t="str">
            <v>132090051All</v>
          </cell>
          <cell r="S1735">
            <v>22</v>
          </cell>
        </row>
        <row r="1736">
          <cell r="A1736" t="str">
            <v>132090081All</v>
          </cell>
          <cell r="B1736">
            <v>16</v>
          </cell>
          <cell r="R1736" t="str">
            <v>132090075All</v>
          </cell>
          <cell r="S1736">
            <v>1652</v>
          </cell>
        </row>
        <row r="1737">
          <cell r="A1737" t="str">
            <v>132110011All</v>
          </cell>
          <cell r="B1737">
            <v>30</v>
          </cell>
          <cell r="R1737" t="str">
            <v>132090081All</v>
          </cell>
          <cell r="S1737">
            <v>16</v>
          </cell>
        </row>
        <row r="1738">
          <cell r="A1738" t="str">
            <v>132110016All</v>
          </cell>
          <cell r="B1738">
            <v>41</v>
          </cell>
          <cell r="R1738" t="str">
            <v>132110011All</v>
          </cell>
          <cell r="S1738">
            <v>30</v>
          </cell>
        </row>
        <row r="1739">
          <cell r="A1739" t="str">
            <v>132110041All</v>
          </cell>
          <cell r="B1739">
            <v>66</v>
          </cell>
          <cell r="R1739" t="str">
            <v>132110016All</v>
          </cell>
          <cell r="S1739">
            <v>41</v>
          </cell>
        </row>
        <row r="1740">
          <cell r="A1740" t="str">
            <v>132110051All</v>
          </cell>
          <cell r="B1740">
            <v>22</v>
          </cell>
          <cell r="R1740" t="str">
            <v>132110041All</v>
          </cell>
          <cell r="S1740">
            <v>66</v>
          </cell>
        </row>
        <row r="1741">
          <cell r="A1741" t="str">
            <v>132110081All</v>
          </cell>
          <cell r="B1741">
            <v>16</v>
          </cell>
          <cell r="R1741" t="str">
            <v>132110051All</v>
          </cell>
          <cell r="S1741">
            <v>22</v>
          </cell>
        </row>
        <row r="1742">
          <cell r="A1742" t="str">
            <v>132130011All</v>
          </cell>
          <cell r="B1742">
            <v>34</v>
          </cell>
          <cell r="R1742" t="str">
            <v>132110081All</v>
          </cell>
          <cell r="S1742">
            <v>16</v>
          </cell>
        </row>
        <row r="1743">
          <cell r="A1743" t="str">
            <v>132130041All</v>
          </cell>
          <cell r="B1743">
            <v>70</v>
          </cell>
          <cell r="R1743" t="str">
            <v>132130011All</v>
          </cell>
          <cell r="S1743">
            <v>34</v>
          </cell>
        </row>
        <row r="1744">
          <cell r="A1744" t="str">
            <v>132130081All</v>
          </cell>
          <cell r="B1744">
            <v>20</v>
          </cell>
          <cell r="R1744" t="str">
            <v>132130041All</v>
          </cell>
          <cell r="S1744">
            <v>70</v>
          </cell>
        </row>
        <row r="1745">
          <cell r="A1745" t="str">
            <v>132130711All</v>
          </cell>
          <cell r="B1745">
            <v>1260</v>
          </cell>
          <cell r="R1745" t="str">
            <v>132130081All</v>
          </cell>
          <cell r="S1745">
            <v>20</v>
          </cell>
        </row>
        <row r="1746">
          <cell r="A1746" t="str">
            <v>132170011All</v>
          </cell>
          <cell r="B1746">
            <v>26</v>
          </cell>
          <cell r="R1746" t="str">
            <v>132130711All</v>
          </cell>
          <cell r="S1746">
            <v>1260</v>
          </cell>
        </row>
        <row r="1747">
          <cell r="A1747" t="str">
            <v>132170016All</v>
          </cell>
          <cell r="B1747">
            <v>41</v>
          </cell>
          <cell r="R1747" t="str">
            <v>132170011All</v>
          </cell>
          <cell r="S1747">
            <v>26</v>
          </cell>
        </row>
        <row r="1748">
          <cell r="A1748" t="str">
            <v>132170081All</v>
          </cell>
          <cell r="B1748">
            <v>16</v>
          </cell>
          <cell r="R1748" t="str">
            <v>132170016All</v>
          </cell>
          <cell r="S1748">
            <v>41</v>
          </cell>
        </row>
        <row r="1749">
          <cell r="A1749" t="str">
            <v>132190011All</v>
          </cell>
          <cell r="B1749">
            <v>29</v>
          </cell>
          <cell r="R1749" t="str">
            <v>132170081All</v>
          </cell>
          <cell r="S1749">
            <v>16</v>
          </cell>
        </row>
        <row r="1750">
          <cell r="A1750" t="str">
            <v>132190041All</v>
          </cell>
          <cell r="B1750">
            <v>48</v>
          </cell>
          <cell r="R1750" t="str">
            <v>132190011All</v>
          </cell>
          <cell r="S1750">
            <v>29</v>
          </cell>
        </row>
        <row r="1751">
          <cell r="A1751" t="str">
            <v>132190051All</v>
          </cell>
          <cell r="B1751">
            <v>22</v>
          </cell>
          <cell r="R1751" t="str">
            <v>132190041All</v>
          </cell>
          <cell r="S1751">
            <v>48</v>
          </cell>
        </row>
        <row r="1752">
          <cell r="A1752" t="str">
            <v>132190081All</v>
          </cell>
          <cell r="B1752">
            <v>16</v>
          </cell>
          <cell r="R1752" t="str">
            <v>132190051All</v>
          </cell>
          <cell r="S1752">
            <v>22</v>
          </cell>
        </row>
        <row r="1753">
          <cell r="A1753" t="str">
            <v>132210011All</v>
          </cell>
          <cell r="B1753">
            <v>29</v>
          </cell>
          <cell r="R1753" t="str">
            <v>132190081All</v>
          </cell>
          <cell r="S1753">
            <v>16</v>
          </cell>
        </row>
        <row r="1754">
          <cell r="A1754" t="str">
            <v>132210041All</v>
          </cell>
          <cell r="B1754">
            <v>79</v>
          </cell>
          <cell r="R1754" t="str">
            <v>132210011All</v>
          </cell>
          <cell r="S1754">
            <v>29</v>
          </cell>
        </row>
        <row r="1755">
          <cell r="A1755" t="str">
            <v>132210041Irrigated</v>
          </cell>
          <cell r="B1755">
            <v>102</v>
          </cell>
          <cell r="R1755" t="str">
            <v>132210016All</v>
          </cell>
          <cell r="S1755">
            <v>37</v>
          </cell>
        </row>
        <row r="1756">
          <cell r="A1756" t="str">
            <v>132210041Nonirrigated</v>
          </cell>
          <cell r="B1756">
            <v>57</v>
          </cell>
          <cell r="R1756" t="str">
            <v>132210041All</v>
          </cell>
          <cell r="S1756">
            <v>79</v>
          </cell>
        </row>
        <row r="1757">
          <cell r="A1757" t="str">
            <v>132210081All</v>
          </cell>
          <cell r="B1757">
            <v>16</v>
          </cell>
          <cell r="R1757" t="str">
            <v>132210041Irrigated</v>
          </cell>
          <cell r="S1757">
            <v>102</v>
          </cell>
        </row>
        <row r="1758">
          <cell r="A1758" t="str">
            <v>132250011All</v>
          </cell>
          <cell r="B1758">
            <v>32</v>
          </cell>
          <cell r="R1758" t="str">
            <v>132210041NonIrrigated</v>
          </cell>
          <cell r="S1758">
            <v>57</v>
          </cell>
        </row>
        <row r="1759">
          <cell r="A1759" t="str">
            <v>132250016All</v>
          </cell>
          <cell r="B1759">
            <v>41</v>
          </cell>
          <cell r="R1759" t="str">
            <v>132210081All</v>
          </cell>
          <cell r="S1759">
            <v>16</v>
          </cell>
        </row>
        <row r="1760">
          <cell r="A1760" t="str">
            <v>132250041All</v>
          </cell>
          <cell r="B1760">
            <v>97</v>
          </cell>
          <cell r="R1760" t="str">
            <v>132250011All</v>
          </cell>
          <cell r="S1760">
            <v>32</v>
          </cell>
        </row>
        <row r="1761">
          <cell r="A1761" t="str">
            <v>132250075All</v>
          </cell>
          <cell r="B1761">
            <v>1778</v>
          </cell>
          <cell r="R1761" t="str">
            <v>132250016All</v>
          </cell>
          <cell r="S1761">
            <v>41</v>
          </cell>
        </row>
        <row r="1762">
          <cell r="A1762" t="str">
            <v>132250075Irrigated</v>
          </cell>
          <cell r="B1762">
            <v>2204</v>
          </cell>
          <cell r="R1762" t="str">
            <v>132250041All</v>
          </cell>
          <cell r="S1762">
            <v>97</v>
          </cell>
        </row>
        <row r="1763">
          <cell r="A1763" t="str">
            <v>132250075Nonirrigated</v>
          </cell>
          <cell r="B1763">
            <v>1541</v>
          </cell>
          <cell r="R1763" t="str">
            <v>132250075All</v>
          </cell>
          <cell r="S1763">
            <v>1778</v>
          </cell>
        </row>
        <row r="1764">
          <cell r="A1764" t="str">
            <v>132250081All</v>
          </cell>
          <cell r="B1764">
            <v>17</v>
          </cell>
          <cell r="R1764" t="str">
            <v>132250075Irrigated</v>
          </cell>
          <cell r="S1764">
            <v>2204</v>
          </cell>
        </row>
        <row r="1765">
          <cell r="A1765" t="str">
            <v>132270041All</v>
          </cell>
          <cell r="B1765">
            <v>46</v>
          </cell>
          <cell r="R1765" t="str">
            <v>132250075NonIrrigated</v>
          </cell>
          <cell r="S1765">
            <v>1541</v>
          </cell>
        </row>
        <row r="1766">
          <cell r="A1766" t="str">
            <v>132290011All</v>
          </cell>
          <cell r="B1766">
            <v>32</v>
          </cell>
          <cell r="R1766" t="str">
            <v>132250081All</v>
          </cell>
          <cell r="S1766">
            <v>17</v>
          </cell>
        </row>
        <row r="1767">
          <cell r="A1767" t="str">
            <v>132290011Irrigated</v>
          </cell>
          <cell r="B1767">
            <v>36</v>
          </cell>
          <cell r="R1767" t="str">
            <v>132270041All</v>
          </cell>
          <cell r="S1767">
            <v>46</v>
          </cell>
        </row>
        <row r="1768">
          <cell r="A1768" t="str">
            <v>132290011Nonirrigated</v>
          </cell>
          <cell r="B1768">
            <v>29</v>
          </cell>
          <cell r="R1768" t="str">
            <v>132290011All</v>
          </cell>
          <cell r="S1768">
            <v>32</v>
          </cell>
        </row>
        <row r="1769">
          <cell r="A1769" t="str">
            <v>132290016All</v>
          </cell>
          <cell r="B1769">
            <v>36</v>
          </cell>
          <cell r="R1769" t="str">
            <v>132290011Irrigated</v>
          </cell>
          <cell r="S1769">
            <v>36</v>
          </cell>
        </row>
        <row r="1770">
          <cell r="A1770" t="str">
            <v>132290041All</v>
          </cell>
          <cell r="B1770">
            <v>93</v>
          </cell>
          <cell r="R1770" t="str">
            <v>132290011NonIrrigated</v>
          </cell>
          <cell r="S1770">
            <v>29</v>
          </cell>
        </row>
        <row r="1771">
          <cell r="A1771" t="str">
            <v>132290041Irrigated</v>
          </cell>
          <cell r="B1771">
            <v>99</v>
          </cell>
          <cell r="R1771" t="str">
            <v>132290016All</v>
          </cell>
          <cell r="S1771">
            <v>36</v>
          </cell>
        </row>
        <row r="1772">
          <cell r="A1772" t="str">
            <v>132290041Nonirrigated</v>
          </cell>
          <cell r="B1772">
            <v>48</v>
          </cell>
          <cell r="R1772" t="str">
            <v>132290041All</v>
          </cell>
          <cell r="S1772">
            <v>93</v>
          </cell>
        </row>
        <row r="1773">
          <cell r="A1773" t="str">
            <v>132290051All</v>
          </cell>
          <cell r="B1773">
            <v>22</v>
          </cell>
          <cell r="R1773" t="str">
            <v>132290041Irrigated</v>
          </cell>
          <cell r="S1773">
            <v>99</v>
          </cell>
        </row>
        <row r="1774">
          <cell r="A1774" t="str">
            <v>132290075All</v>
          </cell>
          <cell r="B1774">
            <v>2101</v>
          </cell>
          <cell r="R1774" t="str">
            <v>132290041NonIrrigated</v>
          </cell>
          <cell r="S1774">
            <v>48</v>
          </cell>
        </row>
        <row r="1775">
          <cell r="A1775" t="str">
            <v>132290075Irrigated</v>
          </cell>
          <cell r="B1775">
            <v>2358</v>
          </cell>
          <cell r="R1775" t="str">
            <v>132290051All</v>
          </cell>
          <cell r="S1775">
            <v>22</v>
          </cell>
        </row>
        <row r="1776">
          <cell r="A1776" t="str">
            <v>132290075Nonirrigated</v>
          </cell>
          <cell r="B1776">
            <v>1959</v>
          </cell>
          <cell r="R1776" t="str">
            <v>132290075All</v>
          </cell>
          <cell r="S1776">
            <v>2101</v>
          </cell>
        </row>
        <row r="1777">
          <cell r="A1777" t="str">
            <v>132290081All</v>
          </cell>
          <cell r="B1777">
            <v>18</v>
          </cell>
          <cell r="R1777" t="str">
            <v>132290075Irrigated</v>
          </cell>
          <cell r="S1777">
            <v>2358</v>
          </cell>
        </row>
        <row r="1778">
          <cell r="A1778" t="str">
            <v>132310011All</v>
          </cell>
          <cell r="B1778">
            <v>29</v>
          </cell>
          <cell r="R1778" t="str">
            <v>132290075NonIrrigated</v>
          </cell>
          <cell r="S1778">
            <v>1959</v>
          </cell>
        </row>
        <row r="1779">
          <cell r="A1779" t="str">
            <v>132310016All</v>
          </cell>
          <cell r="B1779">
            <v>43</v>
          </cell>
          <cell r="R1779" t="str">
            <v>132290081All</v>
          </cell>
          <cell r="S1779">
            <v>18</v>
          </cell>
        </row>
        <row r="1780">
          <cell r="A1780" t="str">
            <v>132310041All</v>
          </cell>
          <cell r="B1780">
            <v>85</v>
          </cell>
          <cell r="R1780" t="str">
            <v>132310011All</v>
          </cell>
          <cell r="S1780">
            <v>29</v>
          </cell>
        </row>
        <row r="1781">
          <cell r="A1781" t="str">
            <v>132310081All</v>
          </cell>
          <cell r="B1781">
            <v>16</v>
          </cell>
          <cell r="R1781" t="str">
            <v>132310016All</v>
          </cell>
          <cell r="S1781">
            <v>43</v>
          </cell>
        </row>
        <row r="1782">
          <cell r="A1782" t="str">
            <v>132330011All</v>
          </cell>
          <cell r="B1782">
            <v>34</v>
          </cell>
          <cell r="R1782" t="str">
            <v>132310041All</v>
          </cell>
          <cell r="S1782">
            <v>85</v>
          </cell>
        </row>
        <row r="1783">
          <cell r="A1783" t="str">
            <v>132330041All</v>
          </cell>
          <cell r="B1783">
            <v>70</v>
          </cell>
          <cell r="R1783" t="str">
            <v>132310081All</v>
          </cell>
          <cell r="S1783">
            <v>16</v>
          </cell>
        </row>
        <row r="1784">
          <cell r="A1784" t="str">
            <v>132330081All</v>
          </cell>
          <cell r="B1784">
            <v>20</v>
          </cell>
          <cell r="R1784" t="str">
            <v>132330011All</v>
          </cell>
          <cell r="S1784">
            <v>34</v>
          </cell>
        </row>
        <row r="1785">
          <cell r="A1785" t="str">
            <v>132350011All</v>
          </cell>
          <cell r="B1785">
            <v>33</v>
          </cell>
          <cell r="R1785" t="str">
            <v>132330041All</v>
          </cell>
          <cell r="S1785">
            <v>70</v>
          </cell>
        </row>
        <row r="1786">
          <cell r="A1786" t="str">
            <v>132350011Irrigated</v>
          </cell>
          <cell r="B1786">
            <v>39</v>
          </cell>
          <cell r="R1786" t="str">
            <v>132330081All</v>
          </cell>
          <cell r="S1786">
            <v>20</v>
          </cell>
        </row>
        <row r="1787">
          <cell r="A1787" t="str">
            <v>132350011Nonirrigated</v>
          </cell>
          <cell r="B1787">
            <v>29</v>
          </cell>
          <cell r="R1787" t="str">
            <v>132350011All</v>
          </cell>
          <cell r="S1787">
            <v>33</v>
          </cell>
        </row>
        <row r="1788">
          <cell r="A1788" t="str">
            <v>132350016All</v>
          </cell>
          <cell r="B1788">
            <v>41</v>
          </cell>
          <cell r="R1788" t="str">
            <v>132350011Irrigated</v>
          </cell>
          <cell r="S1788">
            <v>39</v>
          </cell>
        </row>
        <row r="1789">
          <cell r="A1789" t="str">
            <v>132350041All</v>
          </cell>
          <cell r="B1789">
            <v>94</v>
          </cell>
          <cell r="R1789" t="str">
            <v>132350011NonIrrigated</v>
          </cell>
          <cell r="S1789">
            <v>29</v>
          </cell>
        </row>
        <row r="1790">
          <cell r="A1790" t="str">
            <v>132350051All</v>
          </cell>
          <cell r="B1790">
            <v>22</v>
          </cell>
          <cell r="R1790" t="str">
            <v>132350016All</v>
          </cell>
          <cell r="S1790">
            <v>41</v>
          </cell>
        </row>
        <row r="1791">
          <cell r="A1791" t="str">
            <v>132350075All</v>
          </cell>
          <cell r="B1791">
            <v>2045</v>
          </cell>
          <cell r="R1791" t="str">
            <v>132350041All</v>
          </cell>
          <cell r="S1791">
            <v>94</v>
          </cell>
        </row>
        <row r="1792">
          <cell r="A1792" t="str">
            <v>132350075Irrigated</v>
          </cell>
          <cell r="B1792">
            <v>2251</v>
          </cell>
          <cell r="R1792" t="str">
            <v>132350051All</v>
          </cell>
          <cell r="S1792">
            <v>22</v>
          </cell>
        </row>
        <row r="1793">
          <cell r="A1793" t="str">
            <v>132350075Nonirrigated</v>
          </cell>
          <cell r="B1793">
            <v>1488</v>
          </cell>
          <cell r="R1793" t="str">
            <v>132350075All</v>
          </cell>
          <cell r="S1793">
            <v>2045</v>
          </cell>
        </row>
        <row r="1794">
          <cell r="A1794" t="str">
            <v>132350081All</v>
          </cell>
          <cell r="B1794">
            <v>15</v>
          </cell>
          <cell r="R1794" t="str">
            <v>132350075Irrigated</v>
          </cell>
          <cell r="S1794">
            <v>2251</v>
          </cell>
        </row>
        <row r="1795">
          <cell r="A1795" t="str">
            <v>132350081Irrigated</v>
          </cell>
          <cell r="B1795">
            <v>21</v>
          </cell>
          <cell r="R1795" t="str">
            <v>132350075NonIrrigated</v>
          </cell>
          <cell r="S1795">
            <v>1488</v>
          </cell>
        </row>
        <row r="1796">
          <cell r="A1796" t="str">
            <v>132350081Nonirrigated</v>
          </cell>
          <cell r="B1796">
            <v>13</v>
          </cell>
          <cell r="R1796" t="str">
            <v>132350081All</v>
          </cell>
          <cell r="S1796">
            <v>15</v>
          </cell>
        </row>
        <row r="1797">
          <cell r="A1797" t="str">
            <v>132370011All</v>
          </cell>
          <cell r="B1797">
            <v>29</v>
          </cell>
          <cell r="R1797" t="str">
            <v>132350081Irrigated</v>
          </cell>
          <cell r="S1797">
            <v>21</v>
          </cell>
        </row>
        <row r="1798">
          <cell r="A1798" t="str">
            <v>132370041All</v>
          </cell>
          <cell r="B1798">
            <v>76</v>
          </cell>
          <cell r="R1798" t="str">
            <v>132350081NonIrrigated</v>
          </cell>
          <cell r="S1798">
            <v>13</v>
          </cell>
        </row>
        <row r="1799">
          <cell r="A1799" t="str">
            <v>132390011All</v>
          </cell>
          <cell r="B1799">
            <v>34</v>
          </cell>
          <cell r="R1799" t="str">
            <v>132370011All</v>
          </cell>
          <cell r="S1799">
            <v>29</v>
          </cell>
        </row>
        <row r="1800">
          <cell r="A1800" t="str">
            <v>132390041All</v>
          </cell>
          <cell r="B1800">
            <v>89</v>
          </cell>
          <cell r="R1800" t="str">
            <v>132370041All</v>
          </cell>
          <cell r="S1800">
            <v>76</v>
          </cell>
        </row>
        <row r="1801">
          <cell r="A1801" t="str">
            <v>132390075All</v>
          </cell>
          <cell r="B1801">
            <v>1798</v>
          </cell>
          <cell r="R1801" t="str">
            <v>132390011All</v>
          </cell>
          <cell r="S1801">
            <v>34</v>
          </cell>
        </row>
        <row r="1802">
          <cell r="A1802" t="str">
            <v>132410041All</v>
          </cell>
          <cell r="B1802">
            <v>46</v>
          </cell>
          <cell r="R1802" t="str">
            <v>132390041All</v>
          </cell>
          <cell r="S1802">
            <v>89</v>
          </cell>
        </row>
        <row r="1803">
          <cell r="A1803" t="str">
            <v>132430011All</v>
          </cell>
          <cell r="B1803">
            <v>41</v>
          </cell>
          <cell r="R1803" t="str">
            <v>132390075All</v>
          </cell>
          <cell r="S1803">
            <v>1798</v>
          </cell>
        </row>
        <row r="1804">
          <cell r="A1804" t="str">
            <v>132430011Irrigated</v>
          </cell>
          <cell r="B1804">
            <v>46</v>
          </cell>
          <cell r="R1804" t="str">
            <v>132410041All</v>
          </cell>
          <cell r="S1804">
            <v>46</v>
          </cell>
        </row>
        <row r="1805">
          <cell r="A1805" t="str">
            <v>132430011Nonirrigated</v>
          </cell>
          <cell r="B1805">
            <v>36</v>
          </cell>
          <cell r="R1805" t="str">
            <v>132430011All</v>
          </cell>
          <cell r="S1805">
            <v>41</v>
          </cell>
        </row>
        <row r="1806">
          <cell r="A1806" t="str">
            <v>132430016All</v>
          </cell>
          <cell r="B1806">
            <v>41</v>
          </cell>
          <cell r="R1806" t="str">
            <v>132430011Irrigated</v>
          </cell>
          <cell r="S1806">
            <v>46</v>
          </cell>
        </row>
        <row r="1807">
          <cell r="A1807" t="str">
            <v>132430041All</v>
          </cell>
          <cell r="B1807">
            <v>102</v>
          </cell>
          <cell r="R1807" t="str">
            <v>132430011NonIrrigated</v>
          </cell>
          <cell r="S1807">
            <v>36</v>
          </cell>
        </row>
        <row r="1808">
          <cell r="A1808" t="str">
            <v>132430051All</v>
          </cell>
          <cell r="B1808">
            <v>24</v>
          </cell>
          <cell r="R1808" t="str">
            <v>132430016All</v>
          </cell>
          <cell r="S1808">
            <v>41</v>
          </cell>
        </row>
        <row r="1809">
          <cell r="A1809" t="str">
            <v>132430075All</v>
          </cell>
          <cell r="B1809">
            <v>2414</v>
          </cell>
          <cell r="R1809" t="str">
            <v>132430041All</v>
          </cell>
          <cell r="S1809">
            <v>102</v>
          </cell>
        </row>
        <row r="1810">
          <cell r="A1810" t="str">
            <v>132430075Irrigated</v>
          </cell>
          <cell r="B1810">
            <v>2612</v>
          </cell>
          <cell r="R1810" t="str">
            <v>132430051All</v>
          </cell>
          <cell r="S1810">
            <v>24</v>
          </cell>
        </row>
        <row r="1811">
          <cell r="A1811" t="str">
            <v>132430075Nonirrigated</v>
          </cell>
          <cell r="B1811">
            <v>1840</v>
          </cell>
          <cell r="R1811" t="str">
            <v>132430075All</v>
          </cell>
          <cell r="S1811">
            <v>2414</v>
          </cell>
        </row>
        <row r="1812">
          <cell r="A1812" t="str">
            <v>132430081All</v>
          </cell>
          <cell r="B1812">
            <v>24</v>
          </cell>
          <cell r="R1812" t="str">
            <v>132430075Irrigated</v>
          </cell>
          <cell r="S1812">
            <v>2612</v>
          </cell>
        </row>
        <row r="1813">
          <cell r="A1813" t="str">
            <v>132430081Irrigated</v>
          </cell>
          <cell r="B1813">
            <v>28</v>
          </cell>
          <cell r="R1813" t="str">
            <v>132430075NonIrrigated</v>
          </cell>
          <cell r="S1813">
            <v>1840</v>
          </cell>
        </row>
        <row r="1814">
          <cell r="A1814" t="str">
            <v>132430081Nonirrigated</v>
          </cell>
          <cell r="B1814">
            <v>19</v>
          </cell>
          <cell r="R1814" t="str">
            <v>132430081All</v>
          </cell>
          <cell r="S1814">
            <v>24</v>
          </cell>
        </row>
        <row r="1815">
          <cell r="A1815" t="str">
            <v>132450011All</v>
          </cell>
          <cell r="B1815">
            <v>29</v>
          </cell>
          <cell r="R1815" t="str">
            <v>132430081Irrigated</v>
          </cell>
          <cell r="S1815">
            <v>28</v>
          </cell>
        </row>
        <row r="1816">
          <cell r="A1816" t="str">
            <v>132450016All</v>
          </cell>
          <cell r="B1816">
            <v>43</v>
          </cell>
          <cell r="R1816" t="str">
            <v>132430081NonIrrigated</v>
          </cell>
          <cell r="S1816">
            <v>19</v>
          </cell>
        </row>
        <row r="1817">
          <cell r="A1817" t="str">
            <v>132450041All</v>
          </cell>
          <cell r="B1817">
            <v>93</v>
          </cell>
          <cell r="R1817" t="str">
            <v>132450011All</v>
          </cell>
          <cell r="S1817">
            <v>29</v>
          </cell>
        </row>
        <row r="1818">
          <cell r="A1818" t="str">
            <v>132450075All</v>
          </cell>
          <cell r="B1818">
            <v>1758</v>
          </cell>
          <cell r="R1818" t="str">
            <v>132450016All</v>
          </cell>
          <cell r="S1818">
            <v>43</v>
          </cell>
        </row>
        <row r="1819">
          <cell r="A1819" t="str">
            <v>132450081All</v>
          </cell>
          <cell r="B1819">
            <v>16</v>
          </cell>
          <cell r="R1819" t="str">
            <v>132450041All</v>
          </cell>
          <cell r="S1819">
            <v>93</v>
          </cell>
        </row>
        <row r="1820">
          <cell r="A1820" t="str">
            <v>132490011All</v>
          </cell>
          <cell r="B1820">
            <v>32</v>
          </cell>
          <cell r="R1820" t="str">
            <v>132450075All</v>
          </cell>
          <cell r="S1820">
            <v>1758</v>
          </cell>
        </row>
        <row r="1821">
          <cell r="A1821" t="str">
            <v>132490016All</v>
          </cell>
          <cell r="B1821">
            <v>41</v>
          </cell>
          <cell r="R1821" t="str">
            <v>132450081All</v>
          </cell>
          <cell r="S1821">
            <v>16</v>
          </cell>
        </row>
        <row r="1822">
          <cell r="A1822" t="str">
            <v>132490041All</v>
          </cell>
          <cell r="B1822">
            <v>79</v>
          </cell>
          <cell r="R1822" t="str">
            <v>132490011All</v>
          </cell>
          <cell r="S1822">
            <v>32</v>
          </cell>
        </row>
        <row r="1823">
          <cell r="A1823" t="str">
            <v>132490041Irrigated</v>
          </cell>
          <cell r="B1823">
            <v>96</v>
          </cell>
          <cell r="R1823" t="str">
            <v>132490016All</v>
          </cell>
          <cell r="S1823">
            <v>41</v>
          </cell>
        </row>
        <row r="1824">
          <cell r="A1824" t="str">
            <v>132490041Nonirrigated</v>
          </cell>
          <cell r="B1824">
            <v>50</v>
          </cell>
          <cell r="R1824" t="str">
            <v>132490041All</v>
          </cell>
          <cell r="S1824">
            <v>79</v>
          </cell>
        </row>
        <row r="1825">
          <cell r="A1825" t="str">
            <v>132490075All</v>
          </cell>
          <cell r="B1825">
            <v>1908</v>
          </cell>
          <cell r="R1825" t="str">
            <v>132490041Irrigated</v>
          </cell>
          <cell r="S1825">
            <v>96</v>
          </cell>
        </row>
        <row r="1826">
          <cell r="A1826" t="str">
            <v>132490081All</v>
          </cell>
          <cell r="B1826">
            <v>17</v>
          </cell>
          <cell r="R1826" t="str">
            <v>132490041NonIrrigated</v>
          </cell>
          <cell r="S1826">
            <v>50</v>
          </cell>
        </row>
        <row r="1827">
          <cell r="A1827" t="str">
            <v>132510011All</v>
          </cell>
          <cell r="B1827">
            <v>32</v>
          </cell>
          <cell r="R1827" t="str">
            <v>132490075All</v>
          </cell>
          <cell r="S1827">
            <v>1908</v>
          </cell>
        </row>
        <row r="1828">
          <cell r="A1828" t="str">
            <v>132510011Irrigated</v>
          </cell>
          <cell r="B1828">
            <v>36</v>
          </cell>
          <cell r="R1828" t="str">
            <v>132490081All</v>
          </cell>
          <cell r="S1828">
            <v>17</v>
          </cell>
        </row>
        <row r="1829">
          <cell r="A1829" t="str">
            <v>132510011Nonirrigated</v>
          </cell>
          <cell r="B1829">
            <v>28</v>
          </cell>
          <cell r="R1829" t="str">
            <v>132510011All</v>
          </cell>
          <cell r="S1829">
            <v>32</v>
          </cell>
        </row>
        <row r="1830">
          <cell r="A1830" t="str">
            <v>132510016All</v>
          </cell>
          <cell r="B1830">
            <v>42</v>
          </cell>
          <cell r="R1830" t="str">
            <v>132510011Irrigated</v>
          </cell>
          <cell r="S1830">
            <v>36</v>
          </cell>
        </row>
        <row r="1831">
          <cell r="A1831" t="str">
            <v>132510041All</v>
          </cell>
          <cell r="B1831">
            <v>66</v>
          </cell>
          <cell r="R1831" t="str">
            <v>132510011NonIrrigated</v>
          </cell>
          <cell r="S1831">
            <v>28</v>
          </cell>
        </row>
        <row r="1832">
          <cell r="A1832" t="str">
            <v>132510041Irrigated</v>
          </cell>
          <cell r="B1832">
            <v>78</v>
          </cell>
          <cell r="R1832" t="str">
            <v>132510016All</v>
          </cell>
          <cell r="S1832">
            <v>42</v>
          </cell>
        </row>
        <row r="1833">
          <cell r="A1833" t="str">
            <v>132510041Nonirrigated</v>
          </cell>
          <cell r="B1833">
            <v>39</v>
          </cell>
          <cell r="R1833" t="str">
            <v>132510041All</v>
          </cell>
          <cell r="S1833">
            <v>66</v>
          </cell>
        </row>
        <row r="1834">
          <cell r="A1834" t="str">
            <v>132510051All</v>
          </cell>
          <cell r="B1834">
            <v>22</v>
          </cell>
          <cell r="R1834" t="str">
            <v>132510041Irrigated</v>
          </cell>
          <cell r="S1834">
            <v>78</v>
          </cell>
        </row>
        <row r="1835">
          <cell r="A1835" t="str">
            <v>132510051Irrigated</v>
          </cell>
          <cell r="B1835">
            <v>22</v>
          </cell>
          <cell r="R1835" t="str">
            <v>132510041NonIrrigated</v>
          </cell>
          <cell r="S1835">
            <v>39</v>
          </cell>
        </row>
        <row r="1836">
          <cell r="A1836" t="str">
            <v>132510051Nonirrigated</v>
          </cell>
          <cell r="B1836">
            <v>22</v>
          </cell>
          <cell r="R1836" t="str">
            <v>132510051All</v>
          </cell>
          <cell r="S1836">
            <v>22</v>
          </cell>
        </row>
        <row r="1837">
          <cell r="A1837" t="str">
            <v>132510075All</v>
          </cell>
          <cell r="B1837">
            <v>1893</v>
          </cell>
          <cell r="R1837" t="str">
            <v>132510051Irrigated</v>
          </cell>
          <cell r="S1837">
            <v>22</v>
          </cell>
        </row>
        <row r="1838">
          <cell r="A1838" t="str">
            <v>132510075Irrigated</v>
          </cell>
          <cell r="B1838">
            <v>2234</v>
          </cell>
          <cell r="R1838" t="str">
            <v>132510051NonIrrigated</v>
          </cell>
          <cell r="S1838">
            <v>22</v>
          </cell>
        </row>
        <row r="1839">
          <cell r="A1839" t="str">
            <v>132510075Nonirrigated</v>
          </cell>
          <cell r="B1839">
            <v>1714</v>
          </cell>
          <cell r="R1839" t="str">
            <v>132510075All</v>
          </cell>
          <cell r="S1839">
            <v>1893</v>
          </cell>
        </row>
        <row r="1840">
          <cell r="A1840" t="str">
            <v>132510081All</v>
          </cell>
          <cell r="B1840">
            <v>16</v>
          </cell>
          <cell r="R1840" t="str">
            <v>132510075Irrigated</v>
          </cell>
          <cell r="S1840">
            <v>2234</v>
          </cell>
        </row>
        <row r="1841">
          <cell r="A1841" t="str">
            <v>132510081Irrigated</v>
          </cell>
          <cell r="B1841">
            <v>22</v>
          </cell>
          <cell r="R1841" t="str">
            <v>132510075NonIrrigated</v>
          </cell>
          <cell r="S1841">
            <v>1714</v>
          </cell>
        </row>
        <row r="1842">
          <cell r="A1842" t="str">
            <v>132510081Nonirrigated</v>
          </cell>
          <cell r="B1842">
            <v>14</v>
          </cell>
          <cell r="R1842" t="str">
            <v>132510081All</v>
          </cell>
          <cell r="S1842">
            <v>16</v>
          </cell>
        </row>
        <row r="1843">
          <cell r="A1843" t="str">
            <v>132530011All</v>
          </cell>
          <cell r="B1843">
            <v>40</v>
          </cell>
          <cell r="R1843" t="str">
            <v>132510081Irrigated</v>
          </cell>
          <cell r="S1843">
            <v>22</v>
          </cell>
        </row>
        <row r="1844">
          <cell r="A1844" t="str">
            <v>132530016All</v>
          </cell>
          <cell r="B1844">
            <v>41</v>
          </cell>
          <cell r="R1844" t="str">
            <v>132510081NonIrrigated</v>
          </cell>
          <cell r="S1844">
            <v>14</v>
          </cell>
        </row>
        <row r="1845">
          <cell r="A1845" t="str">
            <v>132530016Irrigated</v>
          </cell>
          <cell r="B1845">
            <v>41</v>
          </cell>
          <cell r="R1845" t="str">
            <v>132530011All</v>
          </cell>
          <cell r="S1845">
            <v>40</v>
          </cell>
        </row>
        <row r="1846">
          <cell r="A1846" t="str">
            <v>132530016Nonirrigated</v>
          </cell>
          <cell r="B1846">
            <v>41</v>
          </cell>
          <cell r="R1846" t="str">
            <v>132530016All</v>
          </cell>
          <cell r="S1846">
            <v>41</v>
          </cell>
        </row>
        <row r="1847">
          <cell r="A1847" t="str">
            <v>132530041All</v>
          </cell>
          <cell r="B1847">
            <v>103</v>
          </cell>
          <cell r="R1847" t="str">
            <v>132530016Irrigated</v>
          </cell>
          <cell r="S1847">
            <v>41</v>
          </cell>
        </row>
        <row r="1848">
          <cell r="A1848" t="str">
            <v>132530051All</v>
          </cell>
          <cell r="B1848">
            <v>24</v>
          </cell>
          <cell r="R1848" t="str">
            <v>132530016NonIrrigated</v>
          </cell>
          <cell r="S1848">
            <v>41</v>
          </cell>
        </row>
        <row r="1849">
          <cell r="A1849" t="str">
            <v>132530075All</v>
          </cell>
          <cell r="B1849">
            <v>2766</v>
          </cell>
          <cell r="R1849" t="str">
            <v>132530041All</v>
          </cell>
          <cell r="S1849">
            <v>103</v>
          </cell>
        </row>
        <row r="1850">
          <cell r="A1850" t="str">
            <v>132530081All</v>
          </cell>
          <cell r="B1850">
            <v>25</v>
          </cell>
          <cell r="R1850" t="str">
            <v>132530051All</v>
          </cell>
          <cell r="S1850">
            <v>24</v>
          </cell>
        </row>
        <row r="1851">
          <cell r="A1851" t="str">
            <v>132530081Irrigated</v>
          </cell>
          <cell r="B1851">
            <v>26</v>
          </cell>
          <cell r="R1851" t="str">
            <v>132530075All</v>
          </cell>
          <cell r="S1851">
            <v>2766</v>
          </cell>
        </row>
        <row r="1852">
          <cell r="A1852" t="str">
            <v>132530081Nonirrigated</v>
          </cell>
          <cell r="B1852">
            <v>17</v>
          </cell>
          <cell r="R1852" t="str">
            <v>132530081All</v>
          </cell>
          <cell r="S1852">
            <v>25</v>
          </cell>
        </row>
        <row r="1853">
          <cell r="A1853" t="str">
            <v>132550011All</v>
          </cell>
          <cell r="B1853">
            <v>34</v>
          </cell>
          <cell r="R1853" t="str">
            <v>132530081Irrigated</v>
          </cell>
          <cell r="S1853">
            <v>26</v>
          </cell>
        </row>
        <row r="1854">
          <cell r="A1854" t="str">
            <v>132550051All</v>
          </cell>
          <cell r="B1854">
            <v>22</v>
          </cell>
          <cell r="R1854" t="str">
            <v>132530081NonIrrigated</v>
          </cell>
          <cell r="S1854">
            <v>17</v>
          </cell>
        </row>
        <row r="1855">
          <cell r="A1855" t="str">
            <v>132550081All</v>
          </cell>
          <cell r="B1855">
            <v>16</v>
          </cell>
          <cell r="R1855" t="str">
            <v>132550011All</v>
          </cell>
          <cell r="S1855">
            <v>34</v>
          </cell>
        </row>
        <row r="1856">
          <cell r="A1856" t="str">
            <v>132570041All</v>
          </cell>
          <cell r="B1856">
            <v>57</v>
          </cell>
          <cell r="R1856" t="str">
            <v>132550051All</v>
          </cell>
          <cell r="S1856">
            <v>22</v>
          </cell>
        </row>
        <row r="1857">
          <cell r="A1857" t="str">
            <v>132590011All</v>
          </cell>
          <cell r="B1857">
            <v>29</v>
          </cell>
          <cell r="R1857" t="str">
            <v>132550081All</v>
          </cell>
          <cell r="S1857">
            <v>16</v>
          </cell>
        </row>
        <row r="1858">
          <cell r="A1858" t="str">
            <v>132590016All</v>
          </cell>
          <cell r="B1858">
            <v>41</v>
          </cell>
          <cell r="R1858" t="str">
            <v>132570041All</v>
          </cell>
          <cell r="S1858">
            <v>57</v>
          </cell>
        </row>
        <row r="1859">
          <cell r="A1859" t="str">
            <v>132590041All</v>
          </cell>
          <cell r="B1859">
            <v>84</v>
          </cell>
          <cell r="R1859" t="str">
            <v>132590011All</v>
          </cell>
          <cell r="S1859">
            <v>29</v>
          </cell>
        </row>
        <row r="1860">
          <cell r="A1860" t="str">
            <v>132590041Irrigated</v>
          </cell>
          <cell r="B1860">
            <v>92</v>
          </cell>
          <cell r="R1860" t="str">
            <v>132590016All</v>
          </cell>
          <cell r="S1860">
            <v>41</v>
          </cell>
        </row>
        <row r="1861">
          <cell r="A1861" t="str">
            <v>132590041Nonirrigated</v>
          </cell>
          <cell r="B1861">
            <v>48</v>
          </cell>
          <cell r="R1861" t="str">
            <v>132590041All</v>
          </cell>
          <cell r="S1861">
            <v>84</v>
          </cell>
        </row>
        <row r="1862">
          <cell r="A1862" t="str">
            <v>132590051All</v>
          </cell>
          <cell r="B1862">
            <v>24</v>
          </cell>
          <cell r="R1862" t="str">
            <v>132590041Irrigated</v>
          </cell>
          <cell r="S1862">
            <v>92</v>
          </cell>
        </row>
        <row r="1863">
          <cell r="A1863" t="str">
            <v>132590075All</v>
          </cell>
          <cell r="B1863">
            <v>1880</v>
          </cell>
          <cell r="R1863" t="str">
            <v>132590041NonIrrigated</v>
          </cell>
          <cell r="S1863">
            <v>48</v>
          </cell>
        </row>
        <row r="1864">
          <cell r="A1864" t="str">
            <v>132590075Irrigated</v>
          </cell>
          <cell r="B1864">
            <v>2115</v>
          </cell>
          <cell r="R1864" t="str">
            <v>132590051All</v>
          </cell>
          <cell r="S1864">
            <v>24</v>
          </cell>
        </row>
        <row r="1865">
          <cell r="A1865" t="str">
            <v>132590075Nonirrigated</v>
          </cell>
          <cell r="B1865">
            <v>1807</v>
          </cell>
          <cell r="R1865" t="str">
            <v>132590075All</v>
          </cell>
          <cell r="S1865">
            <v>1880</v>
          </cell>
        </row>
        <row r="1866">
          <cell r="A1866" t="str">
            <v>132590081All</v>
          </cell>
          <cell r="B1866">
            <v>17</v>
          </cell>
          <cell r="R1866" t="str">
            <v>132590075Irrigated</v>
          </cell>
          <cell r="S1866">
            <v>2115</v>
          </cell>
        </row>
        <row r="1867">
          <cell r="A1867" t="str">
            <v>132610011All</v>
          </cell>
          <cell r="B1867">
            <v>36</v>
          </cell>
          <cell r="R1867" t="str">
            <v>132590075NonIrrigated</v>
          </cell>
          <cell r="S1867">
            <v>1807</v>
          </cell>
        </row>
        <row r="1868">
          <cell r="A1868" t="str">
            <v>132610016All</v>
          </cell>
          <cell r="B1868">
            <v>41</v>
          </cell>
          <cell r="R1868" t="str">
            <v>132590081All</v>
          </cell>
          <cell r="S1868">
            <v>17</v>
          </cell>
        </row>
        <row r="1869">
          <cell r="A1869" t="str">
            <v>132610016Irrigated</v>
          </cell>
          <cell r="B1869">
            <v>41</v>
          </cell>
          <cell r="R1869" t="str">
            <v>132610011All</v>
          </cell>
          <cell r="S1869">
            <v>36</v>
          </cell>
        </row>
        <row r="1870">
          <cell r="A1870" t="str">
            <v>132610016Nonirrigated</v>
          </cell>
          <cell r="B1870">
            <v>41</v>
          </cell>
          <cell r="R1870" t="str">
            <v>132610016All</v>
          </cell>
          <cell r="S1870">
            <v>41</v>
          </cell>
        </row>
        <row r="1871">
          <cell r="A1871" t="str">
            <v>132610041All</v>
          </cell>
          <cell r="B1871">
            <v>97</v>
          </cell>
          <cell r="R1871" t="str">
            <v>132610016Irrigated</v>
          </cell>
          <cell r="S1871">
            <v>41</v>
          </cell>
        </row>
        <row r="1872">
          <cell r="A1872" t="str">
            <v>132610051All</v>
          </cell>
          <cell r="B1872">
            <v>24</v>
          </cell>
          <cell r="R1872" t="str">
            <v>132610016NonIrrigated</v>
          </cell>
          <cell r="S1872">
            <v>41</v>
          </cell>
        </row>
        <row r="1873">
          <cell r="A1873" t="str">
            <v>132610051Irrigated</v>
          </cell>
          <cell r="B1873">
            <v>24</v>
          </cell>
          <cell r="R1873" t="str">
            <v>132610041All</v>
          </cell>
          <cell r="S1873">
            <v>97</v>
          </cell>
        </row>
        <row r="1874">
          <cell r="A1874" t="str">
            <v>132610051Nonirrigated</v>
          </cell>
          <cell r="B1874">
            <v>24</v>
          </cell>
          <cell r="R1874" t="str">
            <v>132610051All</v>
          </cell>
          <cell r="S1874">
            <v>24</v>
          </cell>
        </row>
        <row r="1875">
          <cell r="A1875" t="str">
            <v>132610075All</v>
          </cell>
          <cell r="B1875">
            <v>2099</v>
          </cell>
          <cell r="R1875" t="str">
            <v>132610051Irrigated</v>
          </cell>
          <cell r="S1875">
            <v>24</v>
          </cell>
        </row>
        <row r="1876">
          <cell r="A1876" t="str">
            <v>132610075Irrigated</v>
          </cell>
          <cell r="B1876">
            <v>2328</v>
          </cell>
          <cell r="R1876" t="str">
            <v>132610051NonIrrigated</v>
          </cell>
          <cell r="S1876">
            <v>24</v>
          </cell>
        </row>
        <row r="1877">
          <cell r="A1877" t="str">
            <v>132610075Nonirrigated</v>
          </cell>
          <cell r="B1877">
            <v>1429</v>
          </cell>
          <cell r="R1877" t="str">
            <v>132610075All</v>
          </cell>
          <cell r="S1877">
            <v>2099</v>
          </cell>
        </row>
        <row r="1878">
          <cell r="A1878" t="str">
            <v>132610081All</v>
          </cell>
          <cell r="B1878">
            <v>17</v>
          </cell>
          <cell r="R1878" t="str">
            <v>132610075Irrigated</v>
          </cell>
          <cell r="S1878">
            <v>2328</v>
          </cell>
        </row>
        <row r="1879">
          <cell r="A1879" t="str">
            <v>132610081Irrigated</v>
          </cell>
          <cell r="B1879">
            <v>22</v>
          </cell>
          <cell r="R1879" t="str">
            <v>132610075NonIrrigated</v>
          </cell>
          <cell r="S1879">
            <v>1429</v>
          </cell>
        </row>
        <row r="1880">
          <cell r="A1880" t="str">
            <v>132610081Nonirrigated</v>
          </cell>
          <cell r="B1880">
            <v>15</v>
          </cell>
          <cell r="R1880" t="str">
            <v>132610081All</v>
          </cell>
          <cell r="S1880">
            <v>17</v>
          </cell>
        </row>
        <row r="1881">
          <cell r="A1881" t="str">
            <v>132630041All</v>
          </cell>
          <cell r="B1881">
            <v>48</v>
          </cell>
          <cell r="R1881" t="str">
            <v>132610081Irrigated</v>
          </cell>
          <cell r="S1881">
            <v>22</v>
          </cell>
        </row>
        <row r="1882">
          <cell r="A1882" t="str">
            <v>132630075All</v>
          </cell>
          <cell r="B1882">
            <v>1450</v>
          </cell>
          <cell r="R1882" t="str">
            <v>132610081NonIrrigated</v>
          </cell>
          <cell r="S1882">
            <v>15</v>
          </cell>
        </row>
        <row r="1883">
          <cell r="A1883" t="str">
            <v>132650041All</v>
          </cell>
          <cell r="B1883">
            <v>48</v>
          </cell>
          <cell r="R1883" t="str">
            <v>132630041All</v>
          </cell>
          <cell r="S1883">
            <v>48</v>
          </cell>
        </row>
        <row r="1884">
          <cell r="A1884" t="str">
            <v>132670011All</v>
          </cell>
          <cell r="B1884">
            <v>25</v>
          </cell>
          <cell r="R1884" t="str">
            <v>132630075All</v>
          </cell>
          <cell r="S1884">
            <v>1450</v>
          </cell>
        </row>
        <row r="1885">
          <cell r="A1885" t="str">
            <v>132670011Irrigated</v>
          </cell>
          <cell r="B1885">
            <v>32</v>
          </cell>
          <cell r="R1885" t="str">
            <v>132650041All</v>
          </cell>
          <cell r="S1885">
            <v>48</v>
          </cell>
        </row>
        <row r="1886">
          <cell r="A1886" t="str">
            <v>132670011Nonirrigated</v>
          </cell>
          <cell r="B1886">
            <v>23</v>
          </cell>
          <cell r="R1886" t="str">
            <v>132670011All</v>
          </cell>
          <cell r="S1886">
            <v>25</v>
          </cell>
        </row>
        <row r="1887">
          <cell r="A1887" t="str">
            <v>132670016All</v>
          </cell>
          <cell r="B1887">
            <v>42</v>
          </cell>
          <cell r="R1887" t="str">
            <v>132670011Irrigated</v>
          </cell>
          <cell r="S1887">
            <v>32</v>
          </cell>
        </row>
        <row r="1888">
          <cell r="A1888" t="str">
            <v>132670041All</v>
          </cell>
          <cell r="B1888">
            <v>92</v>
          </cell>
          <cell r="R1888" t="str">
            <v>132670011NonIrrigated</v>
          </cell>
          <cell r="S1888">
            <v>23</v>
          </cell>
        </row>
        <row r="1889">
          <cell r="A1889" t="str">
            <v>132670041Irrigated</v>
          </cell>
          <cell r="B1889">
            <v>100</v>
          </cell>
          <cell r="R1889" t="str">
            <v>132670016All</v>
          </cell>
          <cell r="S1889">
            <v>42</v>
          </cell>
        </row>
        <row r="1890">
          <cell r="A1890" t="str">
            <v>132670041Nonirrigated</v>
          </cell>
          <cell r="B1890">
            <v>50</v>
          </cell>
          <cell r="R1890" t="str">
            <v>132670041All</v>
          </cell>
          <cell r="S1890">
            <v>92</v>
          </cell>
        </row>
        <row r="1891">
          <cell r="A1891" t="str">
            <v>132670051All</v>
          </cell>
          <cell r="B1891">
            <v>22</v>
          </cell>
          <cell r="R1891" t="str">
            <v>132670041Irrigated</v>
          </cell>
          <cell r="S1891">
            <v>100</v>
          </cell>
        </row>
        <row r="1892">
          <cell r="A1892" t="str">
            <v>132670075All</v>
          </cell>
          <cell r="B1892">
            <v>1910</v>
          </cell>
          <cell r="R1892" t="str">
            <v>132670041NonIrrigated</v>
          </cell>
          <cell r="S1892">
            <v>50</v>
          </cell>
        </row>
        <row r="1893">
          <cell r="A1893" t="str">
            <v>132670075Irrigated</v>
          </cell>
          <cell r="B1893">
            <v>2077</v>
          </cell>
          <cell r="R1893" t="str">
            <v>132670051All</v>
          </cell>
          <cell r="S1893">
            <v>22</v>
          </cell>
        </row>
        <row r="1894">
          <cell r="A1894" t="str">
            <v>132670075Nonirrigated</v>
          </cell>
          <cell r="B1894">
            <v>1726</v>
          </cell>
          <cell r="R1894" t="str">
            <v>132670075All</v>
          </cell>
          <cell r="S1894">
            <v>1910</v>
          </cell>
        </row>
        <row r="1895">
          <cell r="A1895" t="str">
            <v>132670081All</v>
          </cell>
          <cell r="B1895">
            <v>23</v>
          </cell>
          <cell r="R1895" t="str">
            <v>132670075Irrigated</v>
          </cell>
          <cell r="S1895">
            <v>2077</v>
          </cell>
        </row>
        <row r="1896">
          <cell r="A1896" t="str">
            <v>132670081Irrigated</v>
          </cell>
          <cell r="B1896">
            <v>29</v>
          </cell>
          <cell r="R1896" t="str">
            <v>132670075NonIrrigated</v>
          </cell>
          <cell r="S1896">
            <v>1726</v>
          </cell>
        </row>
        <row r="1897">
          <cell r="A1897" t="str">
            <v>132670081Nonirrigated</v>
          </cell>
          <cell r="B1897">
            <v>20</v>
          </cell>
          <cell r="R1897" t="str">
            <v>132670081All</v>
          </cell>
          <cell r="S1897">
            <v>23</v>
          </cell>
        </row>
        <row r="1898">
          <cell r="A1898" t="str">
            <v>132690011All</v>
          </cell>
          <cell r="B1898">
            <v>30</v>
          </cell>
          <cell r="R1898" t="str">
            <v>132670081Irrigated</v>
          </cell>
          <cell r="S1898">
            <v>29</v>
          </cell>
        </row>
        <row r="1899">
          <cell r="A1899" t="str">
            <v>132690016All</v>
          </cell>
          <cell r="B1899">
            <v>43</v>
          </cell>
          <cell r="R1899" t="str">
            <v>132670081NonIrrigated</v>
          </cell>
          <cell r="S1899">
            <v>20</v>
          </cell>
        </row>
        <row r="1900">
          <cell r="A1900" t="str">
            <v>132690041All</v>
          </cell>
          <cell r="B1900">
            <v>74</v>
          </cell>
          <cell r="R1900" t="str">
            <v>132690011All</v>
          </cell>
          <cell r="S1900">
            <v>30</v>
          </cell>
        </row>
        <row r="1901">
          <cell r="A1901" t="str">
            <v>132690041Irrigated</v>
          </cell>
          <cell r="B1901">
            <v>78</v>
          </cell>
          <cell r="R1901" t="str">
            <v>132690016All</v>
          </cell>
          <cell r="S1901">
            <v>43</v>
          </cell>
        </row>
        <row r="1902">
          <cell r="A1902" t="str">
            <v>132690041Nonirrigated</v>
          </cell>
          <cell r="B1902">
            <v>38</v>
          </cell>
          <cell r="R1902" t="str">
            <v>132690041All</v>
          </cell>
          <cell r="S1902">
            <v>74</v>
          </cell>
        </row>
        <row r="1903">
          <cell r="A1903" t="str">
            <v>132690051All</v>
          </cell>
          <cell r="B1903">
            <v>22</v>
          </cell>
          <cell r="R1903" t="str">
            <v>132690041Irrigated</v>
          </cell>
          <cell r="S1903">
            <v>78</v>
          </cell>
        </row>
        <row r="1904">
          <cell r="A1904" t="str">
            <v>132690075All</v>
          </cell>
          <cell r="B1904">
            <v>1436</v>
          </cell>
          <cell r="R1904" t="str">
            <v>132690041NonIrrigated</v>
          </cell>
          <cell r="S1904">
            <v>38</v>
          </cell>
        </row>
        <row r="1905">
          <cell r="A1905" t="str">
            <v>132690081All</v>
          </cell>
          <cell r="B1905">
            <v>14</v>
          </cell>
          <cell r="R1905" t="str">
            <v>132690051All</v>
          </cell>
          <cell r="S1905">
            <v>22</v>
          </cell>
        </row>
        <row r="1906">
          <cell r="A1906" t="str">
            <v>132710011All</v>
          </cell>
          <cell r="B1906">
            <v>27</v>
          </cell>
          <cell r="R1906" t="str">
            <v>132690075All</v>
          </cell>
          <cell r="S1906">
            <v>1436</v>
          </cell>
        </row>
        <row r="1907">
          <cell r="A1907" t="str">
            <v>132710011Irrigated</v>
          </cell>
          <cell r="B1907">
            <v>32</v>
          </cell>
          <cell r="R1907" t="str">
            <v>132690081All</v>
          </cell>
          <cell r="S1907">
            <v>14</v>
          </cell>
        </row>
        <row r="1908">
          <cell r="A1908" t="str">
            <v>132710011Nonirrigated</v>
          </cell>
          <cell r="B1908">
            <v>25</v>
          </cell>
          <cell r="R1908" t="str">
            <v>132710011All</v>
          </cell>
          <cell r="S1908">
            <v>27</v>
          </cell>
        </row>
        <row r="1909">
          <cell r="A1909" t="str">
            <v>132710016All</v>
          </cell>
          <cell r="B1909">
            <v>36</v>
          </cell>
          <cell r="R1909" t="str">
            <v>132710011Irrigated</v>
          </cell>
          <cell r="S1909">
            <v>32</v>
          </cell>
        </row>
        <row r="1910">
          <cell r="A1910" t="str">
            <v>132710041All</v>
          </cell>
          <cell r="B1910">
            <v>92</v>
          </cell>
          <cell r="R1910" t="str">
            <v>132710011NonIrrigated</v>
          </cell>
          <cell r="S1910">
            <v>25</v>
          </cell>
        </row>
        <row r="1911">
          <cell r="A1911" t="str">
            <v>132710051All</v>
          </cell>
          <cell r="B1911">
            <v>22</v>
          </cell>
          <cell r="R1911" t="str">
            <v>132710016All</v>
          </cell>
          <cell r="S1911">
            <v>36</v>
          </cell>
        </row>
        <row r="1912">
          <cell r="A1912" t="str">
            <v>132710051Irrigated</v>
          </cell>
          <cell r="B1912">
            <v>22</v>
          </cell>
          <cell r="R1912" t="str">
            <v>132710041All</v>
          </cell>
          <cell r="S1912">
            <v>92</v>
          </cell>
        </row>
        <row r="1913">
          <cell r="A1913" t="str">
            <v>132710051Nonirrigated</v>
          </cell>
          <cell r="B1913">
            <v>22</v>
          </cell>
          <cell r="R1913" t="str">
            <v>132710051All</v>
          </cell>
          <cell r="S1913">
            <v>22</v>
          </cell>
        </row>
        <row r="1914">
          <cell r="A1914" t="str">
            <v>132710075All</v>
          </cell>
          <cell r="B1914">
            <v>1835</v>
          </cell>
          <cell r="R1914" t="str">
            <v>132710051Irrigated</v>
          </cell>
          <cell r="S1914">
            <v>22</v>
          </cell>
        </row>
        <row r="1915">
          <cell r="A1915" t="str">
            <v>132710075Irrigated</v>
          </cell>
          <cell r="B1915">
            <v>2132</v>
          </cell>
          <cell r="R1915" t="str">
            <v>132710051NonIrrigated</v>
          </cell>
          <cell r="S1915">
            <v>22</v>
          </cell>
        </row>
        <row r="1916">
          <cell r="A1916" t="str">
            <v>132710075Nonirrigated</v>
          </cell>
          <cell r="B1916">
            <v>1780</v>
          </cell>
          <cell r="R1916" t="str">
            <v>132710075All</v>
          </cell>
          <cell r="S1916">
            <v>1835</v>
          </cell>
        </row>
        <row r="1917">
          <cell r="A1917" t="str">
            <v>132710081All</v>
          </cell>
          <cell r="B1917">
            <v>18</v>
          </cell>
          <cell r="R1917" t="str">
            <v>132710075Irrigated</v>
          </cell>
          <cell r="S1917">
            <v>2132</v>
          </cell>
        </row>
        <row r="1918">
          <cell r="A1918" t="str">
            <v>132710081Irrigated</v>
          </cell>
          <cell r="B1918">
            <v>23</v>
          </cell>
          <cell r="R1918" t="str">
            <v>132710075NonIrrigated</v>
          </cell>
          <cell r="S1918">
            <v>1780</v>
          </cell>
        </row>
        <row r="1919">
          <cell r="A1919" t="str">
            <v>132710081Nonirrigated</v>
          </cell>
          <cell r="B1919">
            <v>15</v>
          </cell>
          <cell r="R1919" t="str">
            <v>132710081All</v>
          </cell>
          <cell r="S1919">
            <v>18</v>
          </cell>
        </row>
        <row r="1920">
          <cell r="A1920" t="str">
            <v>132730011All</v>
          </cell>
          <cell r="B1920">
            <v>35</v>
          </cell>
          <cell r="R1920" t="str">
            <v>132710081Irrigated</v>
          </cell>
          <cell r="S1920">
            <v>23</v>
          </cell>
        </row>
        <row r="1921">
          <cell r="A1921" t="str">
            <v>132730016All</v>
          </cell>
          <cell r="B1921">
            <v>41</v>
          </cell>
          <cell r="R1921" t="str">
            <v>132710081NonIrrigated</v>
          </cell>
          <cell r="S1921">
            <v>15</v>
          </cell>
        </row>
        <row r="1922">
          <cell r="A1922" t="str">
            <v>132730041All</v>
          </cell>
          <cell r="B1922">
            <v>90</v>
          </cell>
          <cell r="R1922" t="str">
            <v>132730011All</v>
          </cell>
          <cell r="S1922">
            <v>35</v>
          </cell>
        </row>
        <row r="1923">
          <cell r="A1923" t="str">
            <v>132730041Irrigated</v>
          </cell>
          <cell r="B1923">
            <v>105</v>
          </cell>
          <cell r="R1923" t="str">
            <v>132730016All</v>
          </cell>
          <cell r="S1923">
            <v>41</v>
          </cell>
        </row>
        <row r="1924">
          <cell r="A1924" t="str">
            <v>132730041Nonirrigated</v>
          </cell>
          <cell r="B1924">
            <v>54</v>
          </cell>
          <cell r="R1924" t="str">
            <v>132730041All</v>
          </cell>
          <cell r="S1924">
            <v>90</v>
          </cell>
        </row>
        <row r="1925">
          <cell r="A1925" t="str">
            <v>132730051All</v>
          </cell>
          <cell r="B1925">
            <v>24</v>
          </cell>
          <cell r="R1925" t="str">
            <v>132730041Irrigated</v>
          </cell>
          <cell r="S1925">
            <v>105</v>
          </cell>
        </row>
        <row r="1926">
          <cell r="A1926" t="str">
            <v>132730075All</v>
          </cell>
          <cell r="B1926">
            <v>1946</v>
          </cell>
          <cell r="R1926" t="str">
            <v>132730041NonIrrigated</v>
          </cell>
          <cell r="S1926">
            <v>54</v>
          </cell>
        </row>
        <row r="1927">
          <cell r="A1927" t="str">
            <v>132730075Irrigated</v>
          </cell>
          <cell r="B1927">
            <v>2400</v>
          </cell>
          <cell r="R1927" t="str">
            <v>132730051All</v>
          </cell>
          <cell r="S1927">
            <v>24</v>
          </cell>
        </row>
        <row r="1928">
          <cell r="A1928" t="str">
            <v>132730075Nonirrigated</v>
          </cell>
          <cell r="B1928">
            <v>1546</v>
          </cell>
          <cell r="R1928" t="str">
            <v>132730075All</v>
          </cell>
          <cell r="S1928">
            <v>1946</v>
          </cell>
        </row>
        <row r="1929">
          <cell r="A1929" t="str">
            <v>132730081All</v>
          </cell>
          <cell r="B1929">
            <v>18</v>
          </cell>
          <cell r="R1929" t="str">
            <v>132730075Irrigated</v>
          </cell>
          <cell r="S1929">
            <v>2400</v>
          </cell>
        </row>
        <row r="1930">
          <cell r="A1930" t="str">
            <v>132730081Irrigated</v>
          </cell>
          <cell r="B1930">
            <v>23</v>
          </cell>
          <cell r="R1930" t="str">
            <v>132730075NonIrrigated</v>
          </cell>
          <cell r="S1930">
            <v>1546</v>
          </cell>
        </row>
        <row r="1931">
          <cell r="A1931" t="str">
            <v>132730081Nonirrigated</v>
          </cell>
          <cell r="B1931">
            <v>15</v>
          </cell>
          <cell r="R1931" t="str">
            <v>132730081All</v>
          </cell>
          <cell r="S1931">
            <v>18</v>
          </cell>
        </row>
        <row r="1932">
          <cell r="A1932" t="str">
            <v>132750011All</v>
          </cell>
          <cell r="B1932">
            <v>32</v>
          </cell>
          <cell r="R1932" t="str">
            <v>132730081Irrigated</v>
          </cell>
          <cell r="S1932">
            <v>23</v>
          </cell>
        </row>
        <row r="1933">
          <cell r="A1933" t="str">
            <v>132750016All</v>
          </cell>
          <cell r="B1933">
            <v>41</v>
          </cell>
          <cell r="R1933" t="str">
            <v>132730081NonIrrigated</v>
          </cell>
          <cell r="S1933">
            <v>15</v>
          </cell>
        </row>
        <row r="1934">
          <cell r="A1934" t="str">
            <v>132750041All</v>
          </cell>
          <cell r="B1934">
            <v>78</v>
          </cell>
          <cell r="R1934" t="str">
            <v>132750011All</v>
          </cell>
          <cell r="S1934">
            <v>32</v>
          </cell>
        </row>
        <row r="1935">
          <cell r="A1935" t="str">
            <v>132750051All</v>
          </cell>
          <cell r="B1935">
            <v>24</v>
          </cell>
          <cell r="R1935" t="str">
            <v>132750016All</v>
          </cell>
          <cell r="S1935">
            <v>41</v>
          </cell>
        </row>
        <row r="1936">
          <cell r="A1936" t="str">
            <v>132750075All</v>
          </cell>
          <cell r="B1936">
            <v>1967</v>
          </cell>
          <cell r="R1936" t="str">
            <v>132750041All</v>
          </cell>
          <cell r="S1936">
            <v>78</v>
          </cell>
        </row>
        <row r="1937">
          <cell r="A1937" t="str">
            <v>132750081All</v>
          </cell>
          <cell r="B1937">
            <v>22</v>
          </cell>
          <cell r="R1937" t="str">
            <v>132750051All</v>
          </cell>
          <cell r="S1937">
            <v>24</v>
          </cell>
        </row>
        <row r="1938">
          <cell r="A1938" t="str">
            <v>132770011All</v>
          </cell>
          <cell r="B1938">
            <v>35</v>
          </cell>
          <cell r="R1938" t="str">
            <v>132750075All</v>
          </cell>
          <cell r="S1938">
            <v>1967</v>
          </cell>
        </row>
        <row r="1939">
          <cell r="A1939" t="str">
            <v>132770011Irrigated</v>
          </cell>
          <cell r="B1939">
            <v>36</v>
          </cell>
          <cell r="R1939" t="str">
            <v>132750081All</v>
          </cell>
          <cell r="S1939">
            <v>22</v>
          </cell>
        </row>
        <row r="1940">
          <cell r="A1940" t="str">
            <v>132770011Nonirrigated</v>
          </cell>
          <cell r="B1940">
            <v>29</v>
          </cell>
          <cell r="R1940" t="str">
            <v>132770011All</v>
          </cell>
          <cell r="S1940">
            <v>35</v>
          </cell>
        </row>
        <row r="1941">
          <cell r="A1941" t="str">
            <v>132770016All</v>
          </cell>
          <cell r="B1941">
            <v>36</v>
          </cell>
          <cell r="R1941" t="str">
            <v>132770011Irrigated</v>
          </cell>
          <cell r="S1941">
            <v>36</v>
          </cell>
        </row>
        <row r="1942">
          <cell r="A1942" t="str">
            <v>132770016Irrigated</v>
          </cell>
          <cell r="B1942">
            <v>36</v>
          </cell>
          <cell r="R1942" t="str">
            <v>132770011NonIrrigated</v>
          </cell>
          <cell r="S1942">
            <v>29</v>
          </cell>
        </row>
        <row r="1943">
          <cell r="A1943" t="str">
            <v>132770016Nonirrigated</v>
          </cell>
          <cell r="B1943">
            <v>36</v>
          </cell>
          <cell r="R1943" t="str">
            <v>132770016All</v>
          </cell>
          <cell r="S1943">
            <v>36</v>
          </cell>
        </row>
        <row r="1944">
          <cell r="A1944" t="str">
            <v>132770041All</v>
          </cell>
          <cell r="B1944">
            <v>104</v>
          </cell>
          <cell r="R1944" t="str">
            <v>132770016Irrigated</v>
          </cell>
          <cell r="S1944">
            <v>36</v>
          </cell>
        </row>
        <row r="1945">
          <cell r="A1945" t="str">
            <v>132770051All</v>
          </cell>
          <cell r="B1945">
            <v>22</v>
          </cell>
          <cell r="R1945" t="str">
            <v>132770016NonIrrigated</v>
          </cell>
          <cell r="S1945">
            <v>36</v>
          </cell>
        </row>
        <row r="1946">
          <cell r="A1946" t="str">
            <v>132770051Irrigated</v>
          </cell>
          <cell r="B1946">
            <v>22</v>
          </cell>
          <cell r="R1946" t="str">
            <v>132770041All</v>
          </cell>
          <cell r="S1946">
            <v>104</v>
          </cell>
        </row>
        <row r="1947">
          <cell r="A1947" t="str">
            <v>132770051Nonirrigated</v>
          </cell>
          <cell r="B1947">
            <v>22</v>
          </cell>
          <cell r="R1947" t="str">
            <v>132770051All</v>
          </cell>
          <cell r="S1947">
            <v>22</v>
          </cell>
        </row>
        <row r="1948">
          <cell r="A1948" t="str">
            <v>132770075All</v>
          </cell>
          <cell r="B1948">
            <v>2062</v>
          </cell>
          <cell r="R1948" t="str">
            <v>132770051Irrigated</v>
          </cell>
          <cell r="S1948">
            <v>22</v>
          </cell>
        </row>
        <row r="1949">
          <cell r="A1949" t="str">
            <v>132770075Irrigated</v>
          </cell>
          <cell r="B1949">
            <v>2209</v>
          </cell>
          <cell r="R1949" t="str">
            <v>132770051NonIrrigated</v>
          </cell>
          <cell r="S1949">
            <v>22</v>
          </cell>
        </row>
        <row r="1950">
          <cell r="A1950" t="str">
            <v>132770075Nonirrigated</v>
          </cell>
          <cell r="B1950">
            <v>1737</v>
          </cell>
          <cell r="R1950" t="str">
            <v>132770075All</v>
          </cell>
          <cell r="S1950">
            <v>2062</v>
          </cell>
        </row>
        <row r="1951">
          <cell r="A1951" t="str">
            <v>132770081All</v>
          </cell>
          <cell r="B1951">
            <v>25</v>
          </cell>
          <cell r="R1951" t="str">
            <v>132770075Irrigated</v>
          </cell>
          <cell r="S1951">
            <v>2209</v>
          </cell>
        </row>
        <row r="1952">
          <cell r="A1952" t="str">
            <v>132770081Irrigated</v>
          </cell>
          <cell r="B1952">
            <v>26</v>
          </cell>
          <cell r="R1952" t="str">
            <v>132770075NonIrrigated</v>
          </cell>
          <cell r="S1952">
            <v>1737</v>
          </cell>
        </row>
        <row r="1953">
          <cell r="A1953" t="str">
            <v>132770081Nonirrigated</v>
          </cell>
          <cell r="B1953">
            <v>17</v>
          </cell>
          <cell r="R1953" t="str">
            <v>132770081All</v>
          </cell>
          <cell r="S1953">
            <v>25</v>
          </cell>
        </row>
        <row r="1954">
          <cell r="A1954" t="str">
            <v>132790011All</v>
          </cell>
          <cell r="B1954">
            <v>28</v>
          </cell>
          <cell r="R1954" t="str">
            <v>132770081Irrigated</v>
          </cell>
          <cell r="S1954">
            <v>26</v>
          </cell>
        </row>
        <row r="1955">
          <cell r="A1955" t="str">
            <v>132790011Irrigated</v>
          </cell>
          <cell r="B1955">
            <v>31</v>
          </cell>
          <cell r="R1955" t="str">
            <v>132770081NonIrrigated</v>
          </cell>
          <cell r="S1955">
            <v>17</v>
          </cell>
        </row>
        <row r="1956">
          <cell r="A1956" t="str">
            <v>132790011Nonirrigated</v>
          </cell>
          <cell r="B1956">
            <v>25</v>
          </cell>
          <cell r="R1956" t="str">
            <v>132790011All</v>
          </cell>
          <cell r="S1956">
            <v>28</v>
          </cell>
        </row>
        <row r="1957">
          <cell r="A1957" t="str">
            <v>132790016All</v>
          </cell>
          <cell r="B1957">
            <v>42</v>
          </cell>
          <cell r="R1957" t="str">
            <v>132790011Irrigated</v>
          </cell>
          <cell r="S1957">
            <v>31</v>
          </cell>
        </row>
        <row r="1958">
          <cell r="A1958" t="str">
            <v>132790041All</v>
          </cell>
          <cell r="B1958">
            <v>99</v>
          </cell>
          <cell r="R1958" t="str">
            <v>132790011NonIrrigated</v>
          </cell>
          <cell r="S1958">
            <v>25</v>
          </cell>
        </row>
        <row r="1959">
          <cell r="A1959" t="str">
            <v>132790051All</v>
          </cell>
          <cell r="B1959">
            <v>22</v>
          </cell>
          <cell r="R1959" t="str">
            <v>132790016All</v>
          </cell>
          <cell r="S1959">
            <v>42</v>
          </cell>
        </row>
        <row r="1960">
          <cell r="A1960" t="str">
            <v>132790075All</v>
          </cell>
          <cell r="B1960">
            <v>1897</v>
          </cell>
          <cell r="R1960" t="str">
            <v>132790041All</v>
          </cell>
          <cell r="S1960">
            <v>99</v>
          </cell>
        </row>
        <row r="1961">
          <cell r="A1961" t="str">
            <v>132790075Irrigated</v>
          </cell>
          <cell r="B1961">
            <v>1957</v>
          </cell>
          <cell r="R1961" t="str">
            <v>132790051All</v>
          </cell>
          <cell r="S1961">
            <v>22</v>
          </cell>
        </row>
        <row r="1962">
          <cell r="A1962" t="str">
            <v>132790075Nonirrigated</v>
          </cell>
          <cell r="B1962">
            <v>1741</v>
          </cell>
          <cell r="R1962" t="str">
            <v>132790075All</v>
          </cell>
          <cell r="S1962">
            <v>1897</v>
          </cell>
        </row>
        <row r="1963">
          <cell r="A1963" t="str">
            <v>132790081All</v>
          </cell>
          <cell r="B1963">
            <v>22</v>
          </cell>
          <cell r="R1963" t="str">
            <v>132790075Irrigated</v>
          </cell>
          <cell r="S1963">
            <v>1957</v>
          </cell>
        </row>
        <row r="1964">
          <cell r="A1964" t="str">
            <v>132790081Irrigated</v>
          </cell>
          <cell r="B1964">
            <v>25</v>
          </cell>
          <cell r="R1964" t="str">
            <v>132790075NonIrrigated</v>
          </cell>
          <cell r="S1964">
            <v>1741</v>
          </cell>
        </row>
        <row r="1965">
          <cell r="A1965" t="str">
            <v>132790081Nonirrigated</v>
          </cell>
          <cell r="B1965">
            <v>16</v>
          </cell>
          <cell r="R1965" t="str">
            <v>132790081All</v>
          </cell>
          <cell r="S1965">
            <v>22</v>
          </cell>
        </row>
        <row r="1966">
          <cell r="A1966" t="str">
            <v>132830011All</v>
          </cell>
          <cell r="B1966">
            <v>34</v>
          </cell>
          <cell r="R1966" t="str">
            <v>132790081Irrigated</v>
          </cell>
          <cell r="S1966">
            <v>25</v>
          </cell>
        </row>
        <row r="1967">
          <cell r="A1967" t="str">
            <v>132830011Irrigated</v>
          </cell>
          <cell r="B1967">
            <v>39</v>
          </cell>
          <cell r="R1967" t="str">
            <v>132790081NonIrrigated</v>
          </cell>
          <cell r="S1967">
            <v>16</v>
          </cell>
        </row>
        <row r="1968">
          <cell r="A1968" t="str">
            <v>132830011Nonirrigated</v>
          </cell>
          <cell r="B1968">
            <v>31</v>
          </cell>
          <cell r="R1968" t="str">
            <v>132830011All</v>
          </cell>
          <cell r="S1968">
            <v>34</v>
          </cell>
        </row>
        <row r="1969">
          <cell r="A1969" t="str">
            <v>132830016All</v>
          </cell>
          <cell r="B1969">
            <v>42</v>
          </cell>
          <cell r="R1969" t="str">
            <v>132830011Irrigated</v>
          </cell>
          <cell r="S1969">
            <v>39</v>
          </cell>
        </row>
        <row r="1970">
          <cell r="A1970" t="str">
            <v>132830041All</v>
          </cell>
          <cell r="B1970">
            <v>104</v>
          </cell>
          <cell r="R1970" t="str">
            <v>132830011NonIrrigated</v>
          </cell>
          <cell r="S1970">
            <v>31</v>
          </cell>
        </row>
        <row r="1971">
          <cell r="A1971" t="str">
            <v>132830051All</v>
          </cell>
          <cell r="B1971">
            <v>22</v>
          </cell>
          <cell r="R1971" t="str">
            <v>132830016All</v>
          </cell>
          <cell r="S1971">
            <v>42</v>
          </cell>
        </row>
        <row r="1972">
          <cell r="A1972" t="str">
            <v>132830075All</v>
          </cell>
          <cell r="B1972">
            <v>1681</v>
          </cell>
          <cell r="R1972" t="str">
            <v>132830041All</v>
          </cell>
          <cell r="S1972">
            <v>104</v>
          </cell>
        </row>
        <row r="1973">
          <cell r="A1973" t="str">
            <v>132830075Irrigated</v>
          </cell>
          <cell r="B1973">
            <v>2204</v>
          </cell>
          <cell r="R1973" t="str">
            <v>132830051All</v>
          </cell>
          <cell r="S1973">
            <v>22</v>
          </cell>
        </row>
        <row r="1974">
          <cell r="A1974" t="str">
            <v>132830075Nonirrigated</v>
          </cell>
          <cell r="B1974">
            <v>1541</v>
          </cell>
          <cell r="R1974" t="str">
            <v>132830075All</v>
          </cell>
          <cell r="S1974">
            <v>1681</v>
          </cell>
        </row>
        <row r="1975">
          <cell r="A1975" t="str">
            <v>132830081All</v>
          </cell>
          <cell r="B1975">
            <v>21</v>
          </cell>
          <cell r="R1975" t="str">
            <v>132830075Irrigated</v>
          </cell>
          <cell r="S1975">
            <v>2204</v>
          </cell>
        </row>
        <row r="1976">
          <cell r="A1976" t="str">
            <v>132830081Irrigated</v>
          </cell>
          <cell r="B1976">
            <v>23</v>
          </cell>
          <cell r="R1976" t="str">
            <v>132830075NonIrrigated</v>
          </cell>
          <cell r="S1976">
            <v>1541</v>
          </cell>
        </row>
        <row r="1977">
          <cell r="A1977" t="str">
            <v>132830081Nonirrigated</v>
          </cell>
          <cell r="B1977">
            <v>15</v>
          </cell>
          <cell r="R1977" t="str">
            <v>132830081All</v>
          </cell>
          <cell r="S1977">
            <v>21</v>
          </cell>
        </row>
        <row r="1978">
          <cell r="A1978" t="str">
            <v>132870011All</v>
          </cell>
          <cell r="B1978">
            <v>31</v>
          </cell>
          <cell r="R1978" t="str">
            <v>132830081Irrigated</v>
          </cell>
          <cell r="S1978">
            <v>23</v>
          </cell>
        </row>
        <row r="1979">
          <cell r="A1979" t="str">
            <v>132870011Irrigated</v>
          </cell>
          <cell r="B1979">
            <v>35</v>
          </cell>
          <cell r="R1979" t="str">
            <v>132830081NonIrrigated</v>
          </cell>
          <cell r="S1979">
            <v>15</v>
          </cell>
        </row>
        <row r="1980">
          <cell r="A1980" t="str">
            <v>132870011Nonirrigated</v>
          </cell>
          <cell r="B1980">
            <v>27</v>
          </cell>
          <cell r="R1980" t="str">
            <v>132870011All</v>
          </cell>
          <cell r="S1980">
            <v>31</v>
          </cell>
        </row>
        <row r="1981">
          <cell r="A1981" t="str">
            <v>132870016All</v>
          </cell>
          <cell r="B1981">
            <v>36</v>
          </cell>
          <cell r="R1981" t="str">
            <v>132870011Irrigated</v>
          </cell>
          <cell r="S1981">
            <v>35</v>
          </cell>
        </row>
        <row r="1982">
          <cell r="A1982" t="str">
            <v>132870041All</v>
          </cell>
          <cell r="B1982">
            <v>103</v>
          </cell>
          <cell r="R1982" t="str">
            <v>132870011NonIrrigated</v>
          </cell>
          <cell r="S1982">
            <v>27</v>
          </cell>
        </row>
        <row r="1983">
          <cell r="A1983" t="str">
            <v>132870051All</v>
          </cell>
          <cell r="B1983">
            <v>22</v>
          </cell>
          <cell r="R1983" t="str">
            <v>132870016All</v>
          </cell>
          <cell r="S1983">
            <v>36</v>
          </cell>
        </row>
        <row r="1984">
          <cell r="A1984" t="str">
            <v>132870051Irrigated</v>
          </cell>
          <cell r="B1984">
            <v>22</v>
          </cell>
          <cell r="R1984" t="str">
            <v>132870041All</v>
          </cell>
          <cell r="S1984">
            <v>103</v>
          </cell>
        </row>
        <row r="1985">
          <cell r="A1985" t="str">
            <v>132870051Nonirrigated</v>
          </cell>
          <cell r="B1985">
            <v>22</v>
          </cell>
          <cell r="R1985" t="str">
            <v>132870051All</v>
          </cell>
          <cell r="S1985">
            <v>22</v>
          </cell>
        </row>
        <row r="1986">
          <cell r="A1986" t="str">
            <v>132870075All</v>
          </cell>
          <cell r="B1986">
            <v>2046</v>
          </cell>
          <cell r="R1986" t="str">
            <v>132870051Irrigated</v>
          </cell>
          <cell r="S1986">
            <v>22</v>
          </cell>
        </row>
        <row r="1987">
          <cell r="A1987" t="str">
            <v>132870075Irrigated</v>
          </cell>
          <cell r="B1987">
            <v>2272</v>
          </cell>
          <cell r="R1987" t="str">
            <v>132870051NonIrrigated</v>
          </cell>
          <cell r="S1987">
            <v>22</v>
          </cell>
        </row>
        <row r="1988">
          <cell r="A1988" t="str">
            <v>132870075Nonirrigated</v>
          </cell>
          <cell r="B1988">
            <v>1670</v>
          </cell>
          <cell r="R1988" t="str">
            <v>132870075All</v>
          </cell>
          <cell r="S1988">
            <v>2046</v>
          </cell>
        </row>
        <row r="1989">
          <cell r="A1989" t="str">
            <v>132870081All</v>
          </cell>
          <cell r="B1989">
            <v>20</v>
          </cell>
          <cell r="R1989" t="str">
            <v>132870075Irrigated</v>
          </cell>
          <cell r="S1989">
            <v>2272</v>
          </cell>
        </row>
        <row r="1990">
          <cell r="A1990" t="str">
            <v>132870081Irrigated</v>
          </cell>
          <cell r="B1990">
            <v>26</v>
          </cell>
          <cell r="R1990" t="str">
            <v>132870075NonIrrigated</v>
          </cell>
          <cell r="S1990">
            <v>1670</v>
          </cell>
        </row>
        <row r="1991">
          <cell r="A1991" t="str">
            <v>132870081Nonirrigated</v>
          </cell>
          <cell r="B1991">
            <v>17</v>
          </cell>
          <cell r="R1991" t="str">
            <v>132870081All</v>
          </cell>
          <cell r="S1991">
            <v>20</v>
          </cell>
        </row>
        <row r="1992">
          <cell r="A1992" t="str">
            <v>132890011All</v>
          </cell>
          <cell r="B1992">
            <v>35</v>
          </cell>
          <cell r="R1992" t="str">
            <v>132870081Irrigated</v>
          </cell>
          <cell r="S1992">
            <v>26</v>
          </cell>
        </row>
        <row r="1993">
          <cell r="A1993" t="str">
            <v>132890041All</v>
          </cell>
          <cell r="B1993">
            <v>104</v>
          </cell>
          <cell r="R1993" t="str">
            <v>132870081NonIrrigated</v>
          </cell>
          <cell r="S1993">
            <v>17</v>
          </cell>
        </row>
        <row r="1994">
          <cell r="A1994" t="str">
            <v>132890051All</v>
          </cell>
          <cell r="B1994">
            <v>22</v>
          </cell>
          <cell r="R1994" t="str">
            <v>132890011All</v>
          </cell>
          <cell r="S1994">
            <v>35</v>
          </cell>
        </row>
        <row r="1995">
          <cell r="A1995" t="str">
            <v>132890075All</v>
          </cell>
          <cell r="B1995">
            <v>1709</v>
          </cell>
          <cell r="R1995" t="str">
            <v>132890041All</v>
          </cell>
          <cell r="S1995">
            <v>104</v>
          </cell>
        </row>
        <row r="1996">
          <cell r="A1996" t="str">
            <v>132890081All</v>
          </cell>
          <cell r="B1996">
            <v>18</v>
          </cell>
          <cell r="R1996" t="str">
            <v>132890051All</v>
          </cell>
          <cell r="S1996">
            <v>22</v>
          </cell>
        </row>
        <row r="1997">
          <cell r="A1997" t="str">
            <v>132910041All</v>
          </cell>
          <cell r="B1997">
            <v>46</v>
          </cell>
          <cell r="R1997" t="str">
            <v>132890075All</v>
          </cell>
          <cell r="S1997">
            <v>1709</v>
          </cell>
        </row>
        <row r="1998">
          <cell r="A1998" t="str">
            <v>132930011All</v>
          </cell>
          <cell r="B1998">
            <v>32</v>
          </cell>
          <cell r="R1998" t="str">
            <v>132890081All</v>
          </cell>
          <cell r="S1998">
            <v>18</v>
          </cell>
        </row>
        <row r="1999">
          <cell r="A1999" t="str">
            <v>132930011Irrigated</v>
          </cell>
          <cell r="B1999">
            <v>37</v>
          </cell>
          <cell r="R1999" t="str">
            <v>132910041All</v>
          </cell>
          <cell r="S1999">
            <v>46</v>
          </cell>
        </row>
        <row r="2000">
          <cell r="A2000" t="str">
            <v>132930011Nonirrigated</v>
          </cell>
          <cell r="B2000">
            <v>29</v>
          </cell>
          <cell r="R2000" t="str">
            <v>132930011All</v>
          </cell>
          <cell r="S2000">
            <v>32</v>
          </cell>
        </row>
        <row r="2001">
          <cell r="A2001" t="str">
            <v>132930041All</v>
          </cell>
          <cell r="B2001">
            <v>100</v>
          </cell>
          <cell r="R2001" t="str">
            <v>132930011Irrigated</v>
          </cell>
          <cell r="S2001">
            <v>37</v>
          </cell>
        </row>
        <row r="2002">
          <cell r="A2002" t="str">
            <v>132950011All</v>
          </cell>
          <cell r="B2002">
            <v>34</v>
          </cell>
          <cell r="R2002" t="str">
            <v>132930011NonIrrigated</v>
          </cell>
          <cell r="S2002">
            <v>29</v>
          </cell>
        </row>
        <row r="2003">
          <cell r="A2003" t="str">
            <v>132950041All</v>
          </cell>
          <cell r="B2003">
            <v>69</v>
          </cell>
          <cell r="R2003" t="str">
            <v>132930041All</v>
          </cell>
          <cell r="S2003">
            <v>100</v>
          </cell>
        </row>
        <row r="2004">
          <cell r="A2004" t="str">
            <v>132950051All</v>
          </cell>
          <cell r="B2004">
            <v>23</v>
          </cell>
          <cell r="R2004" t="str">
            <v>132950011All</v>
          </cell>
          <cell r="S2004">
            <v>34</v>
          </cell>
        </row>
        <row r="2005">
          <cell r="A2005" t="str">
            <v>132950081All</v>
          </cell>
          <cell r="B2005">
            <v>21</v>
          </cell>
          <cell r="R2005" t="str">
            <v>132950041All</v>
          </cell>
          <cell r="S2005">
            <v>69</v>
          </cell>
        </row>
        <row r="2006">
          <cell r="A2006" t="str">
            <v>132950711All</v>
          </cell>
          <cell r="B2006">
            <v>1260</v>
          </cell>
          <cell r="R2006" t="str">
            <v>132950051All</v>
          </cell>
          <cell r="S2006">
            <v>23</v>
          </cell>
        </row>
        <row r="2007">
          <cell r="A2007" t="str">
            <v>132970011All</v>
          </cell>
          <cell r="B2007">
            <v>22</v>
          </cell>
          <cell r="R2007" t="str">
            <v>132950081All</v>
          </cell>
          <cell r="S2007">
            <v>21</v>
          </cell>
        </row>
        <row r="2008">
          <cell r="A2008" t="str">
            <v>132970016All</v>
          </cell>
          <cell r="B2008">
            <v>36</v>
          </cell>
          <cell r="R2008" t="str">
            <v>132950711All</v>
          </cell>
          <cell r="S2008">
            <v>1260</v>
          </cell>
        </row>
        <row r="2009">
          <cell r="A2009" t="str">
            <v>132970041All</v>
          </cell>
          <cell r="B2009">
            <v>57</v>
          </cell>
          <cell r="R2009" t="str">
            <v>132970011All</v>
          </cell>
          <cell r="S2009">
            <v>22</v>
          </cell>
        </row>
        <row r="2010">
          <cell r="A2010" t="str">
            <v>132970051All</v>
          </cell>
          <cell r="B2010">
            <v>22</v>
          </cell>
          <cell r="R2010" t="str">
            <v>132970016All</v>
          </cell>
          <cell r="S2010">
            <v>36</v>
          </cell>
        </row>
        <row r="2011">
          <cell r="A2011" t="str">
            <v>132970081All</v>
          </cell>
          <cell r="B2011">
            <v>16</v>
          </cell>
          <cell r="R2011" t="str">
            <v>132970041All</v>
          </cell>
          <cell r="S2011">
            <v>57</v>
          </cell>
        </row>
        <row r="2012">
          <cell r="A2012" t="str">
            <v>132990011All</v>
          </cell>
          <cell r="B2012">
            <v>29</v>
          </cell>
          <cell r="R2012" t="str">
            <v>132970051All</v>
          </cell>
          <cell r="S2012">
            <v>22</v>
          </cell>
        </row>
        <row r="2013">
          <cell r="A2013" t="str">
            <v>132990041All</v>
          </cell>
          <cell r="B2013">
            <v>71</v>
          </cell>
          <cell r="R2013" t="str">
            <v>132970081All</v>
          </cell>
          <cell r="S2013">
            <v>16</v>
          </cell>
        </row>
        <row r="2014">
          <cell r="A2014" t="str">
            <v>132990041Irrigated</v>
          </cell>
          <cell r="B2014">
            <v>92</v>
          </cell>
          <cell r="R2014" t="str">
            <v>132990011All</v>
          </cell>
          <cell r="S2014">
            <v>29</v>
          </cell>
        </row>
        <row r="2015">
          <cell r="A2015" t="str">
            <v>132990041Nonirrigated</v>
          </cell>
          <cell r="B2015">
            <v>48</v>
          </cell>
          <cell r="R2015" t="str">
            <v>132990041All</v>
          </cell>
          <cell r="S2015">
            <v>71</v>
          </cell>
        </row>
        <row r="2016">
          <cell r="A2016" t="str">
            <v>132990075All</v>
          </cell>
          <cell r="B2016">
            <v>1986</v>
          </cell>
          <cell r="R2016" t="str">
            <v>132990041Irrigated</v>
          </cell>
          <cell r="S2016">
            <v>92</v>
          </cell>
        </row>
        <row r="2017">
          <cell r="A2017" t="str">
            <v>132990081All</v>
          </cell>
          <cell r="B2017">
            <v>20</v>
          </cell>
          <cell r="R2017" t="str">
            <v>132990041NonIrrigated</v>
          </cell>
          <cell r="S2017">
            <v>48</v>
          </cell>
        </row>
        <row r="2018">
          <cell r="A2018" t="str">
            <v>133010011All</v>
          </cell>
          <cell r="B2018">
            <v>27</v>
          </cell>
          <cell r="R2018" t="str">
            <v>132990075All</v>
          </cell>
          <cell r="S2018">
            <v>1986</v>
          </cell>
        </row>
        <row r="2019">
          <cell r="A2019" t="str">
            <v>133010016All</v>
          </cell>
          <cell r="B2019">
            <v>43</v>
          </cell>
          <cell r="R2019" t="str">
            <v>132990081All</v>
          </cell>
          <cell r="S2019">
            <v>20</v>
          </cell>
        </row>
        <row r="2020">
          <cell r="A2020" t="str">
            <v>133010041All</v>
          </cell>
          <cell r="B2020">
            <v>71</v>
          </cell>
          <cell r="R2020" t="str">
            <v>133010011All</v>
          </cell>
          <cell r="S2020">
            <v>27</v>
          </cell>
        </row>
        <row r="2021">
          <cell r="A2021" t="str">
            <v>133010051All</v>
          </cell>
          <cell r="B2021">
            <v>22</v>
          </cell>
          <cell r="R2021" t="str">
            <v>133010016All</v>
          </cell>
          <cell r="S2021">
            <v>43</v>
          </cell>
        </row>
        <row r="2022">
          <cell r="A2022" t="str">
            <v>133010081All</v>
          </cell>
          <cell r="B2022">
            <v>16</v>
          </cell>
          <cell r="R2022" t="str">
            <v>133010041All</v>
          </cell>
          <cell r="S2022">
            <v>71</v>
          </cell>
        </row>
        <row r="2023">
          <cell r="A2023" t="str">
            <v>133030011All</v>
          </cell>
          <cell r="B2023">
            <v>31</v>
          </cell>
          <cell r="R2023" t="str">
            <v>133010051All</v>
          </cell>
          <cell r="S2023">
            <v>22</v>
          </cell>
        </row>
        <row r="2024">
          <cell r="A2024" t="str">
            <v>133030016All</v>
          </cell>
          <cell r="B2024">
            <v>42</v>
          </cell>
          <cell r="R2024" t="str">
            <v>133010081All</v>
          </cell>
          <cell r="S2024">
            <v>16</v>
          </cell>
        </row>
        <row r="2025">
          <cell r="A2025" t="str">
            <v>133030041All</v>
          </cell>
          <cell r="B2025">
            <v>100</v>
          </cell>
          <cell r="R2025" t="str">
            <v>133030011All</v>
          </cell>
          <cell r="S2025">
            <v>31</v>
          </cell>
        </row>
        <row r="2026">
          <cell r="A2026" t="str">
            <v>133030041Irrigated</v>
          </cell>
          <cell r="B2026">
            <v>104</v>
          </cell>
          <cell r="R2026" t="str">
            <v>133030016All</v>
          </cell>
          <cell r="S2026">
            <v>42</v>
          </cell>
        </row>
        <row r="2027">
          <cell r="A2027" t="str">
            <v>133030041Nonirrigated</v>
          </cell>
          <cell r="B2027">
            <v>50</v>
          </cell>
          <cell r="R2027" t="str">
            <v>133030041All</v>
          </cell>
          <cell r="S2027">
            <v>100</v>
          </cell>
        </row>
        <row r="2028">
          <cell r="A2028" t="str">
            <v>133030051All</v>
          </cell>
          <cell r="B2028">
            <v>22</v>
          </cell>
          <cell r="R2028" t="str">
            <v>133030041Irrigated</v>
          </cell>
          <cell r="S2028">
            <v>104</v>
          </cell>
        </row>
        <row r="2029">
          <cell r="A2029" t="str">
            <v>133030075All</v>
          </cell>
          <cell r="B2029">
            <v>1522</v>
          </cell>
          <cell r="R2029" t="str">
            <v>133030041NonIrrigated</v>
          </cell>
          <cell r="S2029">
            <v>50</v>
          </cell>
        </row>
        <row r="2030">
          <cell r="A2030" t="str">
            <v>133030075Irrigated</v>
          </cell>
          <cell r="B2030">
            <v>2286</v>
          </cell>
          <cell r="R2030" t="str">
            <v>133030051All</v>
          </cell>
          <cell r="S2030">
            <v>22</v>
          </cell>
        </row>
        <row r="2031">
          <cell r="A2031" t="str">
            <v>133030075Nonirrigated</v>
          </cell>
          <cell r="B2031">
            <v>1369</v>
          </cell>
          <cell r="R2031" t="str">
            <v>133030075All</v>
          </cell>
          <cell r="S2031">
            <v>1522</v>
          </cell>
        </row>
        <row r="2032">
          <cell r="A2032" t="str">
            <v>133030081All</v>
          </cell>
          <cell r="B2032">
            <v>13</v>
          </cell>
          <cell r="R2032" t="str">
            <v>133030075Irrigated</v>
          </cell>
          <cell r="S2032">
            <v>2286</v>
          </cell>
        </row>
        <row r="2033">
          <cell r="A2033" t="str">
            <v>133050011All</v>
          </cell>
          <cell r="B2033">
            <v>25</v>
          </cell>
          <cell r="R2033" t="str">
            <v>133030075NonIrrigated</v>
          </cell>
          <cell r="S2033">
            <v>1369</v>
          </cell>
        </row>
        <row r="2034">
          <cell r="A2034" t="str">
            <v>133050011Irrigated</v>
          </cell>
          <cell r="B2034">
            <v>29</v>
          </cell>
          <cell r="R2034" t="str">
            <v>133030081All</v>
          </cell>
          <cell r="S2034">
            <v>13</v>
          </cell>
        </row>
        <row r="2035">
          <cell r="A2035" t="str">
            <v>133050011Nonirrigated</v>
          </cell>
          <cell r="B2035">
            <v>22</v>
          </cell>
          <cell r="R2035" t="str">
            <v>133050011All</v>
          </cell>
          <cell r="S2035">
            <v>25</v>
          </cell>
        </row>
        <row r="2036">
          <cell r="A2036" t="str">
            <v>133050016All</v>
          </cell>
          <cell r="B2036">
            <v>36</v>
          </cell>
          <cell r="R2036" t="str">
            <v>133050011Irrigated</v>
          </cell>
          <cell r="S2036">
            <v>29</v>
          </cell>
        </row>
        <row r="2037">
          <cell r="A2037" t="str">
            <v>133050041All</v>
          </cell>
          <cell r="B2037">
            <v>71</v>
          </cell>
          <cell r="R2037" t="str">
            <v>133050011NonIrrigated</v>
          </cell>
          <cell r="S2037">
            <v>22</v>
          </cell>
        </row>
        <row r="2038">
          <cell r="A2038" t="str">
            <v>133050041Irrigated</v>
          </cell>
          <cell r="B2038">
            <v>101</v>
          </cell>
          <cell r="R2038" t="str">
            <v>133050016All</v>
          </cell>
          <cell r="S2038">
            <v>36</v>
          </cell>
        </row>
        <row r="2039">
          <cell r="A2039" t="str">
            <v>133050041Nonirrigated</v>
          </cell>
          <cell r="B2039">
            <v>52</v>
          </cell>
          <cell r="R2039" t="str">
            <v>133050041All</v>
          </cell>
          <cell r="S2039">
            <v>71</v>
          </cell>
        </row>
        <row r="2040">
          <cell r="A2040" t="str">
            <v>133050075All</v>
          </cell>
          <cell r="B2040">
            <v>2066</v>
          </cell>
          <cell r="R2040" t="str">
            <v>133050041Irrigated</v>
          </cell>
          <cell r="S2040">
            <v>101</v>
          </cell>
        </row>
        <row r="2041">
          <cell r="A2041" t="str">
            <v>133050075Irrigated</v>
          </cell>
          <cell r="B2041">
            <v>2459</v>
          </cell>
          <cell r="R2041" t="str">
            <v>133050041NonIrrigated</v>
          </cell>
          <cell r="S2041">
            <v>52</v>
          </cell>
        </row>
        <row r="2042">
          <cell r="A2042" t="str">
            <v>133050075Nonirrigated</v>
          </cell>
          <cell r="B2042">
            <v>1932</v>
          </cell>
          <cell r="R2042" t="str">
            <v>133050075All</v>
          </cell>
          <cell r="S2042">
            <v>2066</v>
          </cell>
        </row>
        <row r="2043">
          <cell r="A2043" t="str">
            <v>133050081All</v>
          </cell>
          <cell r="B2043">
            <v>21</v>
          </cell>
          <cell r="R2043" t="str">
            <v>133050075Irrigated</v>
          </cell>
          <cell r="S2043">
            <v>2459</v>
          </cell>
        </row>
        <row r="2044">
          <cell r="A2044" t="str">
            <v>133070011All</v>
          </cell>
          <cell r="B2044">
            <v>28</v>
          </cell>
          <cell r="R2044" t="str">
            <v>133050075NonIrrigated</v>
          </cell>
          <cell r="S2044">
            <v>1932</v>
          </cell>
        </row>
        <row r="2045">
          <cell r="A2045" t="str">
            <v>133070016All</v>
          </cell>
          <cell r="B2045">
            <v>41</v>
          </cell>
          <cell r="R2045" t="str">
            <v>133050081All</v>
          </cell>
          <cell r="S2045">
            <v>21</v>
          </cell>
        </row>
        <row r="2046">
          <cell r="A2046" t="str">
            <v>133070041All</v>
          </cell>
          <cell r="B2046">
            <v>85</v>
          </cell>
          <cell r="R2046" t="str">
            <v>133070011All</v>
          </cell>
          <cell r="S2046">
            <v>28</v>
          </cell>
        </row>
        <row r="2047">
          <cell r="A2047" t="str">
            <v>133070041Irrigated</v>
          </cell>
          <cell r="B2047">
            <v>95</v>
          </cell>
          <cell r="R2047" t="str">
            <v>133070016All</v>
          </cell>
          <cell r="S2047">
            <v>41</v>
          </cell>
        </row>
        <row r="2048">
          <cell r="A2048" t="str">
            <v>133070041Nonirrigated</v>
          </cell>
          <cell r="B2048">
            <v>49</v>
          </cell>
          <cell r="R2048" t="str">
            <v>133070041All</v>
          </cell>
          <cell r="S2048">
            <v>85</v>
          </cell>
        </row>
        <row r="2049">
          <cell r="A2049" t="str">
            <v>133070051All</v>
          </cell>
          <cell r="B2049">
            <v>24</v>
          </cell>
          <cell r="R2049" t="str">
            <v>133070041Irrigated</v>
          </cell>
          <cell r="S2049">
            <v>95</v>
          </cell>
        </row>
        <row r="2050">
          <cell r="A2050" t="str">
            <v>133070075All</v>
          </cell>
          <cell r="B2050">
            <v>1992</v>
          </cell>
          <cell r="R2050" t="str">
            <v>133070041NonIrrigated</v>
          </cell>
          <cell r="S2050">
            <v>49</v>
          </cell>
        </row>
        <row r="2051">
          <cell r="A2051" t="str">
            <v>133070075Irrigated</v>
          </cell>
          <cell r="B2051">
            <v>2304</v>
          </cell>
          <cell r="R2051" t="str">
            <v>133070051All</v>
          </cell>
          <cell r="S2051">
            <v>24</v>
          </cell>
        </row>
        <row r="2052">
          <cell r="A2052" t="str">
            <v>133070075Nonirrigated</v>
          </cell>
          <cell r="B2052">
            <v>1546</v>
          </cell>
          <cell r="R2052" t="str">
            <v>133070075All</v>
          </cell>
          <cell r="S2052">
            <v>1992</v>
          </cell>
        </row>
        <row r="2053">
          <cell r="A2053" t="str">
            <v>133070081All</v>
          </cell>
          <cell r="B2053">
            <v>17</v>
          </cell>
          <cell r="R2053" t="str">
            <v>133070075Irrigated</v>
          </cell>
          <cell r="S2053">
            <v>2304</v>
          </cell>
        </row>
        <row r="2054">
          <cell r="A2054" t="str">
            <v>133090011All</v>
          </cell>
          <cell r="B2054">
            <v>32</v>
          </cell>
          <cell r="R2054" t="str">
            <v>133070075NonIrrigated</v>
          </cell>
          <cell r="S2054">
            <v>1546</v>
          </cell>
        </row>
        <row r="2055">
          <cell r="A2055" t="str">
            <v>133090011Irrigated</v>
          </cell>
          <cell r="B2055">
            <v>39</v>
          </cell>
          <cell r="R2055" t="str">
            <v>133070081All</v>
          </cell>
          <cell r="S2055">
            <v>17</v>
          </cell>
        </row>
        <row r="2056">
          <cell r="A2056" t="str">
            <v>133090011Nonirrigated</v>
          </cell>
          <cell r="B2056">
            <v>31</v>
          </cell>
          <cell r="R2056" t="str">
            <v>133090011All</v>
          </cell>
          <cell r="S2056">
            <v>32</v>
          </cell>
        </row>
        <row r="2057">
          <cell r="A2057" t="str">
            <v>133090016All</v>
          </cell>
          <cell r="B2057">
            <v>42</v>
          </cell>
          <cell r="R2057" t="str">
            <v>133090011Irrigated</v>
          </cell>
          <cell r="S2057">
            <v>39</v>
          </cell>
        </row>
        <row r="2058">
          <cell r="A2058" t="str">
            <v>133090041All</v>
          </cell>
          <cell r="B2058">
            <v>103</v>
          </cell>
          <cell r="R2058" t="str">
            <v>133090011NonIrrigated</v>
          </cell>
          <cell r="S2058">
            <v>31</v>
          </cell>
        </row>
        <row r="2059">
          <cell r="A2059" t="str">
            <v>133090051All</v>
          </cell>
          <cell r="B2059">
            <v>22</v>
          </cell>
          <cell r="R2059" t="str">
            <v>133090016All</v>
          </cell>
          <cell r="S2059">
            <v>42</v>
          </cell>
        </row>
        <row r="2060">
          <cell r="A2060" t="str">
            <v>133090075All</v>
          </cell>
          <cell r="B2060">
            <v>1707</v>
          </cell>
          <cell r="R2060" t="str">
            <v>133090041All</v>
          </cell>
          <cell r="S2060">
            <v>103</v>
          </cell>
        </row>
        <row r="2061">
          <cell r="A2061" t="str">
            <v>133090075Irrigated</v>
          </cell>
          <cell r="B2061">
            <v>2204</v>
          </cell>
          <cell r="R2061" t="str">
            <v>133090051All</v>
          </cell>
          <cell r="S2061">
            <v>22</v>
          </cell>
        </row>
        <row r="2062">
          <cell r="A2062" t="str">
            <v>133090075Nonirrigated</v>
          </cell>
          <cell r="B2062">
            <v>1541</v>
          </cell>
          <cell r="R2062" t="str">
            <v>133090075All</v>
          </cell>
          <cell r="S2062">
            <v>1707</v>
          </cell>
        </row>
        <row r="2063">
          <cell r="A2063" t="str">
            <v>133090081All</v>
          </cell>
          <cell r="B2063">
            <v>18</v>
          </cell>
          <cell r="R2063" t="str">
            <v>133090075Irrigated</v>
          </cell>
          <cell r="S2063">
            <v>2204</v>
          </cell>
        </row>
        <row r="2064">
          <cell r="A2064" t="str">
            <v>133090081Irrigated</v>
          </cell>
          <cell r="B2064">
            <v>22</v>
          </cell>
          <cell r="R2064" t="str">
            <v>133090075NonIrrigated</v>
          </cell>
          <cell r="S2064">
            <v>1541</v>
          </cell>
        </row>
        <row r="2065">
          <cell r="A2065" t="str">
            <v>133090081Nonirrigated</v>
          </cell>
          <cell r="B2065">
            <v>14</v>
          </cell>
          <cell r="R2065" t="str">
            <v>133090081All</v>
          </cell>
          <cell r="S2065">
            <v>18</v>
          </cell>
        </row>
        <row r="2066">
          <cell r="A2066" t="str">
            <v>133110011All</v>
          </cell>
          <cell r="B2066">
            <v>29</v>
          </cell>
          <cell r="R2066" t="str">
            <v>133090081Irrigated</v>
          </cell>
          <cell r="S2066">
            <v>22</v>
          </cell>
        </row>
        <row r="2067">
          <cell r="A2067" t="str">
            <v>133110041All</v>
          </cell>
          <cell r="B2067">
            <v>51</v>
          </cell>
          <cell r="R2067" t="str">
            <v>133090081NonIrrigated</v>
          </cell>
          <cell r="S2067">
            <v>14</v>
          </cell>
        </row>
        <row r="2068">
          <cell r="A2068" t="str">
            <v>133110081All</v>
          </cell>
          <cell r="B2068">
            <v>16</v>
          </cell>
          <cell r="R2068" t="str">
            <v>133110011All</v>
          </cell>
          <cell r="S2068">
            <v>29</v>
          </cell>
        </row>
        <row r="2069">
          <cell r="A2069" t="str">
            <v>133130011All</v>
          </cell>
          <cell r="B2069">
            <v>34</v>
          </cell>
          <cell r="R2069" t="str">
            <v>133110041All</v>
          </cell>
          <cell r="S2069">
            <v>51</v>
          </cell>
        </row>
        <row r="2070">
          <cell r="A2070" t="str">
            <v>133130041All</v>
          </cell>
          <cell r="B2070">
            <v>70</v>
          </cell>
          <cell r="R2070" t="str">
            <v>133110081All</v>
          </cell>
          <cell r="S2070">
            <v>16</v>
          </cell>
        </row>
        <row r="2071">
          <cell r="A2071" t="str">
            <v>133130051All</v>
          </cell>
          <cell r="B2071">
            <v>23</v>
          </cell>
          <cell r="R2071" t="str">
            <v>133130011All</v>
          </cell>
          <cell r="S2071">
            <v>34</v>
          </cell>
        </row>
        <row r="2072">
          <cell r="A2072" t="str">
            <v>133130081All</v>
          </cell>
          <cell r="B2072">
            <v>20</v>
          </cell>
          <cell r="R2072" t="str">
            <v>133130041All</v>
          </cell>
          <cell r="S2072">
            <v>70</v>
          </cell>
        </row>
        <row r="2073">
          <cell r="A2073" t="str">
            <v>133150011All</v>
          </cell>
          <cell r="B2073">
            <v>33</v>
          </cell>
          <cell r="R2073" t="str">
            <v>133130051All</v>
          </cell>
          <cell r="S2073">
            <v>23</v>
          </cell>
        </row>
        <row r="2074">
          <cell r="A2074" t="str">
            <v>133150011Irrigated</v>
          </cell>
          <cell r="B2074">
            <v>39</v>
          </cell>
          <cell r="R2074" t="str">
            <v>133130081All</v>
          </cell>
          <cell r="S2074">
            <v>20</v>
          </cell>
        </row>
        <row r="2075">
          <cell r="A2075" t="str">
            <v>133150011Nonirrigated</v>
          </cell>
          <cell r="B2075">
            <v>30</v>
          </cell>
          <cell r="R2075" t="str">
            <v>133150011All</v>
          </cell>
          <cell r="S2075">
            <v>33</v>
          </cell>
        </row>
        <row r="2076">
          <cell r="A2076" t="str">
            <v>133150016All</v>
          </cell>
          <cell r="B2076">
            <v>36</v>
          </cell>
          <cell r="R2076" t="str">
            <v>133150011Irrigated</v>
          </cell>
          <cell r="S2076">
            <v>39</v>
          </cell>
        </row>
        <row r="2077">
          <cell r="A2077" t="str">
            <v>133150041All</v>
          </cell>
          <cell r="B2077">
            <v>100</v>
          </cell>
          <cell r="R2077" t="str">
            <v>133150011NonIrrigated</v>
          </cell>
          <cell r="S2077">
            <v>30</v>
          </cell>
        </row>
        <row r="2078">
          <cell r="A2078" t="str">
            <v>133150051All</v>
          </cell>
          <cell r="B2078">
            <v>22</v>
          </cell>
          <cell r="R2078" t="str">
            <v>133150016All</v>
          </cell>
          <cell r="S2078">
            <v>36</v>
          </cell>
        </row>
        <row r="2079">
          <cell r="A2079" t="str">
            <v>133150051Irrigated</v>
          </cell>
          <cell r="B2079">
            <v>22</v>
          </cell>
          <cell r="R2079" t="str">
            <v>133150041All</v>
          </cell>
          <cell r="S2079">
            <v>100</v>
          </cell>
        </row>
        <row r="2080">
          <cell r="A2080" t="str">
            <v>133150051Nonirrigated</v>
          </cell>
          <cell r="B2080">
            <v>22</v>
          </cell>
          <cell r="R2080" t="str">
            <v>133150051All</v>
          </cell>
          <cell r="S2080">
            <v>22</v>
          </cell>
        </row>
        <row r="2081">
          <cell r="A2081" t="str">
            <v>133150075All</v>
          </cell>
          <cell r="B2081">
            <v>1886</v>
          </cell>
          <cell r="R2081" t="str">
            <v>133150051Irrigated</v>
          </cell>
          <cell r="S2081">
            <v>22</v>
          </cell>
        </row>
        <row r="2082">
          <cell r="A2082" t="str">
            <v>133150075Irrigated</v>
          </cell>
          <cell r="B2082">
            <v>2199</v>
          </cell>
          <cell r="R2082" t="str">
            <v>133150051NonIrrigated</v>
          </cell>
          <cell r="S2082">
            <v>22</v>
          </cell>
        </row>
        <row r="2083">
          <cell r="A2083" t="str">
            <v>133150075Nonirrigated</v>
          </cell>
          <cell r="B2083">
            <v>1559</v>
          </cell>
          <cell r="R2083" t="str">
            <v>133150075All</v>
          </cell>
          <cell r="S2083">
            <v>1886</v>
          </cell>
        </row>
        <row r="2084">
          <cell r="A2084" t="str">
            <v>133150081All</v>
          </cell>
          <cell r="B2084">
            <v>21</v>
          </cell>
          <cell r="R2084" t="str">
            <v>133150075Irrigated</v>
          </cell>
          <cell r="S2084">
            <v>2199</v>
          </cell>
        </row>
        <row r="2085">
          <cell r="A2085" t="str">
            <v>133150081Irrigated</v>
          </cell>
          <cell r="B2085">
            <v>26</v>
          </cell>
          <cell r="R2085" t="str">
            <v>133150075NonIrrigated</v>
          </cell>
          <cell r="S2085">
            <v>1559</v>
          </cell>
        </row>
        <row r="2086">
          <cell r="A2086" t="str">
            <v>133150081Nonirrigated</v>
          </cell>
          <cell r="B2086">
            <v>17</v>
          </cell>
          <cell r="R2086" t="str">
            <v>133150081All</v>
          </cell>
          <cell r="S2086">
            <v>21</v>
          </cell>
        </row>
        <row r="2087">
          <cell r="A2087" t="str">
            <v>133170011All</v>
          </cell>
          <cell r="B2087">
            <v>29</v>
          </cell>
          <cell r="R2087" t="str">
            <v>133150081Irrigated</v>
          </cell>
          <cell r="S2087">
            <v>26</v>
          </cell>
        </row>
        <row r="2088">
          <cell r="A2088" t="str">
            <v>133170016All</v>
          </cell>
          <cell r="B2088">
            <v>31</v>
          </cell>
          <cell r="R2088" t="str">
            <v>133150081NonIrrigated</v>
          </cell>
          <cell r="S2088">
            <v>17</v>
          </cell>
        </row>
        <row r="2089">
          <cell r="A2089" t="str">
            <v>133170041All</v>
          </cell>
          <cell r="B2089">
            <v>48</v>
          </cell>
          <cell r="R2089" t="str">
            <v>133170011All</v>
          </cell>
          <cell r="S2089">
            <v>29</v>
          </cell>
        </row>
        <row r="2090">
          <cell r="A2090" t="str">
            <v>133170051All</v>
          </cell>
          <cell r="B2090">
            <v>27</v>
          </cell>
          <cell r="R2090" t="str">
            <v>133170016All</v>
          </cell>
          <cell r="S2090">
            <v>31</v>
          </cell>
        </row>
        <row r="2091">
          <cell r="A2091" t="str">
            <v>133170081All</v>
          </cell>
          <cell r="B2091">
            <v>16</v>
          </cell>
          <cell r="R2091" t="str">
            <v>133170041All</v>
          </cell>
          <cell r="S2091">
            <v>48</v>
          </cell>
        </row>
        <row r="2092">
          <cell r="A2092" t="str">
            <v>133190011All</v>
          </cell>
          <cell r="B2092">
            <v>25</v>
          </cell>
          <cell r="R2092" t="str">
            <v>133170051All</v>
          </cell>
          <cell r="S2092">
            <v>27</v>
          </cell>
        </row>
        <row r="2093">
          <cell r="A2093" t="str">
            <v>133190016All</v>
          </cell>
          <cell r="B2093">
            <v>42</v>
          </cell>
          <cell r="R2093" t="str">
            <v>133170081All</v>
          </cell>
          <cell r="S2093">
            <v>16</v>
          </cell>
        </row>
        <row r="2094">
          <cell r="A2094" t="str">
            <v>133190041All</v>
          </cell>
          <cell r="B2094">
            <v>96</v>
          </cell>
          <cell r="R2094" t="str">
            <v>133190011All</v>
          </cell>
          <cell r="S2094">
            <v>25</v>
          </cell>
        </row>
        <row r="2095">
          <cell r="A2095" t="str">
            <v>133190051All</v>
          </cell>
          <cell r="B2095">
            <v>22</v>
          </cell>
          <cell r="R2095" t="str">
            <v>133190016All</v>
          </cell>
          <cell r="S2095">
            <v>42</v>
          </cell>
        </row>
        <row r="2096">
          <cell r="A2096" t="str">
            <v>133190075All</v>
          </cell>
          <cell r="B2096">
            <v>1541</v>
          </cell>
          <cell r="R2096" t="str">
            <v>133190041All</v>
          </cell>
          <cell r="S2096">
            <v>96</v>
          </cell>
        </row>
        <row r="2097">
          <cell r="A2097" t="str">
            <v>133190081All</v>
          </cell>
          <cell r="B2097">
            <v>17</v>
          </cell>
          <cell r="R2097" t="str">
            <v>133190051All</v>
          </cell>
          <cell r="S2097">
            <v>22</v>
          </cell>
        </row>
        <row r="2098">
          <cell r="A2098" t="str">
            <v>133210011All</v>
          </cell>
          <cell r="B2098">
            <v>39</v>
          </cell>
          <cell r="R2098" t="str">
            <v>133190075All</v>
          </cell>
          <cell r="S2098">
            <v>1541</v>
          </cell>
        </row>
        <row r="2099">
          <cell r="A2099" t="str">
            <v>133210011Irrigated</v>
          </cell>
          <cell r="B2099">
            <v>42</v>
          </cell>
          <cell r="R2099" t="str">
            <v>133190081All</v>
          </cell>
          <cell r="S2099">
            <v>17</v>
          </cell>
        </row>
        <row r="2100">
          <cell r="A2100" t="str">
            <v>133210011Nonirrigated</v>
          </cell>
          <cell r="B2100">
            <v>33</v>
          </cell>
          <cell r="R2100" t="str">
            <v>133210011All</v>
          </cell>
          <cell r="S2100">
            <v>39</v>
          </cell>
        </row>
        <row r="2101">
          <cell r="A2101" t="str">
            <v>133210016All</v>
          </cell>
          <cell r="B2101">
            <v>36</v>
          </cell>
          <cell r="R2101" t="str">
            <v>133210011Irrigated</v>
          </cell>
          <cell r="S2101">
            <v>42</v>
          </cell>
        </row>
        <row r="2102">
          <cell r="A2102" t="str">
            <v>133210016Irrigated</v>
          </cell>
          <cell r="B2102">
            <v>36</v>
          </cell>
          <cell r="R2102" t="str">
            <v>133210011NonIrrigated</v>
          </cell>
          <cell r="S2102">
            <v>33</v>
          </cell>
        </row>
        <row r="2103">
          <cell r="A2103" t="str">
            <v>133210016Nonirrigated</v>
          </cell>
          <cell r="B2103">
            <v>36</v>
          </cell>
          <cell r="R2103" t="str">
            <v>133210016All</v>
          </cell>
          <cell r="S2103">
            <v>36</v>
          </cell>
        </row>
        <row r="2104">
          <cell r="A2104" t="str">
            <v>133210041All</v>
          </cell>
          <cell r="B2104">
            <v>102</v>
          </cell>
          <cell r="R2104" t="str">
            <v>133210016Irrigated</v>
          </cell>
          <cell r="S2104">
            <v>36</v>
          </cell>
        </row>
        <row r="2105">
          <cell r="A2105" t="str">
            <v>133210051All</v>
          </cell>
          <cell r="B2105">
            <v>22</v>
          </cell>
          <cell r="R2105" t="str">
            <v>133210016NonIrrigated</v>
          </cell>
          <cell r="S2105">
            <v>36</v>
          </cell>
        </row>
        <row r="2106">
          <cell r="A2106" t="str">
            <v>133210075All</v>
          </cell>
          <cell r="B2106">
            <v>2202</v>
          </cell>
          <cell r="R2106" t="str">
            <v>133210041All</v>
          </cell>
          <cell r="S2106">
            <v>102</v>
          </cell>
        </row>
        <row r="2107">
          <cell r="A2107" t="str">
            <v>133210075Irrigated</v>
          </cell>
          <cell r="B2107">
            <v>2493</v>
          </cell>
          <cell r="R2107" t="str">
            <v>133210051All</v>
          </cell>
          <cell r="S2107">
            <v>22</v>
          </cell>
        </row>
        <row r="2108">
          <cell r="A2108" t="str">
            <v>133210075Nonirrigated</v>
          </cell>
          <cell r="B2108">
            <v>1903</v>
          </cell>
          <cell r="R2108" t="str">
            <v>133210075All</v>
          </cell>
          <cell r="S2108">
            <v>2202</v>
          </cell>
        </row>
        <row r="2109">
          <cell r="A2109" t="str">
            <v>133210081All</v>
          </cell>
          <cell r="B2109">
            <v>20</v>
          </cell>
          <cell r="R2109" t="str">
            <v>133210075Irrigated</v>
          </cell>
          <cell r="S2109">
            <v>2493</v>
          </cell>
        </row>
        <row r="2110">
          <cell r="A2110" t="str">
            <v>133210081Irrigated</v>
          </cell>
          <cell r="B2110">
            <v>25</v>
          </cell>
          <cell r="R2110" t="str">
            <v>133210075NonIrrigated</v>
          </cell>
          <cell r="S2110">
            <v>1903</v>
          </cell>
        </row>
        <row r="2111">
          <cell r="A2111" t="str">
            <v>133210081Nonirrigated</v>
          </cell>
          <cell r="B2111">
            <v>16</v>
          </cell>
          <cell r="R2111" t="str">
            <v>133210081All</v>
          </cell>
          <cell r="S2111">
            <v>20</v>
          </cell>
        </row>
        <row r="2112">
          <cell r="A2112" t="str">
            <v>160010011All</v>
          </cell>
          <cell r="B2112">
            <v>74</v>
          </cell>
          <cell r="R2112" t="str">
            <v>133210081Irrigated</v>
          </cell>
          <cell r="S2112">
            <v>25</v>
          </cell>
        </row>
        <row r="2113">
          <cell r="A2113" t="str">
            <v>160010016All</v>
          </cell>
          <cell r="B2113">
            <v>54</v>
          </cell>
          <cell r="R2113" t="str">
            <v>133210081NonIrrigated</v>
          </cell>
          <cell r="S2113">
            <v>16</v>
          </cell>
        </row>
        <row r="2114">
          <cell r="A2114" t="str">
            <v>160010041All</v>
          </cell>
          <cell r="B2114">
            <v>127</v>
          </cell>
          <cell r="R2114" t="str">
            <v>160010011All</v>
          </cell>
          <cell r="S2114">
            <v>74</v>
          </cell>
        </row>
        <row r="2115">
          <cell r="A2115" t="str">
            <v>160010091All</v>
          </cell>
          <cell r="B2115">
            <v>39</v>
          </cell>
          <cell r="R2115" t="str">
            <v>160010016All</v>
          </cell>
          <cell r="S2115">
            <v>54</v>
          </cell>
        </row>
        <row r="2116">
          <cell r="A2116" t="str">
            <v>160030011All</v>
          </cell>
          <cell r="B2116">
            <v>42</v>
          </cell>
          <cell r="R2116" t="str">
            <v>160010041All</v>
          </cell>
          <cell r="S2116">
            <v>127</v>
          </cell>
        </row>
        <row r="2117">
          <cell r="A2117" t="str">
            <v>160030016All</v>
          </cell>
          <cell r="B2117">
            <v>36</v>
          </cell>
          <cell r="R2117" t="str">
            <v>160010091All</v>
          </cell>
          <cell r="S2117">
            <v>39</v>
          </cell>
        </row>
        <row r="2118">
          <cell r="A2118" t="str">
            <v>160050011All</v>
          </cell>
          <cell r="B2118">
            <v>32</v>
          </cell>
          <cell r="R2118" t="str">
            <v>160030011All</v>
          </cell>
          <cell r="S2118">
            <v>42</v>
          </cell>
        </row>
        <row r="2119">
          <cell r="A2119" t="str">
            <v>160050011Irrigated</v>
          </cell>
          <cell r="B2119">
            <v>70</v>
          </cell>
          <cell r="R2119" t="str">
            <v>160030016All</v>
          </cell>
          <cell r="S2119">
            <v>36</v>
          </cell>
        </row>
        <row r="2120">
          <cell r="A2120" t="str">
            <v>160050011Nonirrigated</v>
          </cell>
          <cell r="B2120">
            <v>15</v>
          </cell>
          <cell r="R2120" t="str">
            <v>160050011All</v>
          </cell>
          <cell r="S2120">
            <v>32</v>
          </cell>
        </row>
        <row r="2121">
          <cell r="A2121" t="str">
            <v>160050016All</v>
          </cell>
          <cell r="B2121">
            <v>50</v>
          </cell>
          <cell r="R2121" t="str">
            <v>160050011Irrigated</v>
          </cell>
          <cell r="S2121">
            <v>70</v>
          </cell>
        </row>
        <row r="2122">
          <cell r="A2122" t="str">
            <v>160050041All</v>
          </cell>
          <cell r="B2122">
            <v>87</v>
          </cell>
          <cell r="R2122" t="str">
            <v>160050011NonIrrigated</v>
          </cell>
          <cell r="S2122">
            <v>15</v>
          </cell>
        </row>
        <row r="2123">
          <cell r="A2123" t="str">
            <v>160050079All</v>
          </cell>
          <cell r="B2123">
            <v>294</v>
          </cell>
          <cell r="R2123" t="str">
            <v>160050016All</v>
          </cell>
          <cell r="S2123">
            <v>50</v>
          </cell>
        </row>
        <row r="2124">
          <cell r="A2124" t="str">
            <v>160050091All</v>
          </cell>
          <cell r="B2124">
            <v>27</v>
          </cell>
          <cell r="R2124" t="str">
            <v>160050041All</v>
          </cell>
          <cell r="S2124">
            <v>87</v>
          </cell>
        </row>
        <row r="2125">
          <cell r="A2125" t="str">
            <v>160050091Irrigated</v>
          </cell>
          <cell r="B2125">
            <v>48</v>
          </cell>
          <cell r="R2125" t="str">
            <v>160050079All</v>
          </cell>
          <cell r="S2125">
            <v>294</v>
          </cell>
        </row>
        <row r="2126">
          <cell r="A2126" t="str">
            <v>160050091Nonirrigated</v>
          </cell>
          <cell r="B2126">
            <v>17</v>
          </cell>
          <cell r="R2126" t="str">
            <v>160050091All</v>
          </cell>
          <cell r="S2126">
            <v>27</v>
          </cell>
        </row>
        <row r="2127">
          <cell r="A2127" t="str">
            <v>160050130All</v>
          </cell>
          <cell r="B2127">
            <v>429</v>
          </cell>
          <cell r="R2127" t="str">
            <v>160050091Irrigated</v>
          </cell>
          <cell r="S2127">
            <v>48</v>
          </cell>
        </row>
        <row r="2128">
          <cell r="A2128" t="str">
            <v>160070011All</v>
          </cell>
          <cell r="B2128">
            <v>15</v>
          </cell>
          <cell r="R2128" t="str">
            <v>160050091NonIrrigated</v>
          </cell>
          <cell r="S2128">
            <v>17</v>
          </cell>
        </row>
        <row r="2129">
          <cell r="A2129" t="str">
            <v>160070016All</v>
          </cell>
          <cell r="B2129">
            <v>30</v>
          </cell>
          <cell r="R2129" t="str">
            <v>160050130All</v>
          </cell>
          <cell r="S2129">
            <v>429</v>
          </cell>
        </row>
        <row r="2130">
          <cell r="A2130" t="str">
            <v>160070091All</v>
          </cell>
          <cell r="B2130">
            <v>33</v>
          </cell>
          <cell r="R2130" t="str">
            <v>160070011All</v>
          </cell>
          <cell r="S2130">
            <v>15</v>
          </cell>
        </row>
        <row r="2131">
          <cell r="A2131" t="str">
            <v>160090011All</v>
          </cell>
          <cell r="B2131">
            <v>47</v>
          </cell>
          <cell r="R2131" t="str">
            <v>160070016All</v>
          </cell>
          <cell r="S2131">
            <v>30</v>
          </cell>
        </row>
        <row r="2132">
          <cell r="A2132" t="str">
            <v>160090016All</v>
          </cell>
          <cell r="B2132">
            <v>42</v>
          </cell>
          <cell r="R2132" t="str">
            <v>160070091All</v>
          </cell>
          <cell r="S2132">
            <v>33</v>
          </cell>
        </row>
        <row r="2133">
          <cell r="A2133" t="str">
            <v>160090067All</v>
          </cell>
          <cell r="B2133">
            <v>1122</v>
          </cell>
          <cell r="R2133" t="str">
            <v>160090011All</v>
          </cell>
          <cell r="S2133">
            <v>47</v>
          </cell>
        </row>
        <row r="2134">
          <cell r="A2134" t="str">
            <v>160090091All</v>
          </cell>
          <cell r="B2134">
            <v>39</v>
          </cell>
          <cell r="R2134" t="str">
            <v>160090016All</v>
          </cell>
          <cell r="S2134">
            <v>42</v>
          </cell>
        </row>
        <row r="2135">
          <cell r="A2135" t="str">
            <v>160090401All</v>
          </cell>
          <cell r="B2135">
            <v>871</v>
          </cell>
          <cell r="R2135" t="str">
            <v>160090067All</v>
          </cell>
          <cell r="S2135">
            <v>1122</v>
          </cell>
        </row>
        <row r="2136">
          <cell r="A2136" t="str">
            <v>160090711All</v>
          </cell>
          <cell r="B2136">
            <v>1092</v>
          </cell>
          <cell r="R2136" t="str">
            <v>160090091All</v>
          </cell>
          <cell r="S2136">
            <v>39</v>
          </cell>
        </row>
        <row r="2137">
          <cell r="A2137" t="str">
            <v>160110011All</v>
          </cell>
          <cell r="B2137">
            <v>72</v>
          </cell>
          <cell r="R2137" t="str">
            <v>160090401All</v>
          </cell>
          <cell r="S2137">
            <v>871</v>
          </cell>
        </row>
        <row r="2138">
          <cell r="A2138" t="str">
            <v>160110016All</v>
          </cell>
          <cell r="B2138">
            <v>57</v>
          </cell>
          <cell r="R2138" t="str">
            <v>160090711All</v>
          </cell>
          <cell r="S2138">
            <v>1092</v>
          </cell>
        </row>
        <row r="2139">
          <cell r="A2139" t="str">
            <v>160110041All</v>
          </cell>
          <cell r="B2139">
            <v>87</v>
          </cell>
          <cell r="R2139" t="str">
            <v>160110011All</v>
          </cell>
          <cell r="S2139">
            <v>72</v>
          </cell>
        </row>
        <row r="2140">
          <cell r="A2140" t="str">
            <v>160110067All</v>
          </cell>
          <cell r="B2140">
            <v>294</v>
          </cell>
          <cell r="R2140" t="str">
            <v>160110016All</v>
          </cell>
          <cell r="S2140">
            <v>57</v>
          </cell>
        </row>
        <row r="2141">
          <cell r="A2141" t="str">
            <v>160110091All</v>
          </cell>
          <cell r="B2141">
            <v>64</v>
          </cell>
          <cell r="R2141" t="str">
            <v>160110041All</v>
          </cell>
          <cell r="S2141">
            <v>87</v>
          </cell>
        </row>
        <row r="2142">
          <cell r="A2142" t="str">
            <v>160110130All</v>
          </cell>
          <cell r="B2142">
            <v>848</v>
          </cell>
          <cell r="R2142" t="str">
            <v>160110067All</v>
          </cell>
          <cell r="S2142">
            <v>294</v>
          </cell>
        </row>
        <row r="2143">
          <cell r="A2143" t="str">
            <v>160110711All</v>
          </cell>
          <cell r="B2143">
            <v>1330</v>
          </cell>
          <cell r="R2143" t="str">
            <v>160110091All</v>
          </cell>
          <cell r="S2143">
            <v>64</v>
          </cell>
        </row>
        <row r="2144">
          <cell r="A2144" t="str">
            <v>160130011All</v>
          </cell>
          <cell r="B2144">
            <v>67</v>
          </cell>
          <cell r="R2144" t="str">
            <v>160110130All</v>
          </cell>
          <cell r="S2144">
            <v>848</v>
          </cell>
        </row>
        <row r="2145">
          <cell r="A2145" t="str">
            <v>160130011Irrigated</v>
          </cell>
          <cell r="B2145">
            <v>72</v>
          </cell>
          <cell r="R2145" t="str">
            <v>160110711All</v>
          </cell>
          <cell r="S2145">
            <v>1330</v>
          </cell>
        </row>
        <row r="2146">
          <cell r="A2146" t="str">
            <v>160130011Nonirrigated</v>
          </cell>
          <cell r="B2146">
            <v>15</v>
          </cell>
          <cell r="R2146" t="str">
            <v>160130011All</v>
          </cell>
          <cell r="S2146">
            <v>67</v>
          </cell>
        </row>
        <row r="2147">
          <cell r="A2147" t="str">
            <v>160130016All</v>
          </cell>
          <cell r="B2147">
            <v>49</v>
          </cell>
          <cell r="R2147" t="str">
            <v>160130011Irrigated</v>
          </cell>
          <cell r="S2147">
            <v>72</v>
          </cell>
        </row>
        <row r="2148">
          <cell r="A2148" t="str">
            <v>160130091All</v>
          </cell>
          <cell r="B2148">
            <v>69</v>
          </cell>
          <cell r="R2148" t="str">
            <v>160130011NonIrrigated</v>
          </cell>
          <cell r="S2148">
            <v>15</v>
          </cell>
        </row>
        <row r="2149">
          <cell r="A2149" t="str">
            <v>160170011All</v>
          </cell>
          <cell r="B2149">
            <v>36</v>
          </cell>
          <cell r="R2149" t="str">
            <v>160130016All</v>
          </cell>
          <cell r="S2149">
            <v>49</v>
          </cell>
        </row>
        <row r="2150">
          <cell r="A2150" t="str">
            <v>160170016All</v>
          </cell>
          <cell r="B2150">
            <v>43</v>
          </cell>
          <cell r="R2150" t="str">
            <v>160130091All</v>
          </cell>
          <cell r="S2150">
            <v>69</v>
          </cell>
        </row>
        <row r="2151">
          <cell r="A2151" t="str">
            <v>160170091All</v>
          </cell>
          <cell r="B2151">
            <v>34</v>
          </cell>
          <cell r="R2151" t="str">
            <v>160170011All</v>
          </cell>
          <cell r="S2151">
            <v>36</v>
          </cell>
        </row>
        <row r="2152">
          <cell r="A2152" t="str">
            <v>160190011All</v>
          </cell>
          <cell r="B2152">
            <v>53</v>
          </cell>
          <cell r="R2152" t="str">
            <v>160170016All</v>
          </cell>
          <cell r="S2152">
            <v>43</v>
          </cell>
        </row>
        <row r="2153">
          <cell r="A2153" t="str">
            <v>160190011Irrigated</v>
          </cell>
          <cell r="B2153">
            <v>71</v>
          </cell>
          <cell r="R2153" t="str">
            <v>160170091All</v>
          </cell>
          <cell r="S2153">
            <v>34</v>
          </cell>
        </row>
        <row r="2154">
          <cell r="A2154" t="str">
            <v>160190011Nonirrigated</v>
          </cell>
          <cell r="B2154">
            <v>21</v>
          </cell>
          <cell r="R2154" t="str">
            <v>160190011All</v>
          </cell>
          <cell r="S2154">
            <v>53</v>
          </cell>
        </row>
        <row r="2155">
          <cell r="A2155" t="str">
            <v>160190016All</v>
          </cell>
          <cell r="B2155">
            <v>36</v>
          </cell>
          <cell r="R2155" t="str">
            <v>160190011Irrigated</v>
          </cell>
          <cell r="S2155">
            <v>71</v>
          </cell>
        </row>
        <row r="2156">
          <cell r="A2156" t="str">
            <v>160190016Irrigated</v>
          </cell>
          <cell r="B2156">
            <v>53</v>
          </cell>
          <cell r="R2156" t="str">
            <v>160190011NonIrrigated</v>
          </cell>
          <cell r="S2156">
            <v>21</v>
          </cell>
        </row>
        <row r="2157">
          <cell r="A2157" t="str">
            <v>160190016Nonirrigated</v>
          </cell>
          <cell r="B2157">
            <v>22</v>
          </cell>
          <cell r="R2157" t="str">
            <v>160190016All</v>
          </cell>
          <cell r="S2157">
            <v>36</v>
          </cell>
        </row>
        <row r="2158">
          <cell r="A2158" t="str">
            <v>160190079All</v>
          </cell>
          <cell r="B2158">
            <v>364</v>
          </cell>
          <cell r="R2158" t="str">
            <v>160190016Irrigated</v>
          </cell>
          <cell r="S2158">
            <v>53</v>
          </cell>
        </row>
        <row r="2159">
          <cell r="A2159" t="str">
            <v>160190091All</v>
          </cell>
          <cell r="B2159">
            <v>58</v>
          </cell>
          <cell r="R2159" t="str">
            <v>160190016NonIrrigated</v>
          </cell>
          <cell r="S2159">
            <v>22</v>
          </cell>
        </row>
        <row r="2160">
          <cell r="A2160" t="str">
            <v>160190130All</v>
          </cell>
          <cell r="B2160">
            <v>359</v>
          </cell>
          <cell r="R2160" t="str">
            <v>160190079All</v>
          </cell>
          <cell r="S2160">
            <v>364</v>
          </cell>
        </row>
        <row r="2161">
          <cell r="A2161" t="str">
            <v>160190711All</v>
          </cell>
          <cell r="B2161">
            <v>1288</v>
          </cell>
          <cell r="R2161" t="str">
            <v>160190091All</v>
          </cell>
          <cell r="S2161">
            <v>58</v>
          </cell>
        </row>
        <row r="2162">
          <cell r="A2162" t="str">
            <v>160210011All</v>
          </cell>
          <cell r="B2162">
            <v>57</v>
          </cell>
          <cell r="R2162" t="str">
            <v>160190130All</v>
          </cell>
          <cell r="S2162">
            <v>359</v>
          </cell>
        </row>
        <row r="2163">
          <cell r="A2163" t="str">
            <v>160210016All</v>
          </cell>
          <cell r="B2163">
            <v>55</v>
          </cell>
          <cell r="R2163" t="str">
            <v>160190711All</v>
          </cell>
          <cell r="S2163">
            <v>1288</v>
          </cell>
        </row>
        <row r="2164">
          <cell r="A2164" t="str">
            <v>160210091All</v>
          </cell>
          <cell r="B2164">
            <v>52</v>
          </cell>
          <cell r="R2164" t="str">
            <v>160210011All</v>
          </cell>
          <cell r="S2164">
            <v>57</v>
          </cell>
        </row>
        <row r="2165">
          <cell r="A2165" t="str">
            <v>160210711All</v>
          </cell>
          <cell r="B2165">
            <v>945</v>
          </cell>
          <cell r="R2165" t="str">
            <v>160210016All</v>
          </cell>
          <cell r="S2165">
            <v>55</v>
          </cell>
        </row>
        <row r="2166">
          <cell r="A2166" t="str">
            <v>160230011All</v>
          </cell>
          <cell r="B2166">
            <v>64</v>
          </cell>
          <cell r="R2166" t="str">
            <v>160210091All</v>
          </cell>
          <cell r="S2166">
            <v>52</v>
          </cell>
        </row>
        <row r="2167">
          <cell r="A2167" t="str">
            <v>160230016All</v>
          </cell>
          <cell r="B2167">
            <v>63</v>
          </cell>
          <cell r="R2167" t="str">
            <v>160210711All</v>
          </cell>
          <cell r="S2167">
            <v>945</v>
          </cell>
        </row>
        <row r="2168">
          <cell r="A2168" t="str">
            <v>160230091All</v>
          </cell>
          <cell r="B2168">
            <v>57</v>
          </cell>
          <cell r="R2168" t="str">
            <v>160230011All</v>
          </cell>
          <cell r="S2168">
            <v>64</v>
          </cell>
        </row>
        <row r="2169">
          <cell r="A2169" t="str">
            <v>160250011All</v>
          </cell>
          <cell r="B2169">
            <v>9</v>
          </cell>
          <cell r="R2169" t="str">
            <v>160230016All</v>
          </cell>
          <cell r="S2169">
            <v>63</v>
          </cell>
        </row>
        <row r="2170">
          <cell r="A2170" t="str">
            <v>160250016All</v>
          </cell>
          <cell r="B2170">
            <v>26</v>
          </cell>
          <cell r="R2170" t="str">
            <v>160230091All</v>
          </cell>
          <cell r="S2170">
            <v>57</v>
          </cell>
        </row>
        <row r="2171">
          <cell r="A2171" t="str">
            <v>160250091All</v>
          </cell>
          <cell r="B2171">
            <v>16</v>
          </cell>
          <cell r="R2171" t="str">
            <v>160250011All</v>
          </cell>
          <cell r="S2171">
            <v>9</v>
          </cell>
        </row>
        <row r="2172">
          <cell r="A2172" t="str">
            <v>160270011All</v>
          </cell>
          <cell r="B2172">
            <v>80</v>
          </cell>
          <cell r="R2172" t="str">
            <v>160250016All</v>
          </cell>
          <cell r="S2172">
            <v>26</v>
          </cell>
        </row>
        <row r="2173">
          <cell r="A2173" t="str">
            <v>160270016All</v>
          </cell>
          <cell r="B2173">
            <v>63</v>
          </cell>
          <cell r="R2173" t="str">
            <v>160250091All</v>
          </cell>
          <cell r="S2173">
            <v>16</v>
          </cell>
        </row>
        <row r="2174">
          <cell r="A2174" t="str">
            <v>160270041All</v>
          </cell>
          <cell r="B2174">
            <v>146</v>
          </cell>
          <cell r="R2174" t="str">
            <v>160270011All</v>
          </cell>
          <cell r="S2174">
            <v>80</v>
          </cell>
        </row>
        <row r="2175">
          <cell r="A2175" t="str">
            <v>160270091All</v>
          </cell>
          <cell r="B2175">
            <v>67</v>
          </cell>
          <cell r="R2175" t="str">
            <v>160270016All</v>
          </cell>
          <cell r="S2175">
            <v>63</v>
          </cell>
        </row>
        <row r="2176">
          <cell r="A2176" t="str">
            <v>160290011All</v>
          </cell>
          <cell r="B2176">
            <v>30</v>
          </cell>
          <cell r="R2176" t="str">
            <v>160270041All</v>
          </cell>
          <cell r="S2176">
            <v>146</v>
          </cell>
        </row>
        <row r="2177">
          <cell r="A2177" t="str">
            <v>160290011Irrigated</v>
          </cell>
          <cell r="B2177">
            <v>53</v>
          </cell>
          <cell r="R2177" t="str">
            <v>160270091All</v>
          </cell>
          <cell r="S2177">
            <v>67</v>
          </cell>
        </row>
        <row r="2178">
          <cell r="A2178" t="str">
            <v>160290011Nonirrigated</v>
          </cell>
          <cell r="B2178">
            <v>24</v>
          </cell>
          <cell r="R2178" t="str">
            <v>160290011All</v>
          </cell>
          <cell r="S2178">
            <v>30</v>
          </cell>
        </row>
        <row r="2179">
          <cell r="A2179" t="str">
            <v>160290016All</v>
          </cell>
          <cell r="B2179">
            <v>47</v>
          </cell>
          <cell r="R2179" t="str">
            <v>160290011Irrigated</v>
          </cell>
          <cell r="S2179">
            <v>53</v>
          </cell>
        </row>
        <row r="2180">
          <cell r="A2180" t="str">
            <v>160290016Irrigated</v>
          </cell>
          <cell r="B2180">
            <v>49</v>
          </cell>
          <cell r="R2180" t="str">
            <v>160290011NonIrrigated</v>
          </cell>
          <cell r="S2180">
            <v>24</v>
          </cell>
        </row>
        <row r="2181">
          <cell r="A2181" t="str">
            <v>160290016Nonirrigated</v>
          </cell>
          <cell r="B2181">
            <v>41</v>
          </cell>
          <cell r="R2181" t="str">
            <v>160290016All</v>
          </cell>
          <cell r="S2181">
            <v>47</v>
          </cell>
        </row>
        <row r="2182">
          <cell r="A2182" t="str">
            <v>160290091All</v>
          </cell>
          <cell r="B2182">
            <v>40</v>
          </cell>
          <cell r="R2182" t="str">
            <v>160290016Irrigated</v>
          </cell>
          <cell r="S2182">
            <v>49</v>
          </cell>
        </row>
        <row r="2183">
          <cell r="A2183" t="str">
            <v>160290091Irrigated</v>
          </cell>
          <cell r="B2183">
            <v>59</v>
          </cell>
          <cell r="R2183" t="str">
            <v>160290016NonIrrigated</v>
          </cell>
          <cell r="S2183">
            <v>41</v>
          </cell>
        </row>
        <row r="2184">
          <cell r="A2184" t="str">
            <v>160290091Nonirrigated</v>
          </cell>
          <cell r="B2184">
            <v>33</v>
          </cell>
          <cell r="R2184" t="str">
            <v>160290091All</v>
          </cell>
          <cell r="S2184">
            <v>40</v>
          </cell>
        </row>
        <row r="2185">
          <cell r="A2185" t="str">
            <v>160290130All</v>
          </cell>
          <cell r="B2185">
            <v>411</v>
          </cell>
          <cell r="R2185" t="str">
            <v>160290091Irrigated</v>
          </cell>
          <cell r="S2185">
            <v>59</v>
          </cell>
        </row>
        <row r="2186">
          <cell r="A2186" t="str">
            <v>160310011All</v>
          </cell>
          <cell r="B2186">
            <v>61</v>
          </cell>
          <cell r="R2186" t="str">
            <v>160290091NonIrrigated</v>
          </cell>
          <cell r="S2186">
            <v>33</v>
          </cell>
        </row>
        <row r="2187">
          <cell r="A2187" t="str">
            <v>160310016All</v>
          </cell>
          <cell r="B2187">
            <v>70</v>
          </cell>
          <cell r="R2187" t="str">
            <v>160290130All</v>
          </cell>
          <cell r="S2187">
            <v>411</v>
          </cell>
        </row>
        <row r="2188">
          <cell r="A2188" t="str">
            <v>160310041All</v>
          </cell>
          <cell r="B2188">
            <v>92</v>
          </cell>
          <cell r="R2188" t="str">
            <v>160310011All</v>
          </cell>
          <cell r="S2188">
            <v>61</v>
          </cell>
        </row>
        <row r="2189">
          <cell r="A2189" t="str">
            <v>160310067All</v>
          </cell>
          <cell r="B2189">
            <v>280</v>
          </cell>
          <cell r="R2189" t="str">
            <v>160310016All</v>
          </cell>
          <cell r="S2189">
            <v>70</v>
          </cell>
        </row>
        <row r="2190">
          <cell r="A2190" t="str">
            <v>160310079All</v>
          </cell>
          <cell r="B2190">
            <v>280</v>
          </cell>
          <cell r="R2190" t="str">
            <v>160310041All</v>
          </cell>
          <cell r="S2190">
            <v>92</v>
          </cell>
        </row>
        <row r="2191">
          <cell r="A2191" t="str">
            <v>160310091All</v>
          </cell>
          <cell r="B2191">
            <v>74</v>
          </cell>
          <cell r="R2191" t="str">
            <v>160310067All</v>
          </cell>
          <cell r="S2191">
            <v>280</v>
          </cell>
        </row>
        <row r="2192">
          <cell r="A2192" t="str">
            <v>160330011All</v>
          </cell>
          <cell r="B2192">
            <v>68</v>
          </cell>
          <cell r="R2192" t="str">
            <v>160310079All</v>
          </cell>
          <cell r="S2192">
            <v>280</v>
          </cell>
        </row>
        <row r="2193">
          <cell r="A2193" t="str">
            <v>160330016All</v>
          </cell>
          <cell r="B2193">
            <v>48</v>
          </cell>
          <cell r="R2193" t="str">
            <v>160310091All</v>
          </cell>
          <cell r="S2193">
            <v>74</v>
          </cell>
        </row>
        <row r="2194">
          <cell r="A2194" t="str">
            <v>160330091All</v>
          </cell>
          <cell r="B2194">
            <v>60</v>
          </cell>
          <cell r="R2194" t="str">
            <v>160330011All</v>
          </cell>
          <cell r="S2194">
            <v>68</v>
          </cell>
        </row>
        <row r="2195">
          <cell r="A2195" t="str">
            <v>160350011All</v>
          </cell>
          <cell r="B2195">
            <v>37</v>
          </cell>
          <cell r="R2195" t="str">
            <v>160330016All</v>
          </cell>
          <cell r="S2195">
            <v>48</v>
          </cell>
        </row>
        <row r="2196">
          <cell r="A2196" t="str">
            <v>160350016All</v>
          </cell>
          <cell r="B2196">
            <v>31</v>
          </cell>
          <cell r="R2196" t="str">
            <v>160330091All</v>
          </cell>
          <cell r="S2196">
            <v>60</v>
          </cell>
        </row>
        <row r="2197">
          <cell r="A2197" t="str">
            <v>160350047GAD/GASAll</v>
          </cell>
          <cell r="B2197">
            <v>910</v>
          </cell>
          <cell r="R2197" t="str">
            <v>160350011All</v>
          </cell>
          <cell r="S2197">
            <v>37</v>
          </cell>
        </row>
        <row r="2198">
          <cell r="A2198" t="str">
            <v>160350047GARAll</v>
          </cell>
          <cell r="B2198">
            <v>886</v>
          </cell>
          <cell r="R2198" t="str">
            <v>160350016All</v>
          </cell>
          <cell r="S2198">
            <v>31</v>
          </cell>
        </row>
        <row r="2199">
          <cell r="A2199" t="str">
            <v>160350067All</v>
          </cell>
          <cell r="B2199">
            <v>1173</v>
          </cell>
          <cell r="R2199" t="str">
            <v>160350047GAD/GASAll</v>
          </cell>
          <cell r="S2199">
            <v>910</v>
          </cell>
        </row>
        <row r="2200">
          <cell r="A2200" t="str">
            <v>160350091All</v>
          </cell>
          <cell r="B2200">
            <v>36</v>
          </cell>
          <cell r="R2200" t="str">
            <v>160350047GARAll</v>
          </cell>
          <cell r="S2200">
            <v>886</v>
          </cell>
        </row>
        <row r="2201">
          <cell r="A2201" t="str">
            <v>160350129All</v>
          </cell>
          <cell r="B2201">
            <v>991</v>
          </cell>
          <cell r="R2201" t="str">
            <v>160350067All</v>
          </cell>
          <cell r="S2201">
            <v>1173</v>
          </cell>
        </row>
        <row r="2202">
          <cell r="A2202" t="str">
            <v>160350401All</v>
          </cell>
          <cell r="B2202">
            <v>645</v>
          </cell>
          <cell r="R2202" t="str">
            <v>160350091All</v>
          </cell>
          <cell r="S2202">
            <v>36</v>
          </cell>
        </row>
        <row r="2203">
          <cell r="A2203" t="str">
            <v>160350711All</v>
          </cell>
          <cell r="B2203">
            <v>644</v>
          </cell>
          <cell r="R2203" t="str">
            <v>160350129All</v>
          </cell>
          <cell r="S2203">
            <v>991</v>
          </cell>
        </row>
        <row r="2204">
          <cell r="A2204" t="str">
            <v>160370011All</v>
          </cell>
          <cell r="B2204">
            <v>57</v>
          </cell>
          <cell r="R2204" t="str">
            <v>160350401All</v>
          </cell>
          <cell r="S2204">
            <v>645</v>
          </cell>
        </row>
        <row r="2205">
          <cell r="A2205" t="str">
            <v>160370016All</v>
          </cell>
          <cell r="B2205">
            <v>43</v>
          </cell>
          <cell r="R2205" t="str">
            <v>160350711All</v>
          </cell>
          <cell r="S2205">
            <v>644</v>
          </cell>
        </row>
        <row r="2206">
          <cell r="A2206" t="str">
            <v>160370091All</v>
          </cell>
          <cell r="B2206">
            <v>48</v>
          </cell>
          <cell r="R2206" t="str">
            <v>160370011All</v>
          </cell>
          <cell r="S2206">
            <v>57</v>
          </cell>
        </row>
        <row r="2207">
          <cell r="A2207" t="str">
            <v>160390011All</v>
          </cell>
          <cell r="B2207">
            <v>50</v>
          </cell>
          <cell r="R2207" t="str">
            <v>160370016All</v>
          </cell>
          <cell r="S2207">
            <v>43</v>
          </cell>
        </row>
        <row r="2208">
          <cell r="A2208" t="str">
            <v>160390016All</v>
          </cell>
          <cell r="B2208">
            <v>33</v>
          </cell>
          <cell r="R2208" t="str">
            <v>160370091All</v>
          </cell>
          <cell r="S2208">
            <v>48</v>
          </cell>
        </row>
        <row r="2209">
          <cell r="A2209" t="str">
            <v>160390016Irrigated</v>
          </cell>
          <cell r="B2209">
            <v>52</v>
          </cell>
          <cell r="R2209" t="str">
            <v>160390011All</v>
          </cell>
          <cell r="S2209">
            <v>50</v>
          </cell>
        </row>
        <row r="2210">
          <cell r="A2210" t="str">
            <v>160390016Nonirrigated</v>
          </cell>
          <cell r="B2210">
            <v>15</v>
          </cell>
          <cell r="R2210" t="str">
            <v>160390016All</v>
          </cell>
          <cell r="S2210">
            <v>33</v>
          </cell>
        </row>
        <row r="2211">
          <cell r="A2211" t="str">
            <v>160390041All</v>
          </cell>
          <cell r="B2211">
            <v>118</v>
          </cell>
          <cell r="R2211" t="str">
            <v>160390016Irrigated</v>
          </cell>
          <cell r="S2211">
            <v>52</v>
          </cell>
        </row>
        <row r="2212">
          <cell r="A2212" t="str">
            <v>160390091All</v>
          </cell>
          <cell r="B2212">
            <v>24</v>
          </cell>
          <cell r="R2212" t="str">
            <v>160390016NonIrrigated</v>
          </cell>
          <cell r="S2212">
            <v>15</v>
          </cell>
        </row>
        <row r="2213">
          <cell r="A2213" t="str">
            <v>160410011All</v>
          </cell>
          <cell r="B2213">
            <v>27</v>
          </cell>
          <cell r="R2213" t="str">
            <v>160390041All</v>
          </cell>
          <cell r="S2213">
            <v>118</v>
          </cell>
        </row>
        <row r="2214">
          <cell r="A2214" t="str">
            <v>160410011Irrigated</v>
          </cell>
          <cell r="B2214">
            <v>43</v>
          </cell>
          <cell r="R2214" t="str">
            <v>160390091All</v>
          </cell>
          <cell r="S2214">
            <v>24</v>
          </cell>
        </row>
        <row r="2215">
          <cell r="A2215" t="str">
            <v>160410011Nonirrigated</v>
          </cell>
          <cell r="B2215">
            <v>18</v>
          </cell>
          <cell r="R2215" t="str">
            <v>160410011All</v>
          </cell>
          <cell r="S2215">
            <v>27</v>
          </cell>
        </row>
        <row r="2216">
          <cell r="A2216" t="str">
            <v>160410016All</v>
          </cell>
          <cell r="B2216">
            <v>38</v>
          </cell>
          <cell r="R2216" t="str">
            <v>160410011Irrigated</v>
          </cell>
          <cell r="S2216">
            <v>43</v>
          </cell>
        </row>
        <row r="2217">
          <cell r="A2217" t="str">
            <v>160410016Irrigated</v>
          </cell>
          <cell r="B2217">
            <v>48</v>
          </cell>
          <cell r="R2217" t="str">
            <v>160410011NonIrrigated</v>
          </cell>
          <cell r="S2217">
            <v>18</v>
          </cell>
        </row>
        <row r="2218">
          <cell r="A2218" t="str">
            <v>160410016Nonirrigated</v>
          </cell>
          <cell r="B2218">
            <v>20</v>
          </cell>
          <cell r="R2218" t="str">
            <v>160410016All</v>
          </cell>
          <cell r="S2218">
            <v>38</v>
          </cell>
        </row>
        <row r="2219">
          <cell r="A2219" t="str">
            <v>160410041All</v>
          </cell>
          <cell r="B2219">
            <v>99</v>
          </cell>
          <cell r="R2219" t="str">
            <v>160410016Irrigated</v>
          </cell>
          <cell r="S2219">
            <v>48</v>
          </cell>
        </row>
        <row r="2220">
          <cell r="A2220" t="str">
            <v>160410079All</v>
          </cell>
          <cell r="B2220">
            <v>298</v>
          </cell>
          <cell r="R2220" t="str">
            <v>160410016NonIrrigated</v>
          </cell>
          <cell r="S2220">
            <v>20</v>
          </cell>
        </row>
        <row r="2221">
          <cell r="A2221" t="str">
            <v>160410091All</v>
          </cell>
          <cell r="B2221">
            <v>42</v>
          </cell>
          <cell r="R2221" t="str">
            <v>160410041All</v>
          </cell>
          <cell r="S2221">
            <v>99</v>
          </cell>
        </row>
        <row r="2222">
          <cell r="A2222" t="str">
            <v>160430011All</v>
          </cell>
          <cell r="B2222">
            <v>53</v>
          </cell>
          <cell r="R2222" t="str">
            <v>160410079All</v>
          </cell>
          <cell r="S2222">
            <v>298</v>
          </cell>
        </row>
        <row r="2223">
          <cell r="A2223" t="str">
            <v>160430011Irrigated</v>
          </cell>
          <cell r="B2223">
            <v>61</v>
          </cell>
          <cell r="R2223" t="str">
            <v>160410091All</v>
          </cell>
          <cell r="S2223">
            <v>42</v>
          </cell>
        </row>
        <row r="2224">
          <cell r="A2224" t="str">
            <v>160430011Nonirrigated</v>
          </cell>
          <cell r="B2224">
            <v>29</v>
          </cell>
          <cell r="R2224" t="str">
            <v>160430011All</v>
          </cell>
          <cell r="S2224">
            <v>53</v>
          </cell>
        </row>
        <row r="2225">
          <cell r="A2225" t="str">
            <v>160430016All</v>
          </cell>
          <cell r="B2225">
            <v>53</v>
          </cell>
          <cell r="R2225" t="str">
            <v>160430011Irrigated</v>
          </cell>
          <cell r="S2225">
            <v>61</v>
          </cell>
        </row>
        <row r="2226">
          <cell r="A2226" t="str">
            <v>160430067All</v>
          </cell>
          <cell r="B2226">
            <v>266</v>
          </cell>
          <cell r="R2226" t="str">
            <v>160430011NonIrrigated</v>
          </cell>
          <cell r="S2226">
            <v>29</v>
          </cell>
        </row>
        <row r="2227">
          <cell r="A2227" t="str">
            <v>160430091All</v>
          </cell>
          <cell r="B2227">
            <v>46</v>
          </cell>
          <cell r="R2227" t="str">
            <v>160430016All</v>
          </cell>
          <cell r="S2227">
            <v>53</v>
          </cell>
        </row>
        <row r="2228">
          <cell r="A2228" t="str">
            <v>160430091Irrigated</v>
          </cell>
          <cell r="B2228">
            <v>59</v>
          </cell>
          <cell r="R2228" t="str">
            <v>160430067All</v>
          </cell>
          <cell r="S2228">
            <v>266</v>
          </cell>
        </row>
        <row r="2229">
          <cell r="A2229" t="str">
            <v>160430091Nonirrigated</v>
          </cell>
          <cell r="B2229">
            <v>32</v>
          </cell>
          <cell r="R2229" t="str">
            <v>160430091All</v>
          </cell>
          <cell r="S2229">
            <v>46</v>
          </cell>
        </row>
        <row r="2230">
          <cell r="A2230" t="str">
            <v>160430130All</v>
          </cell>
          <cell r="B2230">
            <v>673</v>
          </cell>
          <cell r="R2230" t="str">
            <v>160430091Irrigated</v>
          </cell>
          <cell r="S2230">
            <v>59</v>
          </cell>
        </row>
        <row r="2231">
          <cell r="A2231" t="str">
            <v>160430711All</v>
          </cell>
          <cell r="B2231">
            <v>1176</v>
          </cell>
          <cell r="R2231" t="str">
            <v>160430091NonIrrigated</v>
          </cell>
          <cell r="S2231">
            <v>32</v>
          </cell>
        </row>
        <row r="2232">
          <cell r="A2232" t="str">
            <v>160450011All</v>
          </cell>
          <cell r="B2232">
            <v>72</v>
          </cell>
          <cell r="R2232" t="str">
            <v>160430130All</v>
          </cell>
          <cell r="S2232">
            <v>673</v>
          </cell>
        </row>
        <row r="2233">
          <cell r="A2233" t="str">
            <v>160450016All</v>
          </cell>
          <cell r="B2233">
            <v>53</v>
          </cell>
          <cell r="R2233" t="str">
            <v>160430711All</v>
          </cell>
          <cell r="S2233">
            <v>1176</v>
          </cell>
        </row>
        <row r="2234">
          <cell r="A2234" t="str">
            <v>160450041All</v>
          </cell>
          <cell r="B2234">
            <v>113</v>
          </cell>
          <cell r="R2234" t="str">
            <v>160450011All</v>
          </cell>
          <cell r="S2234">
            <v>72</v>
          </cell>
        </row>
        <row r="2235">
          <cell r="A2235" t="str">
            <v>160450091All</v>
          </cell>
          <cell r="B2235">
            <v>18</v>
          </cell>
          <cell r="R2235" t="str">
            <v>160450016All</v>
          </cell>
          <cell r="S2235">
            <v>53</v>
          </cell>
        </row>
        <row r="2236">
          <cell r="A2236" t="str">
            <v>160470011All</v>
          </cell>
          <cell r="B2236">
            <v>74</v>
          </cell>
          <cell r="R2236" t="str">
            <v>160450041All</v>
          </cell>
          <cell r="S2236">
            <v>113</v>
          </cell>
        </row>
        <row r="2237">
          <cell r="A2237" t="str">
            <v>160470016All</v>
          </cell>
          <cell r="B2237">
            <v>60</v>
          </cell>
          <cell r="R2237" t="str">
            <v>160450091All</v>
          </cell>
          <cell r="S2237">
            <v>18</v>
          </cell>
        </row>
        <row r="2238">
          <cell r="A2238" t="str">
            <v>160470041All</v>
          </cell>
          <cell r="B2238">
            <v>116</v>
          </cell>
          <cell r="R2238" t="str">
            <v>160470011All</v>
          </cell>
          <cell r="S2238">
            <v>74</v>
          </cell>
        </row>
        <row r="2239">
          <cell r="A2239" t="str">
            <v>160470091All</v>
          </cell>
          <cell r="B2239">
            <v>60</v>
          </cell>
          <cell r="R2239" t="str">
            <v>160470016All</v>
          </cell>
          <cell r="S2239">
            <v>60</v>
          </cell>
        </row>
        <row r="2240">
          <cell r="A2240" t="str">
            <v>160470711All</v>
          </cell>
          <cell r="B2240">
            <v>1680</v>
          </cell>
          <cell r="R2240" t="str">
            <v>160470041All</v>
          </cell>
          <cell r="S2240">
            <v>116</v>
          </cell>
        </row>
        <row r="2241">
          <cell r="A2241" t="str">
            <v>160490011All</v>
          </cell>
          <cell r="B2241">
            <v>46</v>
          </cell>
          <cell r="R2241" t="str">
            <v>160470091All</v>
          </cell>
          <cell r="S2241">
            <v>60</v>
          </cell>
        </row>
        <row r="2242">
          <cell r="A2242" t="str">
            <v>160490016All</v>
          </cell>
          <cell r="B2242">
            <v>48</v>
          </cell>
          <cell r="R2242" t="str">
            <v>160470711All</v>
          </cell>
          <cell r="S2242">
            <v>1680</v>
          </cell>
        </row>
        <row r="2243">
          <cell r="A2243" t="str">
            <v>160490031All</v>
          </cell>
          <cell r="B2243">
            <v>11</v>
          </cell>
          <cell r="R2243" t="str">
            <v>160490011All</v>
          </cell>
          <cell r="S2243">
            <v>46</v>
          </cell>
        </row>
        <row r="2244">
          <cell r="A2244" t="str">
            <v>160490047GAD/GASAll</v>
          </cell>
          <cell r="B2244">
            <v>707</v>
          </cell>
          <cell r="R2244" t="str">
            <v>160490016All</v>
          </cell>
          <cell r="S2244">
            <v>48</v>
          </cell>
        </row>
        <row r="2245">
          <cell r="A2245" t="str">
            <v>160490047GARAll</v>
          </cell>
          <cell r="B2245">
            <v>673</v>
          </cell>
          <cell r="R2245" t="str">
            <v>160490031All</v>
          </cell>
          <cell r="S2245">
            <v>11</v>
          </cell>
        </row>
        <row r="2246">
          <cell r="A2246" t="str">
            <v>160490067All</v>
          </cell>
          <cell r="B2246">
            <v>995</v>
          </cell>
          <cell r="R2246" t="str">
            <v>160490047GAD/GASAll</v>
          </cell>
          <cell r="S2246">
            <v>707</v>
          </cell>
        </row>
        <row r="2247">
          <cell r="A2247" t="str">
            <v>160490091All</v>
          </cell>
          <cell r="B2247">
            <v>40</v>
          </cell>
          <cell r="R2247" t="str">
            <v>160490047GARAll</v>
          </cell>
          <cell r="S2247">
            <v>673</v>
          </cell>
        </row>
        <row r="2248">
          <cell r="A2248" t="str">
            <v>160490129All</v>
          </cell>
          <cell r="B2248">
            <v>1159</v>
          </cell>
          <cell r="R2248" t="str">
            <v>160490067All</v>
          </cell>
          <cell r="S2248">
            <v>995</v>
          </cell>
        </row>
        <row r="2249">
          <cell r="A2249" t="str">
            <v>160490401All</v>
          </cell>
          <cell r="B2249">
            <v>805</v>
          </cell>
          <cell r="R2249" t="str">
            <v>160490091All</v>
          </cell>
          <cell r="S2249">
            <v>40</v>
          </cell>
        </row>
        <row r="2250">
          <cell r="A2250" t="str">
            <v>160490711All</v>
          </cell>
          <cell r="B2250">
            <v>890</v>
          </cell>
          <cell r="R2250" t="str">
            <v>160490129All</v>
          </cell>
          <cell r="S2250">
            <v>1159</v>
          </cell>
        </row>
        <row r="2251">
          <cell r="A2251" t="str">
            <v>160510011All</v>
          </cell>
          <cell r="B2251">
            <v>70</v>
          </cell>
          <cell r="R2251" t="str">
            <v>160490401All</v>
          </cell>
          <cell r="S2251">
            <v>805</v>
          </cell>
        </row>
        <row r="2252">
          <cell r="A2252" t="str">
            <v>160510016All</v>
          </cell>
          <cell r="B2252">
            <v>54</v>
          </cell>
          <cell r="R2252" t="str">
            <v>160490711All</v>
          </cell>
          <cell r="S2252">
            <v>890</v>
          </cell>
        </row>
        <row r="2253">
          <cell r="A2253" t="str">
            <v>160510041All</v>
          </cell>
          <cell r="B2253">
            <v>67</v>
          </cell>
          <cell r="R2253" t="str">
            <v>160510011All</v>
          </cell>
          <cell r="S2253">
            <v>70</v>
          </cell>
        </row>
        <row r="2254">
          <cell r="A2254" t="str">
            <v>160510067All</v>
          </cell>
          <cell r="B2254">
            <v>266</v>
          </cell>
          <cell r="R2254" t="str">
            <v>160510016All</v>
          </cell>
          <cell r="S2254">
            <v>54</v>
          </cell>
        </row>
        <row r="2255">
          <cell r="A2255" t="str">
            <v>160510091All</v>
          </cell>
          <cell r="B2255">
            <v>64</v>
          </cell>
          <cell r="R2255" t="str">
            <v>160510041All</v>
          </cell>
          <cell r="S2255">
            <v>67</v>
          </cell>
        </row>
        <row r="2256">
          <cell r="A2256" t="str">
            <v>160510711All</v>
          </cell>
          <cell r="B2256">
            <v>1288</v>
          </cell>
          <cell r="R2256" t="str">
            <v>160510067All</v>
          </cell>
          <cell r="S2256">
            <v>266</v>
          </cell>
        </row>
        <row r="2257">
          <cell r="A2257" t="str">
            <v>160530011All</v>
          </cell>
          <cell r="B2257">
            <v>77</v>
          </cell>
          <cell r="R2257" t="str">
            <v>160510091All</v>
          </cell>
          <cell r="S2257">
            <v>64</v>
          </cell>
        </row>
        <row r="2258">
          <cell r="A2258" t="str">
            <v>160530016All</v>
          </cell>
          <cell r="B2258">
            <v>71</v>
          </cell>
          <cell r="R2258" t="str">
            <v>160510711All</v>
          </cell>
          <cell r="S2258">
            <v>1288</v>
          </cell>
        </row>
        <row r="2259">
          <cell r="A2259" t="str">
            <v>160530041All</v>
          </cell>
          <cell r="B2259">
            <v>102</v>
          </cell>
          <cell r="R2259" t="str">
            <v>160530011All</v>
          </cell>
          <cell r="S2259">
            <v>77</v>
          </cell>
        </row>
        <row r="2260">
          <cell r="A2260" t="str">
            <v>160530067All</v>
          </cell>
          <cell r="B2260">
            <v>259</v>
          </cell>
          <cell r="R2260" t="str">
            <v>160530016All</v>
          </cell>
          <cell r="S2260">
            <v>71</v>
          </cell>
        </row>
        <row r="2261">
          <cell r="A2261" t="str">
            <v>160530091All</v>
          </cell>
          <cell r="B2261">
            <v>76</v>
          </cell>
          <cell r="R2261" t="str">
            <v>160530041All</v>
          </cell>
          <cell r="S2261">
            <v>102</v>
          </cell>
        </row>
        <row r="2262">
          <cell r="A2262" t="str">
            <v>160530711All</v>
          </cell>
          <cell r="B2262">
            <v>1932</v>
          </cell>
          <cell r="R2262" t="str">
            <v>160530067All</v>
          </cell>
          <cell r="S2262">
            <v>259</v>
          </cell>
        </row>
        <row r="2263">
          <cell r="A2263" t="str">
            <v>160550011All</v>
          </cell>
          <cell r="B2263">
            <v>39</v>
          </cell>
          <cell r="R2263" t="str">
            <v>160530091All</v>
          </cell>
          <cell r="S2263">
            <v>76</v>
          </cell>
        </row>
        <row r="2264">
          <cell r="A2264" t="str">
            <v>160550016All</v>
          </cell>
          <cell r="B2264">
            <v>57</v>
          </cell>
          <cell r="R2264" t="str">
            <v>160530711All</v>
          </cell>
          <cell r="S2264">
            <v>1932</v>
          </cell>
        </row>
        <row r="2265">
          <cell r="A2265" t="str">
            <v>160550016Irrigated</v>
          </cell>
          <cell r="B2265">
            <v>71</v>
          </cell>
          <cell r="R2265" t="str">
            <v>160550011All</v>
          </cell>
          <cell r="S2265">
            <v>39</v>
          </cell>
        </row>
        <row r="2266">
          <cell r="A2266" t="str">
            <v>160550016Nonirrigated</v>
          </cell>
          <cell r="B2266">
            <v>36</v>
          </cell>
          <cell r="R2266" t="str">
            <v>160550016All</v>
          </cell>
          <cell r="S2266">
            <v>57</v>
          </cell>
        </row>
        <row r="2267">
          <cell r="A2267" t="str">
            <v>160550067All</v>
          </cell>
          <cell r="B2267">
            <v>1179</v>
          </cell>
          <cell r="R2267" t="str">
            <v>160550016Irrigated</v>
          </cell>
          <cell r="S2267">
            <v>71</v>
          </cell>
        </row>
        <row r="2268">
          <cell r="A2268" t="str">
            <v>160550091All</v>
          </cell>
          <cell r="B2268">
            <v>35</v>
          </cell>
          <cell r="R2268" t="str">
            <v>160550016NonIrrigated</v>
          </cell>
          <cell r="S2268">
            <v>36</v>
          </cell>
        </row>
        <row r="2269">
          <cell r="A2269" t="str">
            <v>160550401All</v>
          </cell>
          <cell r="B2269">
            <v>690</v>
          </cell>
          <cell r="R2269" t="str">
            <v>160550067All</v>
          </cell>
          <cell r="S2269">
            <v>1179</v>
          </cell>
        </row>
        <row r="2270">
          <cell r="A2270" t="str">
            <v>160550711All</v>
          </cell>
          <cell r="B2270">
            <v>774</v>
          </cell>
          <cell r="R2270" t="str">
            <v>160550091All</v>
          </cell>
          <cell r="S2270">
            <v>35</v>
          </cell>
        </row>
        <row r="2271">
          <cell r="A2271" t="str">
            <v>160570011All</v>
          </cell>
          <cell r="B2271">
            <v>52</v>
          </cell>
          <cell r="R2271" t="str">
            <v>160550401All</v>
          </cell>
          <cell r="S2271">
            <v>690</v>
          </cell>
        </row>
        <row r="2272">
          <cell r="A2272" t="str">
            <v>160570016All</v>
          </cell>
          <cell r="B2272">
            <v>46</v>
          </cell>
          <cell r="R2272" t="str">
            <v>160550711All</v>
          </cell>
          <cell r="S2272">
            <v>774</v>
          </cell>
        </row>
        <row r="2273">
          <cell r="A2273" t="str">
            <v>160570047GAD/GASAll</v>
          </cell>
          <cell r="B2273">
            <v>776</v>
          </cell>
          <cell r="R2273" t="str">
            <v>160570011All</v>
          </cell>
          <cell r="S2273">
            <v>52</v>
          </cell>
        </row>
        <row r="2274">
          <cell r="A2274" t="str">
            <v>160570047GARAll</v>
          </cell>
          <cell r="B2274">
            <v>815</v>
          </cell>
          <cell r="R2274" t="str">
            <v>160570016All</v>
          </cell>
          <cell r="S2274">
            <v>46</v>
          </cell>
        </row>
        <row r="2275">
          <cell r="A2275" t="str">
            <v>160570067All</v>
          </cell>
          <cell r="B2275">
            <v>1254</v>
          </cell>
          <cell r="R2275" t="str">
            <v>160570047GAD/GASAll</v>
          </cell>
          <cell r="S2275">
            <v>776</v>
          </cell>
        </row>
        <row r="2276">
          <cell r="A2276" t="str">
            <v>160570091All</v>
          </cell>
          <cell r="B2276">
            <v>43</v>
          </cell>
          <cell r="R2276" t="str">
            <v>160570047GARAll</v>
          </cell>
          <cell r="S2276">
            <v>815</v>
          </cell>
        </row>
        <row r="2277">
          <cell r="A2277" t="str">
            <v>160570129All</v>
          </cell>
          <cell r="B2277">
            <v>1260</v>
          </cell>
          <cell r="R2277" t="str">
            <v>160570067All</v>
          </cell>
          <cell r="S2277">
            <v>1254</v>
          </cell>
        </row>
        <row r="2278">
          <cell r="A2278" t="str">
            <v>160570130All</v>
          </cell>
          <cell r="B2278">
            <v>536</v>
          </cell>
          <cell r="R2278" t="str">
            <v>160570091All</v>
          </cell>
          <cell r="S2278">
            <v>43</v>
          </cell>
        </row>
        <row r="2279">
          <cell r="A2279" t="str">
            <v>160570401All</v>
          </cell>
          <cell r="B2279">
            <v>920</v>
          </cell>
          <cell r="R2279" t="str">
            <v>160570129All</v>
          </cell>
          <cell r="S2279">
            <v>1260</v>
          </cell>
        </row>
        <row r="2280">
          <cell r="A2280" t="str">
            <v>160570711All</v>
          </cell>
          <cell r="B2280">
            <v>844</v>
          </cell>
          <cell r="R2280" t="str">
            <v>160570130All</v>
          </cell>
          <cell r="S2280">
            <v>536</v>
          </cell>
        </row>
        <row r="2281">
          <cell r="A2281" t="str">
            <v>160590011All</v>
          </cell>
          <cell r="B2281">
            <v>62</v>
          </cell>
          <cell r="R2281" t="str">
            <v>160570401All</v>
          </cell>
          <cell r="S2281">
            <v>920</v>
          </cell>
        </row>
        <row r="2282">
          <cell r="A2282" t="str">
            <v>160590091All</v>
          </cell>
          <cell r="B2282">
            <v>40</v>
          </cell>
          <cell r="R2282" t="str">
            <v>160570711All</v>
          </cell>
          <cell r="S2282">
            <v>844</v>
          </cell>
        </row>
        <row r="2283">
          <cell r="A2283" t="str">
            <v>160610011All</v>
          </cell>
          <cell r="B2283">
            <v>44</v>
          </cell>
          <cell r="R2283" t="str">
            <v>160590011All</v>
          </cell>
          <cell r="S2283">
            <v>62</v>
          </cell>
        </row>
        <row r="2284">
          <cell r="A2284" t="str">
            <v>160610016All</v>
          </cell>
          <cell r="B2284">
            <v>48</v>
          </cell>
          <cell r="R2284" t="str">
            <v>160590091All</v>
          </cell>
          <cell r="S2284">
            <v>40</v>
          </cell>
        </row>
        <row r="2285">
          <cell r="A2285" t="str">
            <v>160610031All</v>
          </cell>
          <cell r="B2285">
            <v>11</v>
          </cell>
          <cell r="R2285" t="str">
            <v>160610011All</v>
          </cell>
          <cell r="S2285">
            <v>44</v>
          </cell>
        </row>
        <row r="2286">
          <cell r="A2286" t="str">
            <v>160610047GAD/GASAll</v>
          </cell>
          <cell r="B2286">
            <v>841</v>
          </cell>
          <cell r="R2286" t="str">
            <v>160610016All</v>
          </cell>
          <cell r="S2286">
            <v>48</v>
          </cell>
        </row>
        <row r="2287">
          <cell r="A2287" t="str">
            <v>160610047GARAll</v>
          </cell>
          <cell r="B2287">
            <v>862</v>
          </cell>
          <cell r="R2287" t="str">
            <v>160610031All</v>
          </cell>
          <cell r="S2287">
            <v>11</v>
          </cell>
        </row>
        <row r="2288">
          <cell r="A2288" t="str">
            <v>160610067All</v>
          </cell>
          <cell r="B2288">
            <v>1021</v>
          </cell>
          <cell r="R2288" t="str">
            <v>160610047GAD/GASAll</v>
          </cell>
          <cell r="S2288">
            <v>841</v>
          </cell>
        </row>
        <row r="2289">
          <cell r="A2289" t="str">
            <v>160610091All</v>
          </cell>
          <cell r="B2289">
            <v>41</v>
          </cell>
          <cell r="R2289" t="str">
            <v>160610047GARAll</v>
          </cell>
          <cell r="S2289">
            <v>862</v>
          </cell>
        </row>
        <row r="2290">
          <cell r="A2290" t="str">
            <v>160610129All</v>
          </cell>
          <cell r="B2290">
            <v>1110</v>
          </cell>
          <cell r="R2290" t="str">
            <v>160610067All</v>
          </cell>
          <cell r="S2290">
            <v>1021</v>
          </cell>
        </row>
        <row r="2291">
          <cell r="A2291" t="str">
            <v>160610401All</v>
          </cell>
          <cell r="B2291">
            <v>700</v>
          </cell>
          <cell r="R2291" t="str">
            <v>160610091All</v>
          </cell>
          <cell r="S2291">
            <v>41</v>
          </cell>
        </row>
        <row r="2292">
          <cell r="A2292" t="str">
            <v>160610711All</v>
          </cell>
          <cell r="B2292">
            <v>769</v>
          </cell>
          <cell r="R2292" t="str">
            <v>160610129All</v>
          </cell>
          <cell r="S2292">
            <v>1110</v>
          </cell>
        </row>
        <row r="2293">
          <cell r="A2293" t="str">
            <v>160630011All</v>
          </cell>
          <cell r="B2293">
            <v>67</v>
          </cell>
          <cell r="R2293" t="str">
            <v>160610401All</v>
          </cell>
          <cell r="S2293">
            <v>700</v>
          </cell>
        </row>
        <row r="2294">
          <cell r="A2294" t="str">
            <v>160630016All</v>
          </cell>
          <cell r="B2294">
            <v>69</v>
          </cell>
          <cell r="R2294" t="str">
            <v>160610711All</v>
          </cell>
          <cell r="S2294">
            <v>769</v>
          </cell>
        </row>
        <row r="2295">
          <cell r="A2295" t="str">
            <v>160630041All</v>
          </cell>
          <cell r="B2295">
            <v>111</v>
          </cell>
          <cell r="R2295" t="str">
            <v>160630011All</v>
          </cell>
          <cell r="S2295">
            <v>67</v>
          </cell>
        </row>
        <row r="2296">
          <cell r="A2296" t="str">
            <v>160630091All</v>
          </cell>
          <cell r="B2296">
            <v>63</v>
          </cell>
          <cell r="R2296" t="str">
            <v>160630016All</v>
          </cell>
          <cell r="S2296">
            <v>69</v>
          </cell>
        </row>
        <row r="2297">
          <cell r="A2297" t="str">
            <v>160650011All</v>
          </cell>
          <cell r="B2297">
            <v>53</v>
          </cell>
          <cell r="R2297" t="str">
            <v>160630041All</v>
          </cell>
          <cell r="S2297">
            <v>111</v>
          </cell>
        </row>
        <row r="2298">
          <cell r="A2298" t="str">
            <v>160650016All</v>
          </cell>
          <cell r="B2298">
            <v>55</v>
          </cell>
          <cell r="R2298" t="str">
            <v>160630091All</v>
          </cell>
          <cell r="S2298">
            <v>63</v>
          </cell>
        </row>
        <row r="2299">
          <cell r="A2299" t="str">
            <v>160650041All</v>
          </cell>
          <cell r="B2299">
            <v>74</v>
          </cell>
          <cell r="R2299" t="str">
            <v>160650011All</v>
          </cell>
          <cell r="S2299">
            <v>53</v>
          </cell>
        </row>
        <row r="2300">
          <cell r="A2300" t="str">
            <v>160650091All</v>
          </cell>
          <cell r="B2300">
            <v>55</v>
          </cell>
          <cell r="R2300" t="str">
            <v>160650016All</v>
          </cell>
          <cell r="S2300">
            <v>55</v>
          </cell>
        </row>
        <row r="2301">
          <cell r="A2301" t="str">
            <v>160650711All</v>
          </cell>
          <cell r="B2301">
            <v>1204</v>
          </cell>
          <cell r="R2301" t="str">
            <v>160650041All</v>
          </cell>
          <cell r="S2301">
            <v>74</v>
          </cell>
        </row>
        <row r="2302">
          <cell r="A2302" t="str">
            <v>160670011All</v>
          </cell>
          <cell r="B2302">
            <v>73</v>
          </cell>
          <cell r="R2302" t="str">
            <v>160650091All</v>
          </cell>
          <cell r="S2302">
            <v>55</v>
          </cell>
        </row>
        <row r="2303">
          <cell r="A2303" t="str">
            <v>160670016All</v>
          </cell>
          <cell r="B2303">
            <v>78</v>
          </cell>
          <cell r="R2303" t="str">
            <v>160650711All</v>
          </cell>
          <cell r="S2303">
            <v>1204</v>
          </cell>
        </row>
        <row r="2304">
          <cell r="A2304" t="str">
            <v>160670041All</v>
          </cell>
          <cell r="B2304">
            <v>109</v>
          </cell>
          <cell r="R2304" t="str">
            <v>160670011All</v>
          </cell>
          <cell r="S2304">
            <v>73</v>
          </cell>
        </row>
        <row r="2305">
          <cell r="A2305" t="str">
            <v>160670067All</v>
          </cell>
          <cell r="B2305">
            <v>280</v>
          </cell>
          <cell r="R2305" t="str">
            <v>160670016All</v>
          </cell>
          <cell r="S2305">
            <v>78</v>
          </cell>
        </row>
        <row r="2306">
          <cell r="A2306" t="str">
            <v>160670091All</v>
          </cell>
          <cell r="B2306">
            <v>74</v>
          </cell>
          <cell r="R2306" t="str">
            <v>160670041All</v>
          </cell>
          <cell r="S2306">
            <v>109</v>
          </cell>
        </row>
        <row r="2307">
          <cell r="A2307" t="str">
            <v>160670711All</v>
          </cell>
          <cell r="B2307">
            <v>504</v>
          </cell>
          <cell r="R2307" t="str">
            <v>160670067All</v>
          </cell>
          <cell r="S2307">
            <v>280</v>
          </cell>
        </row>
        <row r="2308">
          <cell r="A2308" t="str">
            <v>160690011All</v>
          </cell>
          <cell r="B2308">
            <v>48</v>
          </cell>
          <cell r="R2308" t="str">
            <v>160670091All</v>
          </cell>
          <cell r="S2308">
            <v>74</v>
          </cell>
        </row>
        <row r="2309">
          <cell r="A2309" t="str">
            <v>160690016All</v>
          </cell>
          <cell r="B2309">
            <v>43</v>
          </cell>
          <cell r="R2309" t="str">
            <v>160670711All</v>
          </cell>
          <cell r="S2309">
            <v>504</v>
          </cell>
        </row>
        <row r="2310">
          <cell r="A2310" t="str">
            <v>160690047GAD/GASAll</v>
          </cell>
          <cell r="B2310">
            <v>833</v>
          </cell>
          <cell r="R2310" t="str">
            <v>160690011All</v>
          </cell>
          <cell r="S2310">
            <v>48</v>
          </cell>
        </row>
        <row r="2311">
          <cell r="A2311" t="str">
            <v>160690047GARAll</v>
          </cell>
          <cell r="B2311">
            <v>820</v>
          </cell>
          <cell r="R2311" t="str">
            <v>160690016All</v>
          </cell>
          <cell r="S2311">
            <v>43</v>
          </cell>
        </row>
        <row r="2312">
          <cell r="A2312" t="str">
            <v>160690067All</v>
          </cell>
          <cell r="B2312">
            <v>1166</v>
          </cell>
          <cell r="R2312" t="str">
            <v>160690047GAD/GASAll</v>
          </cell>
          <cell r="S2312">
            <v>833</v>
          </cell>
        </row>
        <row r="2313">
          <cell r="A2313" t="str">
            <v>160690091All</v>
          </cell>
          <cell r="B2313">
            <v>42</v>
          </cell>
          <cell r="R2313" t="str">
            <v>160690047GARAll</v>
          </cell>
          <cell r="S2313">
            <v>820</v>
          </cell>
        </row>
        <row r="2314">
          <cell r="A2314" t="str">
            <v>160690129All</v>
          </cell>
          <cell r="B2314">
            <v>1225</v>
          </cell>
          <cell r="R2314" t="str">
            <v>160690067All</v>
          </cell>
          <cell r="S2314">
            <v>1166</v>
          </cell>
        </row>
        <row r="2315">
          <cell r="A2315" t="str">
            <v>160690130All</v>
          </cell>
          <cell r="B2315">
            <v>536</v>
          </cell>
          <cell r="R2315" t="str">
            <v>160690091All</v>
          </cell>
          <cell r="S2315">
            <v>42</v>
          </cell>
        </row>
        <row r="2316">
          <cell r="A2316" t="str">
            <v>160690401All</v>
          </cell>
          <cell r="B2316">
            <v>936</v>
          </cell>
          <cell r="R2316" t="str">
            <v>160690129All</v>
          </cell>
          <cell r="S2316">
            <v>1225</v>
          </cell>
        </row>
        <row r="2317">
          <cell r="A2317" t="str">
            <v>160690711All</v>
          </cell>
          <cell r="B2317">
            <v>767</v>
          </cell>
          <cell r="R2317" t="str">
            <v>160690130All</v>
          </cell>
          <cell r="S2317">
            <v>536</v>
          </cell>
        </row>
        <row r="2318">
          <cell r="A2318" t="str">
            <v>160710011All</v>
          </cell>
          <cell r="B2318">
            <v>19</v>
          </cell>
          <cell r="R2318" t="str">
            <v>160690401All</v>
          </cell>
          <cell r="S2318">
            <v>936</v>
          </cell>
        </row>
        <row r="2319">
          <cell r="A2319" t="str">
            <v>160710016All</v>
          </cell>
          <cell r="B2319">
            <v>42</v>
          </cell>
          <cell r="R2319" t="str">
            <v>160690711All</v>
          </cell>
          <cell r="S2319">
            <v>767</v>
          </cell>
        </row>
        <row r="2320">
          <cell r="A2320" t="str">
            <v>160710079All</v>
          </cell>
          <cell r="B2320">
            <v>230</v>
          </cell>
          <cell r="R2320" t="str">
            <v>160710011All</v>
          </cell>
          <cell r="S2320">
            <v>19</v>
          </cell>
        </row>
        <row r="2321">
          <cell r="A2321" t="str">
            <v>160710091All</v>
          </cell>
          <cell r="B2321">
            <v>29</v>
          </cell>
          <cell r="R2321" t="str">
            <v>160710016All</v>
          </cell>
          <cell r="S2321">
            <v>42</v>
          </cell>
        </row>
        <row r="2322">
          <cell r="A2322" t="str">
            <v>160710091Irrigated</v>
          </cell>
          <cell r="B2322">
            <v>41</v>
          </cell>
          <cell r="R2322" t="str">
            <v>160710079All</v>
          </cell>
          <cell r="S2322">
            <v>230</v>
          </cell>
        </row>
        <row r="2323">
          <cell r="A2323" t="str">
            <v>160710091Nonirrigated</v>
          </cell>
          <cell r="B2323">
            <v>18</v>
          </cell>
          <cell r="R2323" t="str">
            <v>160710091All</v>
          </cell>
          <cell r="S2323">
            <v>29</v>
          </cell>
        </row>
        <row r="2324">
          <cell r="A2324" t="str">
            <v>160730011All</v>
          </cell>
          <cell r="B2324">
            <v>64</v>
          </cell>
          <cell r="R2324" t="str">
            <v>160710091Irrigated</v>
          </cell>
          <cell r="S2324">
            <v>41</v>
          </cell>
        </row>
        <row r="2325">
          <cell r="A2325" t="str">
            <v>160730016All</v>
          </cell>
          <cell r="B2325">
            <v>57</v>
          </cell>
          <cell r="R2325" t="str">
            <v>160710091NonIrrigated</v>
          </cell>
          <cell r="S2325">
            <v>18</v>
          </cell>
        </row>
        <row r="2326">
          <cell r="A2326" t="str">
            <v>160730041All</v>
          </cell>
          <cell r="B2326">
            <v>111</v>
          </cell>
          <cell r="R2326" t="str">
            <v>160730011All</v>
          </cell>
          <cell r="S2326">
            <v>64</v>
          </cell>
        </row>
        <row r="2327">
          <cell r="A2327" t="str">
            <v>160730091All</v>
          </cell>
          <cell r="B2327">
            <v>62</v>
          </cell>
          <cell r="R2327" t="str">
            <v>160730016All</v>
          </cell>
          <cell r="S2327">
            <v>57</v>
          </cell>
        </row>
        <row r="2328">
          <cell r="A2328" t="str">
            <v>160750011All</v>
          </cell>
          <cell r="B2328">
            <v>77</v>
          </cell>
          <cell r="R2328" t="str">
            <v>160730041All</v>
          </cell>
          <cell r="S2328">
            <v>111</v>
          </cell>
        </row>
        <row r="2329">
          <cell r="A2329" t="str">
            <v>160750016All</v>
          </cell>
          <cell r="B2329">
            <v>50</v>
          </cell>
          <cell r="R2329" t="str">
            <v>160730091All</v>
          </cell>
          <cell r="S2329">
            <v>62</v>
          </cell>
        </row>
        <row r="2330">
          <cell r="A2330" t="str">
            <v>160750041All</v>
          </cell>
          <cell r="B2330">
            <v>135</v>
          </cell>
          <cell r="R2330" t="str">
            <v>160750011All</v>
          </cell>
          <cell r="S2330">
            <v>77</v>
          </cell>
        </row>
        <row r="2331">
          <cell r="A2331" t="str">
            <v>160770011All</v>
          </cell>
          <cell r="B2331">
            <v>44</v>
          </cell>
          <cell r="R2331" t="str">
            <v>160750016All</v>
          </cell>
          <cell r="S2331">
            <v>50</v>
          </cell>
        </row>
        <row r="2332">
          <cell r="A2332" t="str">
            <v>160770011Irrigated</v>
          </cell>
          <cell r="B2332">
            <v>70</v>
          </cell>
          <cell r="R2332" t="str">
            <v>160750041All</v>
          </cell>
          <cell r="S2332">
            <v>135</v>
          </cell>
        </row>
        <row r="2333">
          <cell r="A2333" t="str">
            <v>160770011Nonirrigated</v>
          </cell>
          <cell r="B2333">
            <v>18</v>
          </cell>
          <cell r="R2333" t="str">
            <v>160770011All</v>
          </cell>
          <cell r="S2333">
            <v>44</v>
          </cell>
        </row>
        <row r="2334">
          <cell r="A2334" t="str">
            <v>160770016All</v>
          </cell>
          <cell r="B2334">
            <v>46</v>
          </cell>
          <cell r="R2334" t="str">
            <v>160770011Irrigated</v>
          </cell>
          <cell r="S2334">
            <v>70</v>
          </cell>
        </row>
        <row r="2335">
          <cell r="A2335" t="str">
            <v>160770016Irrigated</v>
          </cell>
          <cell r="B2335">
            <v>57</v>
          </cell>
          <cell r="R2335" t="str">
            <v>160770011NonIrrigated</v>
          </cell>
          <cell r="S2335">
            <v>18</v>
          </cell>
        </row>
        <row r="2336">
          <cell r="A2336" t="str">
            <v>160770016Nonirrigated</v>
          </cell>
          <cell r="B2336">
            <v>18</v>
          </cell>
          <cell r="R2336" t="str">
            <v>160770016All</v>
          </cell>
          <cell r="S2336">
            <v>46</v>
          </cell>
        </row>
        <row r="2337">
          <cell r="A2337" t="str">
            <v>160770041All</v>
          </cell>
          <cell r="B2337">
            <v>105</v>
          </cell>
          <cell r="R2337" t="str">
            <v>160770016Irrigated</v>
          </cell>
          <cell r="S2337">
            <v>57</v>
          </cell>
        </row>
        <row r="2338">
          <cell r="A2338" t="str">
            <v>160770067All</v>
          </cell>
          <cell r="B2338">
            <v>294</v>
          </cell>
          <cell r="R2338" t="str">
            <v>160770016NonIrrigated</v>
          </cell>
          <cell r="S2338">
            <v>18</v>
          </cell>
        </row>
        <row r="2339">
          <cell r="A2339" t="str">
            <v>160770079All</v>
          </cell>
          <cell r="B2339">
            <v>275</v>
          </cell>
          <cell r="R2339" t="str">
            <v>160770041All</v>
          </cell>
          <cell r="S2339">
            <v>105</v>
          </cell>
        </row>
        <row r="2340">
          <cell r="A2340" t="str">
            <v>160770091All</v>
          </cell>
          <cell r="B2340">
            <v>39</v>
          </cell>
          <cell r="R2340" t="str">
            <v>160770067All</v>
          </cell>
          <cell r="S2340">
            <v>294</v>
          </cell>
        </row>
        <row r="2341">
          <cell r="A2341" t="str">
            <v>160770091Irrigated</v>
          </cell>
          <cell r="B2341">
            <v>61</v>
          </cell>
          <cell r="R2341" t="str">
            <v>160770079All</v>
          </cell>
          <cell r="S2341">
            <v>275</v>
          </cell>
        </row>
        <row r="2342">
          <cell r="A2342" t="str">
            <v>160770091Nonirrigated</v>
          </cell>
          <cell r="B2342">
            <v>16</v>
          </cell>
          <cell r="R2342" t="str">
            <v>160770091All</v>
          </cell>
          <cell r="S2342">
            <v>39</v>
          </cell>
        </row>
        <row r="2343">
          <cell r="A2343" t="str">
            <v>160770130All</v>
          </cell>
          <cell r="B2343">
            <v>414</v>
          </cell>
          <cell r="R2343" t="str">
            <v>160770091Irrigated</v>
          </cell>
          <cell r="S2343">
            <v>61</v>
          </cell>
        </row>
        <row r="2344">
          <cell r="A2344" t="str">
            <v>160770711All</v>
          </cell>
          <cell r="B2344">
            <v>1698</v>
          </cell>
          <cell r="R2344" t="str">
            <v>160770091NonIrrigated</v>
          </cell>
          <cell r="S2344">
            <v>16</v>
          </cell>
        </row>
        <row r="2345">
          <cell r="A2345" t="str">
            <v>160810011All</v>
          </cell>
          <cell r="B2345">
            <v>25</v>
          </cell>
          <cell r="R2345" t="str">
            <v>160770130All</v>
          </cell>
          <cell r="S2345">
            <v>414</v>
          </cell>
        </row>
        <row r="2346">
          <cell r="A2346" t="str">
            <v>160810011Irrigated</v>
          </cell>
          <cell r="B2346">
            <v>40</v>
          </cell>
          <cell r="R2346" t="str">
            <v>160770711All</v>
          </cell>
          <cell r="S2346">
            <v>1698</v>
          </cell>
        </row>
        <row r="2347">
          <cell r="A2347" t="str">
            <v>160810011Nonirrigated</v>
          </cell>
          <cell r="B2347">
            <v>20</v>
          </cell>
          <cell r="R2347" t="str">
            <v>160810011All</v>
          </cell>
          <cell r="S2347">
            <v>25</v>
          </cell>
        </row>
        <row r="2348">
          <cell r="A2348" t="str">
            <v>160810016All</v>
          </cell>
          <cell r="B2348">
            <v>38</v>
          </cell>
          <cell r="R2348" t="str">
            <v>160810011Irrigated</v>
          </cell>
          <cell r="S2348">
            <v>40</v>
          </cell>
        </row>
        <row r="2349">
          <cell r="A2349" t="str">
            <v>160810016Irrigated</v>
          </cell>
          <cell r="B2349">
            <v>46</v>
          </cell>
          <cell r="R2349" t="str">
            <v>160810011NonIrrigated</v>
          </cell>
          <cell r="S2349">
            <v>20</v>
          </cell>
        </row>
        <row r="2350">
          <cell r="A2350" t="str">
            <v>160810016Nonirrigated</v>
          </cell>
          <cell r="B2350">
            <v>23</v>
          </cell>
          <cell r="R2350" t="str">
            <v>160810016All</v>
          </cell>
          <cell r="S2350">
            <v>38</v>
          </cell>
        </row>
        <row r="2351">
          <cell r="A2351" t="str">
            <v>160810091All</v>
          </cell>
          <cell r="B2351">
            <v>41</v>
          </cell>
          <cell r="R2351" t="str">
            <v>160810016Irrigated</v>
          </cell>
          <cell r="S2351">
            <v>46</v>
          </cell>
        </row>
        <row r="2352">
          <cell r="A2352" t="str">
            <v>160810091Irrigated</v>
          </cell>
          <cell r="B2352">
            <v>49</v>
          </cell>
          <cell r="R2352" t="str">
            <v>160810016NonIrrigated</v>
          </cell>
          <cell r="S2352">
            <v>23</v>
          </cell>
        </row>
        <row r="2353">
          <cell r="A2353" t="str">
            <v>160810091Nonirrigated</v>
          </cell>
          <cell r="B2353">
            <v>27</v>
          </cell>
          <cell r="R2353" t="str">
            <v>160810091All</v>
          </cell>
          <cell r="S2353">
            <v>41</v>
          </cell>
        </row>
        <row r="2354">
          <cell r="A2354" t="str">
            <v>160810711All</v>
          </cell>
          <cell r="B2354">
            <v>980</v>
          </cell>
          <cell r="R2354" t="str">
            <v>160810091Irrigated</v>
          </cell>
          <cell r="S2354">
            <v>49</v>
          </cell>
        </row>
        <row r="2355">
          <cell r="A2355" t="str">
            <v>160830011All</v>
          </cell>
          <cell r="B2355">
            <v>73</v>
          </cell>
          <cell r="R2355" t="str">
            <v>160810091NonIrrigated</v>
          </cell>
          <cell r="S2355">
            <v>27</v>
          </cell>
        </row>
        <row r="2356">
          <cell r="A2356" t="str">
            <v>160830016All</v>
          </cell>
          <cell r="B2356">
            <v>59</v>
          </cell>
          <cell r="R2356" t="str">
            <v>160810711All</v>
          </cell>
          <cell r="S2356">
            <v>980</v>
          </cell>
        </row>
        <row r="2357">
          <cell r="A2357" t="str">
            <v>160830041All</v>
          </cell>
          <cell r="B2357">
            <v>98</v>
          </cell>
          <cell r="R2357" t="str">
            <v>160830011All</v>
          </cell>
          <cell r="S2357">
            <v>73</v>
          </cell>
        </row>
        <row r="2358">
          <cell r="A2358" t="str">
            <v>160830067All</v>
          </cell>
          <cell r="B2358">
            <v>259</v>
          </cell>
          <cell r="R2358" t="str">
            <v>160830016All</v>
          </cell>
          <cell r="S2358">
            <v>59</v>
          </cell>
        </row>
        <row r="2359">
          <cell r="A2359" t="str">
            <v>160830091All</v>
          </cell>
          <cell r="B2359">
            <v>75</v>
          </cell>
          <cell r="R2359" t="str">
            <v>160830041All</v>
          </cell>
          <cell r="S2359">
            <v>98</v>
          </cell>
        </row>
        <row r="2360">
          <cell r="A2360" t="str">
            <v>160830711All</v>
          </cell>
          <cell r="B2360">
            <v>1932</v>
          </cell>
          <cell r="R2360" t="str">
            <v>160830067All</v>
          </cell>
          <cell r="S2360">
            <v>259</v>
          </cell>
        </row>
        <row r="2361">
          <cell r="A2361" t="str">
            <v>160850016All</v>
          </cell>
          <cell r="B2361">
            <v>50</v>
          </cell>
          <cell r="R2361" t="str">
            <v>160830091All</v>
          </cell>
          <cell r="S2361">
            <v>75</v>
          </cell>
        </row>
        <row r="2362">
          <cell r="A2362" t="str">
            <v>160870011All</v>
          </cell>
          <cell r="B2362">
            <v>49</v>
          </cell>
          <cell r="R2362" t="str">
            <v>160830711All</v>
          </cell>
          <cell r="S2362">
            <v>1932</v>
          </cell>
        </row>
        <row r="2363">
          <cell r="A2363" t="str">
            <v>160870016All</v>
          </cell>
          <cell r="B2363">
            <v>44</v>
          </cell>
          <cell r="R2363" t="str">
            <v>160850016All</v>
          </cell>
          <cell r="S2363">
            <v>50</v>
          </cell>
        </row>
        <row r="2364">
          <cell r="A2364" t="str">
            <v>160870016Irrigated</v>
          </cell>
          <cell r="B2364">
            <v>54</v>
          </cell>
          <cell r="R2364" t="str">
            <v>160870011All</v>
          </cell>
          <cell r="S2364">
            <v>49</v>
          </cell>
        </row>
        <row r="2365">
          <cell r="A2365" t="str">
            <v>160870016Nonirrigated</v>
          </cell>
          <cell r="B2365">
            <v>29</v>
          </cell>
          <cell r="R2365" t="str">
            <v>160870016All</v>
          </cell>
          <cell r="S2365">
            <v>44</v>
          </cell>
        </row>
        <row r="2366">
          <cell r="A2366" t="str">
            <v>160870041All</v>
          </cell>
          <cell r="B2366">
            <v>117</v>
          </cell>
          <cell r="R2366" t="str">
            <v>160870016Irrigated</v>
          </cell>
          <cell r="S2366">
            <v>54</v>
          </cell>
        </row>
        <row r="2367">
          <cell r="A2367" t="str">
            <v>160870091All</v>
          </cell>
          <cell r="B2367">
            <v>37</v>
          </cell>
          <cell r="R2367" t="str">
            <v>160870016NonIrrigated</v>
          </cell>
          <cell r="S2367">
            <v>29</v>
          </cell>
        </row>
        <row r="2368">
          <cell r="A2368" t="str">
            <v>160870091Irrigated</v>
          </cell>
          <cell r="B2368">
            <v>51</v>
          </cell>
          <cell r="R2368" t="str">
            <v>160870041All</v>
          </cell>
          <cell r="S2368">
            <v>117</v>
          </cell>
        </row>
        <row r="2369">
          <cell r="A2369" t="str">
            <v>160870091Nonirrigated</v>
          </cell>
          <cell r="B2369">
            <v>25</v>
          </cell>
          <cell r="R2369" t="str">
            <v>160870091All</v>
          </cell>
          <cell r="S2369">
            <v>37</v>
          </cell>
        </row>
        <row r="2370">
          <cell r="A2370" t="str">
            <v>170010011All</v>
          </cell>
          <cell r="B2370">
            <v>41</v>
          </cell>
          <cell r="R2370" t="str">
            <v>160870091Irrigated</v>
          </cell>
          <cell r="S2370">
            <v>51</v>
          </cell>
        </row>
        <row r="2371">
          <cell r="A2371" t="str">
            <v>170010016All</v>
          </cell>
          <cell r="B2371">
            <v>39</v>
          </cell>
          <cell r="R2371" t="str">
            <v>160870091NonIrrigated</v>
          </cell>
          <cell r="S2371">
            <v>25</v>
          </cell>
        </row>
        <row r="2372">
          <cell r="A2372" t="str">
            <v>170010041All</v>
          </cell>
          <cell r="B2372">
            <v>112</v>
          </cell>
          <cell r="R2372" t="str">
            <v>170010011All</v>
          </cell>
          <cell r="S2372">
            <v>41</v>
          </cell>
        </row>
        <row r="2373">
          <cell r="A2373" t="str">
            <v>170010051All</v>
          </cell>
          <cell r="B2373">
            <v>64</v>
          </cell>
          <cell r="R2373" t="str">
            <v>170010016All</v>
          </cell>
          <cell r="S2373">
            <v>39</v>
          </cell>
        </row>
        <row r="2374">
          <cell r="A2374" t="str">
            <v>170010081All</v>
          </cell>
          <cell r="B2374">
            <v>32</v>
          </cell>
          <cell r="R2374" t="str">
            <v>170010041All</v>
          </cell>
          <cell r="S2374">
            <v>112</v>
          </cell>
        </row>
        <row r="2375">
          <cell r="A2375" t="str">
            <v>170030011All</v>
          </cell>
          <cell r="B2375">
            <v>35</v>
          </cell>
          <cell r="R2375" t="str">
            <v>170010051All</v>
          </cell>
          <cell r="S2375">
            <v>64</v>
          </cell>
        </row>
        <row r="2376">
          <cell r="A2376" t="str">
            <v>170030018LGRAll</v>
          </cell>
          <cell r="B2376">
            <v>3497</v>
          </cell>
          <cell r="R2376" t="str">
            <v>170010081All</v>
          </cell>
          <cell r="S2376">
            <v>32</v>
          </cell>
        </row>
        <row r="2377">
          <cell r="A2377" t="str">
            <v>170030041All</v>
          </cell>
          <cell r="B2377">
            <v>95</v>
          </cell>
          <cell r="R2377" t="str">
            <v>170030011All</v>
          </cell>
          <cell r="S2377">
            <v>35</v>
          </cell>
        </row>
        <row r="2378">
          <cell r="A2378" t="str">
            <v>170030051All</v>
          </cell>
          <cell r="B2378">
            <v>65</v>
          </cell>
          <cell r="R2378" t="str">
            <v>170030018LGRAll</v>
          </cell>
          <cell r="S2378">
            <v>3497</v>
          </cell>
        </row>
        <row r="2379">
          <cell r="A2379" t="str">
            <v>170030081All</v>
          </cell>
          <cell r="B2379">
            <v>27</v>
          </cell>
          <cell r="R2379" t="str">
            <v>170030041All</v>
          </cell>
          <cell r="S2379">
            <v>95</v>
          </cell>
        </row>
        <row r="2380">
          <cell r="A2380" t="str">
            <v>170050011All</v>
          </cell>
          <cell r="B2380">
            <v>39</v>
          </cell>
          <cell r="R2380" t="str">
            <v>170030051All</v>
          </cell>
          <cell r="S2380">
            <v>65</v>
          </cell>
        </row>
        <row r="2381">
          <cell r="A2381" t="str">
            <v>170050041All</v>
          </cell>
          <cell r="B2381">
            <v>93</v>
          </cell>
          <cell r="R2381" t="str">
            <v>170030081All</v>
          </cell>
          <cell r="S2381">
            <v>27</v>
          </cell>
        </row>
        <row r="2382">
          <cell r="A2382" t="str">
            <v>170050051All</v>
          </cell>
          <cell r="B2382">
            <v>74</v>
          </cell>
          <cell r="R2382" t="str">
            <v>170050011All</v>
          </cell>
          <cell r="S2382">
            <v>39</v>
          </cell>
        </row>
        <row r="2383">
          <cell r="A2383" t="str">
            <v>170050081All</v>
          </cell>
          <cell r="B2383">
            <v>27</v>
          </cell>
          <cell r="R2383" t="str">
            <v>170050041All</v>
          </cell>
          <cell r="S2383">
            <v>93</v>
          </cell>
        </row>
        <row r="2384">
          <cell r="A2384" t="str">
            <v>170070011All</v>
          </cell>
          <cell r="B2384">
            <v>52</v>
          </cell>
          <cell r="R2384" t="str">
            <v>170050051All</v>
          </cell>
          <cell r="S2384">
            <v>74</v>
          </cell>
        </row>
        <row r="2385">
          <cell r="A2385" t="str">
            <v>170070041All</v>
          </cell>
          <cell r="B2385">
            <v>110</v>
          </cell>
          <cell r="R2385" t="str">
            <v>170050081All</v>
          </cell>
          <cell r="S2385">
            <v>27</v>
          </cell>
        </row>
        <row r="2386">
          <cell r="A2386" t="str">
            <v>170070081All</v>
          </cell>
          <cell r="B2386">
            <v>29</v>
          </cell>
          <cell r="R2386" t="str">
            <v>170070011All</v>
          </cell>
          <cell r="S2386">
            <v>52</v>
          </cell>
        </row>
        <row r="2387">
          <cell r="A2387" t="str">
            <v>170090011All</v>
          </cell>
          <cell r="B2387">
            <v>41</v>
          </cell>
          <cell r="R2387" t="str">
            <v>170070041All</v>
          </cell>
          <cell r="S2387">
            <v>110</v>
          </cell>
        </row>
        <row r="2388">
          <cell r="A2388" t="str">
            <v>170090041All</v>
          </cell>
          <cell r="B2388">
            <v>112</v>
          </cell>
          <cell r="R2388" t="str">
            <v>170070081All</v>
          </cell>
          <cell r="S2388">
            <v>29</v>
          </cell>
        </row>
        <row r="2389">
          <cell r="A2389" t="str">
            <v>170090081All</v>
          </cell>
          <cell r="B2389">
            <v>32</v>
          </cell>
          <cell r="R2389" t="str">
            <v>170090011All</v>
          </cell>
          <cell r="S2389">
            <v>41</v>
          </cell>
        </row>
        <row r="2390">
          <cell r="A2390" t="str">
            <v>170110011All</v>
          </cell>
          <cell r="B2390">
            <v>48</v>
          </cell>
          <cell r="R2390" t="str">
            <v>170090041All</v>
          </cell>
          <cell r="S2390">
            <v>112</v>
          </cell>
        </row>
        <row r="2391">
          <cell r="A2391" t="str">
            <v>170110016All</v>
          </cell>
          <cell r="B2391">
            <v>36</v>
          </cell>
          <cell r="R2391" t="str">
            <v>170090081All</v>
          </cell>
          <cell r="S2391">
            <v>32</v>
          </cell>
        </row>
        <row r="2392">
          <cell r="A2392" t="str">
            <v>170110041All</v>
          </cell>
          <cell r="B2392">
            <v>122</v>
          </cell>
          <cell r="R2392" t="str">
            <v>170110011All</v>
          </cell>
          <cell r="S2392">
            <v>48</v>
          </cell>
        </row>
        <row r="2393">
          <cell r="A2393" t="str">
            <v>170110081All</v>
          </cell>
          <cell r="B2393">
            <v>34</v>
          </cell>
          <cell r="R2393" t="str">
            <v>170110016All</v>
          </cell>
          <cell r="S2393">
            <v>36</v>
          </cell>
        </row>
        <row r="2394">
          <cell r="A2394" t="str">
            <v>170130011All</v>
          </cell>
          <cell r="B2394">
            <v>41</v>
          </cell>
          <cell r="R2394" t="str">
            <v>170110041All</v>
          </cell>
          <cell r="S2394">
            <v>122</v>
          </cell>
        </row>
        <row r="2395">
          <cell r="A2395" t="str">
            <v>170130041All</v>
          </cell>
          <cell r="B2395">
            <v>107</v>
          </cell>
          <cell r="R2395" t="str">
            <v>170110081All</v>
          </cell>
          <cell r="S2395">
            <v>34</v>
          </cell>
        </row>
        <row r="2396">
          <cell r="A2396" t="str">
            <v>170130051All</v>
          </cell>
          <cell r="B2396">
            <v>64</v>
          </cell>
          <cell r="R2396" t="str">
            <v>170130011All</v>
          </cell>
          <cell r="S2396">
            <v>41</v>
          </cell>
        </row>
        <row r="2397">
          <cell r="A2397" t="str">
            <v>170130081All</v>
          </cell>
          <cell r="B2397">
            <v>30</v>
          </cell>
          <cell r="R2397" t="str">
            <v>170130041All</v>
          </cell>
          <cell r="S2397">
            <v>107</v>
          </cell>
        </row>
        <row r="2398">
          <cell r="A2398" t="str">
            <v>170150011All</v>
          </cell>
          <cell r="B2398">
            <v>49</v>
          </cell>
          <cell r="R2398" t="str">
            <v>170130051All</v>
          </cell>
          <cell r="S2398">
            <v>64</v>
          </cell>
        </row>
        <row r="2399">
          <cell r="A2399" t="str">
            <v>170150016All</v>
          </cell>
          <cell r="B2399">
            <v>36</v>
          </cell>
          <cell r="R2399" t="str">
            <v>170130081All</v>
          </cell>
          <cell r="S2399">
            <v>30</v>
          </cell>
        </row>
        <row r="2400">
          <cell r="A2400" t="str">
            <v>170150041All</v>
          </cell>
          <cell r="B2400">
            <v>119</v>
          </cell>
          <cell r="R2400" t="str">
            <v>170150011All</v>
          </cell>
          <cell r="S2400">
            <v>49</v>
          </cell>
        </row>
        <row r="2401">
          <cell r="A2401" t="str">
            <v>170150081All</v>
          </cell>
          <cell r="B2401">
            <v>37</v>
          </cell>
          <cell r="R2401" t="str">
            <v>170150016All</v>
          </cell>
          <cell r="S2401">
            <v>36</v>
          </cell>
        </row>
        <row r="2402">
          <cell r="A2402" t="str">
            <v>170170011All</v>
          </cell>
          <cell r="B2402">
            <v>39</v>
          </cell>
          <cell r="R2402" t="str">
            <v>170150041All</v>
          </cell>
          <cell r="S2402">
            <v>119</v>
          </cell>
        </row>
        <row r="2403">
          <cell r="A2403" t="str">
            <v>170170041All</v>
          </cell>
          <cell r="B2403">
            <v>122</v>
          </cell>
          <cell r="R2403" t="str">
            <v>170150081All</v>
          </cell>
          <cell r="S2403">
            <v>37</v>
          </cell>
        </row>
        <row r="2404">
          <cell r="A2404" t="str">
            <v>170170081All</v>
          </cell>
          <cell r="B2404">
            <v>34</v>
          </cell>
          <cell r="R2404" t="str">
            <v>170170011All</v>
          </cell>
          <cell r="S2404">
            <v>39</v>
          </cell>
        </row>
        <row r="2405">
          <cell r="A2405" t="str">
            <v>170190011All</v>
          </cell>
          <cell r="B2405">
            <v>50</v>
          </cell>
          <cell r="R2405" t="str">
            <v>170170041All</v>
          </cell>
          <cell r="S2405">
            <v>122</v>
          </cell>
        </row>
        <row r="2406">
          <cell r="A2406" t="str">
            <v>170190016All</v>
          </cell>
          <cell r="B2406">
            <v>48</v>
          </cell>
          <cell r="R2406" t="str">
            <v>170170081All</v>
          </cell>
          <cell r="S2406">
            <v>34</v>
          </cell>
        </row>
        <row r="2407">
          <cell r="A2407" t="str">
            <v>170190041All</v>
          </cell>
          <cell r="B2407">
            <v>123</v>
          </cell>
          <cell r="R2407" t="str">
            <v>170190011All</v>
          </cell>
          <cell r="S2407">
            <v>50</v>
          </cell>
        </row>
        <row r="2408">
          <cell r="A2408" t="str">
            <v>170190081All</v>
          </cell>
          <cell r="B2408">
            <v>36</v>
          </cell>
          <cell r="R2408" t="str">
            <v>170190016All</v>
          </cell>
          <cell r="S2408">
            <v>48</v>
          </cell>
        </row>
        <row r="2409">
          <cell r="A2409" t="str">
            <v>170210011All</v>
          </cell>
          <cell r="B2409">
            <v>43</v>
          </cell>
          <cell r="R2409" t="str">
            <v>170190041All</v>
          </cell>
          <cell r="S2409">
            <v>123</v>
          </cell>
        </row>
        <row r="2410">
          <cell r="A2410" t="str">
            <v>170210041All</v>
          </cell>
          <cell r="B2410">
            <v>129</v>
          </cell>
          <cell r="R2410" t="str">
            <v>170190081All</v>
          </cell>
          <cell r="S2410">
            <v>36</v>
          </cell>
        </row>
        <row r="2411">
          <cell r="A2411" t="str">
            <v>170210081All</v>
          </cell>
          <cell r="B2411">
            <v>36</v>
          </cell>
          <cell r="R2411" t="str">
            <v>170210011All</v>
          </cell>
          <cell r="S2411">
            <v>43</v>
          </cell>
        </row>
        <row r="2412">
          <cell r="A2412" t="str">
            <v>170230011All</v>
          </cell>
          <cell r="B2412">
            <v>41</v>
          </cell>
          <cell r="R2412" t="str">
            <v>170210041All</v>
          </cell>
          <cell r="S2412">
            <v>129</v>
          </cell>
        </row>
        <row r="2413">
          <cell r="A2413" t="str">
            <v>170230041All</v>
          </cell>
          <cell r="B2413">
            <v>107</v>
          </cell>
          <cell r="R2413" t="str">
            <v>170210081All</v>
          </cell>
          <cell r="S2413">
            <v>36</v>
          </cell>
        </row>
        <row r="2414">
          <cell r="A2414" t="str">
            <v>170230051All</v>
          </cell>
          <cell r="B2414">
            <v>62</v>
          </cell>
          <cell r="R2414" t="str">
            <v>170230011All</v>
          </cell>
          <cell r="S2414">
            <v>41</v>
          </cell>
        </row>
        <row r="2415">
          <cell r="A2415" t="str">
            <v>170230081All</v>
          </cell>
          <cell r="B2415">
            <v>31</v>
          </cell>
          <cell r="R2415" t="str">
            <v>170230041All</v>
          </cell>
          <cell r="S2415">
            <v>107</v>
          </cell>
        </row>
        <row r="2416">
          <cell r="A2416" t="str">
            <v>170250011All</v>
          </cell>
          <cell r="B2416">
            <v>39</v>
          </cell>
          <cell r="R2416" t="str">
            <v>170230051All</v>
          </cell>
          <cell r="S2416">
            <v>62</v>
          </cell>
        </row>
        <row r="2417">
          <cell r="A2417" t="str">
            <v>170250041All</v>
          </cell>
          <cell r="B2417">
            <v>85</v>
          </cell>
          <cell r="R2417" t="str">
            <v>170230081All</v>
          </cell>
          <cell r="S2417">
            <v>31</v>
          </cell>
        </row>
        <row r="2418">
          <cell r="A2418" t="str">
            <v>170250051All</v>
          </cell>
          <cell r="B2418">
            <v>57</v>
          </cell>
          <cell r="R2418" t="str">
            <v>170250011All</v>
          </cell>
          <cell r="S2418">
            <v>39</v>
          </cell>
        </row>
        <row r="2419">
          <cell r="A2419" t="str">
            <v>170250081All</v>
          </cell>
          <cell r="B2419">
            <v>25</v>
          </cell>
          <cell r="R2419" t="str">
            <v>170250041All</v>
          </cell>
          <cell r="S2419">
            <v>85</v>
          </cell>
        </row>
        <row r="2420">
          <cell r="A2420" t="str">
            <v>170270011All</v>
          </cell>
          <cell r="B2420">
            <v>39</v>
          </cell>
          <cell r="R2420" t="str">
            <v>170250051All</v>
          </cell>
          <cell r="S2420">
            <v>57</v>
          </cell>
        </row>
        <row r="2421">
          <cell r="A2421" t="str">
            <v>170270041All</v>
          </cell>
          <cell r="B2421">
            <v>97</v>
          </cell>
          <cell r="R2421" t="str">
            <v>170250081All</v>
          </cell>
          <cell r="S2421">
            <v>25</v>
          </cell>
        </row>
        <row r="2422">
          <cell r="A2422" t="str">
            <v>170270051All</v>
          </cell>
          <cell r="B2422">
            <v>62</v>
          </cell>
          <cell r="R2422" t="str">
            <v>170270011All</v>
          </cell>
          <cell r="S2422">
            <v>39</v>
          </cell>
        </row>
        <row r="2423">
          <cell r="A2423" t="str">
            <v>170270081All</v>
          </cell>
          <cell r="B2423">
            <v>28</v>
          </cell>
          <cell r="R2423" t="str">
            <v>170270041All</v>
          </cell>
          <cell r="S2423">
            <v>97</v>
          </cell>
        </row>
        <row r="2424">
          <cell r="A2424" t="str">
            <v>170290011All</v>
          </cell>
          <cell r="B2424">
            <v>46</v>
          </cell>
          <cell r="R2424" t="str">
            <v>170270051All</v>
          </cell>
          <cell r="S2424">
            <v>62</v>
          </cell>
        </row>
        <row r="2425">
          <cell r="A2425" t="str">
            <v>170290041All</v>
          </cell>
          <cell r="B2425">
            <v>118</v>
          </cell>
          <cell r="R2425" t="str">
            <v>170270081All</v>
          </cell>
          <cell r="S2425">
            <v>28</v>
          </cell>
        </row>
        <row r="2426">
          <cell r="A2426" t="str">
            <v>170290081All</v>
          </cell>
          <cell r="B2426">
            <v>36</v>
          </cell>
          <cell r="R2426" t="str">
            <v>170290011All</v>
          </cell>
          <cell r="S2426">
            <v>46</v>
          </cell>
        </row>
        <row r="2427">
          <cell r="A2427" t="str">
            <v>170310011All</v>
          </cell>
          <cell r="B2427">
            <v>43</v>
          </cell>
          <cell r="R2427" t="str">
            <v>170290041All</v>
          </cell>
          <cell r="S2427">
            <v>118</v>
          </cell>
        </row>
        <row r="2428">
          <cell r="A2428" t="str">
            <v>170310041All</v>
          </cell>
          <cell r="B2428">
            <v>82</v>
          </cell>
          <cell r="R2428" t="str">
            <v>170290081All</v>
          </cell>
          <cell r="S2428">
            <v>36</v>
          </cell>
        </row>
        <row r="2429">
          <cell r="A2429" t="str">
            <v>170310081All</v>
          </cell>
          <cell r="B2429">
            <v>25</v>
          </cell>
          <cell r="R2429" t="str">
            <v>170310011All</v>
          </cell>
          <cell r="S2429">
            <v>43</v>
          </cell>
        </row>
        <row r="2430">
          <cell r="A2430" t="str">
            <v>170330011All</v>
          </cell>
          <cell r="B2430">
            <v>43</v>
          </cell>
          <cell r="R2430" t="str">
            <v>170310041All</v>
          </cell>
          <cell r="S2430">
            <v>82</v>
          </cell>
        </row>
        <row r="2431">
          <cell r="A2431" t="str">
            <v>170330041All</v>
          </cell>
          <cell r="B2431">
            <v>101</v>
          </cell>
          <cell r="R2431" t="str">
            <v>170310081All</v>
          </cell>
          <cell r="S2431">
            <v>25</v>
          </cell>
        </row>
        <row r="2432">
          <cell r="A2432" t="str">
            <v>170330051All</v>
          </cell>
          <cell r="B2432">
            <v>62</v>
          </cell>
          <cell r="R2432" t="str">
            <v>170330011All</v>
          </cell>
          <cell r="S2432">
            <v>43</v>
          </cell>
        </row>
        <row r="2433">
          <cell r="A2433" t="str">
            <v>170330081All</v>
          </cell>
          <cell r="B2433">
            <v>29</v>
          </cell>
          <cell r="R2433" t="str">
            <v>170330041All</v>
          </cell>
          <cell r="S2433">
            <v>101</v>
          </cell>
        </row>
        <row r="2434">
          <cell r="A2434" t="str">
            <v>170350011All</v>
          </cell>
          <cell r="B2434">
            <v>41</v>
          </cell>
          <cell r="R2434" t="str">
            <v>170330051All</v>
          </cell>
          <cell r="S2434">
            <v>62</v>
          </cell>
        </row>
        <row r="2435">
          <cell r="A2435" t="str">
            <v>170350041All</v>
          </cell>
          <cell r="B2435">
            <v>111</v>
          </cell>
          <cell r="R2435" t="str">
            <v>170330081All</v>
          </cell>
          <cell r="S2435">
            <v>29</v>
          </cell>
        </row>
        <row r="2436">
          <cell r="A2436" t="str">
            <v>170350081All</v>
          </cell>
          <cell r="B2436">
            <v>32</v>
          </cell>
          <cell r="R2436" t="str">
            <v>170350011All</v>
          </cell>
          <cell r="S2436">
            <v>41</v>
          </cell>
        </row>
        <row r="2437">
          <cell r="A2437" t="str">
            <v>170370011All</v>
          </cell>
          <cell r="B2437">
            <v>55</v>
          </cell>
          <cell r="R2437" t="str">
            <v>170350041All</v>
          </cell>
          <cell r="S2437">
            <v>111</v>
          </cell>
        </row>
        <row r="2438">
          <cell r="A2438" t="str">
            <v>170370016All</v>
          </cell>
          <cell r="B2438">
            <v>47</v>
          </cell>
          <cell r="R2438" t="str">
            <v>170350081All</v>
          </cell>
          <cell r="S2438">
            <v>32</v>
          </cell>
        </row>
        <row r="2439">
          <cell r="A2439" t="str">
            <v>170370041All</v>
          </cell>
          <cell r="B2439">
            <v>120</v>
          </cell>
          <cell r="R2439" t="str">
            <v>170370011All</v>
          </cell>
          <cell r="S2439">
            <v>55</v>
          </cell>
        </row>
        <row r="2440">
          <cell r="A2440" t="str">
            <v>170370081All</v>
          </cell>
          <cell r="B2440">
            <v>34</v>
          </cell>
          <cell r="R2440" t="str">
            <v>170370016All</v>
          </cell>
          <cell r="S2440">
            <v>47</v>
          </cell>
        </row>
        <row r="2441">
          <cell r="A2441" t="str">
            <v>170390011All</v>
          </cell>
          <cell r="B2441">
            <v>46</v>
          </cell>
          <cell r="R2441" t="str">
            <v>170370041All</v>
          </cell>
          <cell r="S2441">
            <v>120</v>
          </cell>
        </row>
        <row r="2442">
          <cell r="A2442" t="str">
            <v>170390041All</v>
          </cell>
          <cell r="B2442">
            <v>124</v>
          </cell>
          <cell r="R2442" t="str">
            <v>170370081All</v>
          </cell>
          <cell r="S2442">
            <v>34</v>
          </cell>
        </row>
        <row r="2443">
          <cell r="A2443" t="str">
            <v>170390081All</v>
          </cell>
          <cell r="B2443">
            <v>36</v>
          </cell>
          <cell r="R2443" t="str">
            <v>170390011All</v>
          </cell>
          <cell r="S2443">
            <v>46</v>
          </cell>
        </row>
        <row r="2444">
          <cell r="A2444" t="str">
            <v>170410011All</v>
          </cell>
          <cell r="B2444">
            <v>46</v>
          </cell>
          <cell r="R2444" t="str">
            <v>170390041All</v>
          </cell>
          <cell r="S2444">
            <v>124</v>
          </cell>
        </row>
        <row r="2445">
          <cell r="A2445" t="str">
            <v>170410016All</v>
          </cell>
          <cell r="B2445">
            <v>48</v>
          </cell>
          <cell r="R2445" t="str">
            <v>170390081All</v>
          </cell>
          <cell r="S2445">
            <v>36</v>
          </cell>
        </row>
        <row r="2446">
          <cell r="A2446" t="str">
            <v>170410041All</v>
          </cell>
          <cell r="B2446">
            <v>118</v>
          </cell>
          <cell r="R2446" t="str">
            <v>170410011All</v>
          </cell>
          <cell r="S2446">
            <v>46</v>
          </cell>
        </row>
        <row r="2447">
          <cell r="A2447" t="str">
            <v>170410081All</v>
          </cell>
          <cell r="B2447">
            <v>36</v>
          </cell>
          <cell r="R2447" t="str">
            <v>170410016All</v>
          </cell>
          <cell r="S2447">
            <v>48</v>
          </cell>
        </row>
        <row r="2448">
          <cell r="A2448" t="str">
            <v>170430011All</v>
          </cell>
          <cell r="B2448">
            <v>43</v>
          </cell>
          <cell r="R2448" t="str">
            <v>170410041All</v>
          </cell>
          <cell r="S2448">
            <v>118</v>
          </cell>
        </row>
        <row r="2449">
          <cell r="A2449" t="str">
            <v>170430041All</v>
          </cell>
          <cell r="B2449">
            <v>98</v>
          </cell>
          <cell r="R2449" t="str">
            <v>170410081All</v>
          </cell>
          <cell r="S2449">
            <v>36</v>
          </cell>
        </row>
        <row r="2450">
          <cell r="A2450" t="str">
            <v>170430081All</v>
          </cell>
          <cell r="B2450">
            <v>27</v>
          </cell>
          <cell r="R2450" t="str">
            <v>170430011All</v>
          </cell>
          <cell r="S2450">
            <v>43</v>
          </cell>
        </row>
        <row r="2451">
          <cell r="A2451" t="str">
            <v>170450011All</v>
          </cell>
          <cell r="B2451">
            <v>46</v>
          </cell>
          <cell r="R2451" t="str">
            <v>170430041All</v>
          </cell>
          <cell r="S2451">
            <v>98</v>
          </cell>
        </row>
        <row r="2452">
          <cell r="A2452" t="str">
            <v>170450041All</v>
          </cell>
          <cell r="B2452">
            <v>118</v>
          </cell>
          <cell r="R2452" t="str">
            <v>170430081All</v>
          </cell>
          <cell r="S2452">
            <v>27</v>
          </cell>
        </row>
        <row r="2453">
          <cell r="A2453" t="str">
            <v>170450081All</v>
          </cell>
          <cell r="B2453">
            <v>36</v>
          </cell>
          <cell r="R2453" t="str">
            <v>170450011All</v>
          </cell>
          <cell r="S2453">
            <v>46</v>
          </cell>
        </row>
        <row r="2454">
          <cell r="A2454" t="str">
            <v>170470011All</v>
          </cell>
          <cell r="B2454">
            <v>37</v>
          </cell>
          <cell r="R2454" t="str">
            <v>170450041All</v>
          </cell>
          <cell r="S2454">
            <v>118</v>
          </cell>
        </row>
        <row r="2455">
          <cell r="A2455" t="str">
            <v>170470041All</v>
          </cell>
          <cell r="B2455">
            <v>86</v>
          </cell>
          <cell r="R2455" t="str">
            <v>170450081All</v>
          </cell>
          <cell r="S2455">
            <v>36</v>
          </cell>
        </row>
        <row r="2456">
          <cell r="A2456" t="str">
            <v>170470051All</v>
          </cell>
          <cell r="B2456">
            <v>67</v>
          </cell>
          <cell r="R2456" t="str">
            <v>170470011All</v>
          </cell>
          <cell r="S2456">
            <v>37</v>
          </cell>
        </row>
        <row r="2457">
          <cell r="A2457" t="str">
            <v>170470081All</v>
          </cell>
          <cell r="B2457">
            <v>26</v>
          </cell>
          <cell r="R2457" t="str">
            <v>170470041All</v>
          </cell>
          <cell r="S2457">
            <v>86</v>
          </cell>
        </row>
        <row r="2458">
          <cell r="A2458" t="str">
            <v>170490011All</v>
          </cell>
          <cell r="B2458">
            <v>44</v>
          </cell>
          <cell r="R2458" t="str">
            <v>170470051All</v>
          </cell>
          <cell r="S2458">
            <v>67</v>
          </cell>
        </row>
        <row r="2459">
          <cell r="A2459" t="str">
            <v>170490041All</v>
          </cell>
          <cell r="B2459">
            <v>102</v>
          </cell>
          <cell r="R2459" t="str">
            <v>170470081All</v>
          </cell>
          <cell r="S2459">
            <v>26</v>
          </cell>
        </row>
        <row r="2460">
          <cell r="A2460" t="str">
            <v>170490051All</v>
          </cell>
          <cell r="B2460">
            <v>47</v>
          </cell>
          <cell r="R2460" t="str">
            <v>170490011All</v>
          </cell>
          <cell r="S2460">
            <v>44</v>
          </cell>
        </row>
        <row r="2461">
          <cell r="A2461" t="str">
            <v>170490081All</v>
          </cell>
          <cell r="B2461">
            <v>30</v>
          </cell>
          <cell r="R2461" t="str">
            <v>170490041All</v>
          </cell>
          <cell r="S2461">
            <v>102</v>
          </cell>
        </row>
        <row r="2462">
          <cell r="A2462" t="str">
            <v>170510011All</v>
          </cell>
          <cell r="B2462">
            <v>39</v>
          </cell>
          <cell r="R2462" t="str">
            <v>170490051All</v>
          </cell>
          <cell r="S2462">
            <v>47</v>
          </cell>
        </row>
        <row r="2463">
          <cell r="A2463" t="str">
            <v>170510041All</v>
          </cell>
          <cell r="B2463">
            <v>94</v>
          </cell>
          <cell r="R2463" t="str">
            <v>170490081All</v>
          </cell>
          <cell r="S2463">
            <v>30</v>
          </cell>
        </row>
        <row r="2464">
          <cell r="A2464" t="str">
            <v>170510051All</v>
          </cell>
          <cell r="B2464">
            <v>72</v>
          </cell>
          <cell r="R2464" t="str">
            <v>170510011All</v>
          </cell>
          <cell r="S2464">
            <v>39</v>
          </cell>
        </row>
        <row r="2465">
          <cell r="A2465" t="str">
            <v>170510081All</v>
          </cell>
          <cell r="B2465">
            <v>27</v>
          </cell>
          <cell r="R2465" t="str">
            <v>170510041All</v>
          </cell>
          <cell r="S2465">
            <v>94</v>
          </cell>
        </row>
        <row r="2466">
          <cell r="A2466" t="str">
            <v>170530011All</v>
          </cell>
          <cell r="B2466">
            <v>50</v>
          </cell>
          <cell r="R2466" t="str">
            <v>170510051All</v>
          </cell>
          <cell r="S2466">
            <v>72</v>
          </cell>
        </row>
        <row r="2467">
          <cell r="A2467" t="str">
            <v>170530016All</v>
          </cell>
          <cell r="B2467">
            <v>47</v>
          </cell>
          <cell r="R2467" t="str">
            <v>170510081All</v>
          </cell>
          <cell r="S2467">
            <v>27</v>
          </cell>
        </row>
        <row r="2468">
          <cell r="A2468" t="str">
            <v>170530041All</v>
          </cell>
          <cell r="B2468">
            <v>118</v>
          </cell>
          <cell r="R2468" t="str">
            <v>170530011All</v>
          </cell>
          <cell r="S2468">
            <v>50</v>
          </cell>
        </row>
        <row r="2469">
          <cell r="A2469" t="str">
            <v>170530081All</v>
          </cell>
          <cell r="B2469">
            <v>34</v>
          </cell>
          <cell r="R2469" t="str">
            <v>170530016All</v>
          </cell>
          <cell r="S2469">
            <v>47</v>
          </cell>
        </row>
        <row r="2470">
          <cell r="A2470" t="str">
            <v>170550011All</v>
          </cell>
          <cell r="B2470">
            <v>36</v>
          </cell>
          <cell r="R2470" t="str">
            <v>170530041All</v>
          </cell>
          <cell r="S2470">
            <v>118</v>
          </cell>
        </row>
        <row r="2471">
          <cell r="A2471" t="str">
            <v>170550041All</v>
          </cell>
          <cell r="B2471">
            <v>84</v>
          </cell>
          <cell r="R2471" t="str">
            <v>170530081All</v>
          </cell>
          <cell r="S2471">
            <v>34</v>
          </cell>
        </row>
        <row r="2472">
          <cell r="A2472" t="str">
            <v>170550051All</v>
          </cell>
          <cell r="B2472">
            <v>57</v>
          </cell>
          <cell r="R2472" t="str">
            <v>170550011All</v>
          </cell>
          <cell r="S2472">
            <v>36</v>
          </cell>
        </row>
        <row r="2473">
          <cell r="A2473" t="str">
            <v>170550081All</v>
          </cell>
          <cell r="B2473">
            <v>25</v>
          </cell>
          <cell r="R2473" t="str">
            <v>170550041All</v>
          </cell>
          <cell r="S2473">
            <v>84</v>
          </cell>
        </row>
        <row r="2474">
          <cell r="A2474" t="str">
            <v>170570011All</v>
          </cell>
          <cell r="B2474">
            <v>41</v>
          </cell>
          <cell r="R2474" t="str">
            <v>170550051All</v>
          </cell>
          <cell r="S2474">
            <v>57</v>
          </cell>
        </row>
        <row r="2475">
          <cell r="A2475" t="str">
            <v>170570041All</v>
          </cell>
          <cell r="B2475">
            <v>120</v>
          </cell>
          <cell r="R2475" t="str">
            <v>170550081All</v>
          </cell>
          <cell r="S2475">
            <v>25</v>
          </cell>
        </row>
        <row r="2476">
          <cell r="A2476" t="str">
            <v>170570081All</v>
          </cell>
          <cell r="B2476">
            <v>32</v>
          </cell>
          <cell r="R2476" t="str">
            <v>170570011All</v>
          </cell>
          <cell r="S2476">
            <v>41</v>
          </cell>
        </row>
        <row r="2477">
          <cell r="A2477" t="str">
            <v>170590011All</v>
          </cell>
          <cell r="B2477">
            <v>39</v>
          </cell>
          <cell r="R2477" t="str">
            <v>170570041All</v>
          </cell>
          <cell r="S2477">
            <v>120</v>
          </cell>
        </row>
        <row r="2478">
          <cell r="A2478" t="str">
            <v>170590041All</v>
          </cell>
          <cell r="B2478">
            <v>102</v>
          </cell>
          <cell r="R2478" t="str">
            <v>170570081All</v>
          </cell>
          <cell r="S2478">
            <v>32</v>
          </cell>
        </row>
        <row r="2479">
          <cell r="A2479" t="str">
            <v>170590051All</v>
          </cell>
          <cell r="B2479">
            <v>65</v>
          </cell>
          <cell r="R2479" t="str">
            <v>170590011All</v>
          </cell>
          <cell r="S2479">
            <v>39</v>
          </cell>
        </row>
        <row r="2480">
          <cell r="A2480" t="str">
            <v>170590081All</v>
          </cell>
          <cell r="B2480">
            <v>29</v>
          </cell>
          <cell r="R2480" t="str">
            <v>170590041All</v>
          </cell>
          <cell r="S2480">
            <v>102</v>
          </cell>
        </row>
        <row r="2481">
          <cell r="A2481" t="str">
            <v>170610011All</v>
          </cell>
          <cell r="B2481">
            <v>41</v>
          </cell>
          <cell r="R2481" t="str">
            <v>170590051All</v>
          </cell>
          <cell r="S2481">
            <v>65</v>
          </cell>
        </row>
        <row r="2482">
          <cell r="A2482" t="str">
            <v>170610041All</v>
          </cell>
          <cell r="B2482">
            <v>113</v>
          </cell>
          <cell r="R2482" t="str">
            <v>170590081All</v>
          </cell>
          <cell r="S2482">
            <v>29</v>
          </cell>
        </row>
        <row r="2483">
          <cell r="A2483" t="str">
            <v>170610051All</v>
          </cell>
          <cell r="B2483">
            <v>56</v>
          </cell>
          <cell r="R2483" t="str">
            <v>170610011All</v>
          </cell>
          <cell r="S2483">
            <v>41</v>
          </cell>
        </row>
        <row r="2484">
          <cell r="A2484" t="str">
            <v>170610081All</v>
          </cell>
          <cell r="B2484">
            <v>33</v>
          </cell>
          <cell r="R2484" t="str">
            <v>170610041All</v>
          </cell>
          <cell r="S2484">
            <v>113</v>
          </cell>
        </row>
        <row r="2485">
          <cell r="A2485" t="str">
            <v>170630011All</v>
          </cell>
          <cell r="B2485">
            <v>49</v>
          </cell>
          <cell r="R2485" t="str">
            <v>170610051All</v>
          </cell>
          <cell r="S2485">
            <v>56</v>
          </cell>
        </row>
        <row r="2486">
          <cell r="A2486" t="str">
            <v>170630041All</v>
          </cell>
          <cell r="B2486">
            <v>119</v>
          </cell>
          <cell r="R2486" t="str">
            <v>170610081All</v>
          </cell>
          <cell r="S2486">
            <v>33</v>
          </cell>
        </row>
        <row r="2487">
          <cell r="A2487" t="str">
            <v>170630081All</v>
          </cell>
          <cell r="B2487">
            <v>34</v>
          </cell>
          <cell r="R2487" t="str">
            <v>170630011All</v>
          </cell>
          <cell r="S2487">
            <v>49</v>
          </cell>
        </row>
        <row r="2488">
          <cell r="A2488" t="str">
            <v>170650011All</v>
          </cell>
          <cell r="B2488">
            <v>38</v>
          </cell>
          <cell r="R2488" t="str">
            <v>170630041All</v>
          </cell>
          <cell r="S2488">
            <v>119</v>
          </cell>
        </row>
        <row r="2489">
          <cell r="A2489" t="str">
            <v>170650041All</v>
          </cell>
          <cell r="B2489">
            <v>88</v>
          </cell>
          <cell r="R2489" t="str">
            <v>170630081All</v>
          </cell>
          <cell r="S2489">
            <v>34</v>
          </cell>
        </row>
        <row r="2490">
          <cell r="A2490" t="str">
            <v>170650051All</v>
          </cell>
          <cell r="B2490">
            <v>60</v>
          </cell>
          <cell r="R2490" t="str">
            <v>170650011All</v>
          </cell>
          <cell r="S2490">
            <v>38</v>
          </cell>
        </row>
        <row r="2491">
          <cell r="A2491" t="str">
            <v>170650081All</v>
          </cell>
          <cell r="B2491">
            <v>25</v>
          </cell>
          <cell r="R2491" t="str">
            <v>170650041All</v>
          </cell>
          <cell r="S2491">
            <v>88</v>
          </cell>
        </row>
        <row r="2492">
          <cell r="A2492" t="str">
            <v>170670011All</v>
          </cell>
          <cell r="B2492">
            <v>44</v>
          </cell>
          <cell r="R2492" t="str">
            <v>170650051All</v>
          </cell>
          <cell r="S2492">
            <v>60</v>
          </cell>
        </row>
        <row r="2493">
          <cell r="A2493" t="str">
            <v>170670016All</v>
          </cell>
          <cell r="B2493">
            <v>39</v>
          </cell>
          <cell r="R2493" t="str">
            <v>170650081All</v>
          </cell>
          <cell r="S2493">
            <v>25</v>
          </cell>
        </row>
        <row r="2494">
          <cell r="A2494" t="str">
            <v>170670041All</v>
          </cell>
          <cell r="B2494">
            <v>119</v>
          </cell>
          <cell r="R2494" t="str">
            <v>170670011All</v>
          </cell>
          <cell r="S2494">
            <v>44</v>
          </cell>
        </row>
        <row r="2495">
          <cell r="A2495" t="str">
            <v>170670081All</v>
          </cell>
          <cell r="B2495">
            <v>34</v>
          </cell>
          <cell r="R2495" t="str">
            <v>170670016All</v>
          </cell>
          <cell r="S2495">
            <v>39</v>
          </cell>
        </row>
        <row r="2496">
          <cell r="A2496" t="str">
            <v>170690011All</v>
          </cell>
          <cell r="B2496">
            <v>39</v>
          </cell>
          <cell r="R2496" t="str">
            <v>170670041All</v>
          </cell>
          <cell r="S2496">
            <v>119</v>
          </cell>
        </row>
        <row r="2497">
          <cell r="A2497" t="str">
            <v>170690041All</v>
          </cell>
          <cell r="B2497">
            <v>84</v>
          </cell>
          <cell r="R2497" t="str">
            <v>170670081All</v>
          </cell>
          <cell r="S2497">
            <v>34</v>
          </cell>
        </row>
        <row r="2498">
          <cell r="A2498" t="str">
            <v>170690051All</v>
          </cell>
          <cell r="B2498">
            <v>65</v>
          </cell>
          <cell r="R2498" t="str">
            <v>170690011All</v>
          </cell>
          <cell r="S2498">
            <v>39</v>
          </cell>
        </row>
        <row r="2499">
          <cell r="A2499" t="str">
            <v>170690081All</v>
          </cell>
          <cell r="B2499">
            <v>24</v>
          </cell>
          <cell r="R2499" t="str">
            <v>170690041All</v>
          </cell>
          <cell r="S2499">
            <v>84</v>
          </cell>
        </row>
        <row r="2500">
          <cell r="A2500" t="str">
            <v>170710011All</v>
          </cell>
          <cell r="B2500">
            <v>41</v>
          </cell>
          <cell r="R2500" t="str">
            <v>170690051All</v>
          </cell>
          <cell r="S2500">
            <v>65</v>
          </cell>
        </row>
        <row r="2501">
          <cell r="A2501" t="str">
            <v>170710041All</v>
          </cell>
          <cell r="B2501">
            <v>95</v>
          </cell>
          <cell r="R2501" t="str">
            <v>170690081All</v>
          </cell>
          <cell r="S2501">
            <v>24</v>
          </cell>
        </row>
        <row r="2502">
          <cell r="A2502" t="str">
            <v>170710051All</v>
          </cell>
          <cell r="B2502">
            <v>45</v>
          </cell>
          <cell r="R2502" t="str">
            <v>170710011All</v>
          </cell>
          <cell r="S2502">
            <v>41</v>
          </cell>
        </row>
        <row r="2503">
          <cell r="A2503" t="str">
            <v>170710081All</v>
          </cell>
          <cell r="B2503">
            <v>27</v>
          </cell>
          <cell r="R2503" t="str">
            <v>170710041All</v>
          </cell>
          <cell r="S2503">
            <v>95</v>
          </cell>
        </row>
        <row r="2504">
          <cell r="A2504" t="str">
            <v>170730011All</v>
          </cell>
          <cell r="B2504">
            <v>49</v>
          </cell>
          <cell r="R2504" t="str">
            <v>170710051All</v>
          </cell>
          <cell r="S2504">
            <v>45</v>
          </cell>
        </row>
        <row r="2505">
          <cell r="A2505" t="str">
            <v>170730016All</v>
          </cell>
          <cell r="B2505">
            <v>36</v>
          </cell>
          <cell r="R2505" t="str">
            <v>170710081All</v>
          </cell>
          <cell r="S2505">
            <v>27</v>
          </cell>
        </row>
        <row r="2506">
          <cell r="A2506" t="str">
            <v>170730041All</v>
          </cell>
          <cell r="B2506">
            <v>121</v>
          </cell>
          <cell r="R2506" t="str">
            <v>170730011All</v>
          </cell>
          <cell r="S2506">
            <v>49</v>
          </cell>
        </row>
        <row r="2507">
          <cell r="A2507" t="str">
            <v>170730081All</v>
          </cell>
          <cell r="B2507">
            <v>34</v>
          </cell>
          <cell r="R2507" t="str">
            <v>170730016All</v>
          </cell>
          <cell r="S2507">
            <v>36</v>
          </cell>
        </row>
        <row r="2508">
          <cell r="A2508" t="str">
            <v>170750011All</v>
          </cell>
          <cell r="B2508">
            <v>47</v>
          </cell>
          <cell r="R2508" t="str">
            <v>170730041All</v>
          </cell>
          <cell r="S2508">
            <v>121</v>
          </cell>
        </row>
        <row r="2509">
          <cell r="A2509" t="str">
            <v>170750016All</v>
          </cell>
          <cell r="B2509">
            <v>47</v>
          </cell>
          <cell r="R2509" t="str">
            <v>170730081All</v>
          </cell>
          <cell r="S2509">
            <v>34</v>
          </cell>
        </row>
        <row r="2510">
          <cell r="A2510" t="str">
            <v>170750041All</v>
          </cell>
          <cell r="B2510">
            <v>120</v>
          </cell>
          <cell r="R2510" t="str">
            <v>170750011All</v>
          </cell>
          <cell r="S2510">
            <v>47</v>
          </cell>
        </row>
        <row r="2511">
          <cell r="A2511" t="str">
            <v>170750081All</v>
          </cell>
          <cell r="B2511">
            <v>34</v>
          </cell>
          <cell r="R2511" t="str">
            <v>170750016All</v>
          </cell>
          <cell r="S2511">
            <v>47</v>
          </cell>
        </row>
        <row r="2512">
          <cell r="A2512" t="str">
            <v>170770011All</v>
          </cell>
          <cell r="B2512">
            <v>34</v>
          </cell>
          <cell r="R2512" t="str">
            <v>170750041All</v>
          </cell>
          <cell r="S2512">
            <v>120</v>
          </cell>
        </row>
        <row r="2513">
          <cell r="A2513" t="str">
            <v>170770041All</v>
          </cell>
          <cell r="B2513">
            <v>95</v>
          </cell>
          <cell r="R2513" t="str">
            <v>170750081All</v>
          </cell>
          <cell r="S2513">
            <v>34</v>
          </cell>
        </row>
        <row r="2514">
          <cell r="A2514" t="str">
            <v>170770051All</v>
          </cell>
          <cell r="B2514">
            <v>78</v>
          </cell>
          <cell r="R2514" t="str">
            <v>170770011All</v>
          </cell>
          <cell r="S2514">
            <v>34</v>
          </cell>
        </row>
        <row r="2515">
          <cell r="A2515" t="str">
            <v>170770081All</v>
          </cell>
          <cell r="B2515">
            <v>27</v>
          </cell>
          <cell r="R2515" t="str">
            <v>170770041All</v>
          </cell>
          <cell r="S2515">
            <v>95</v>
          </cell>
        </row>
        <row r="2516">
          <cell r="A2516" t="str">
            <v>170790011All</v>
          </cell>
          <cell r="B2516">
            <v>41</v>
          </cell>
          <cell r="R2516" t="str">
            <v>170770051All</v>
          </cell>
          <cell r="S2516">
            <v>78</v>
          </cell>
        </row>
        <row r="2517">
          <cell r="A2517" t="str">
            <v>170790041All</v>
          </cell>
          <cell r="B2517">
            <v>100</v>
          </cell>
          <cell r="R2517" t="str">
            <v>170770081All</v>
          </cell>
          <cell r="S2517">
            <v>27</v>
          </cell>
        </row>
        <row r="2518">
          <cell r="A2518" t="str">
            <v>170790051All</v>
          </cell>
          <cell r="B2518">
            <v>64</v>
          </cell>
          <cell r="R2518" t="str">
            <v>170790011All</v>
          </cell>
          <cell r="S2518">
            <v>41</v>
          </cell>
        </row>
        <row r="2519">
          <cell r="A2519" t="str">
            <v>170790081All</v>
          </cell>
          <cell r="B2519">
            <v>30</v>
          </cell>
          <cell r="R2519" t="str">
            <v>170790041All</v>
          </cell>
          <cell r="S2519">
            <v>100</v>
          </cell>
        </row>
        <row r="2520">
          <cell r="A2520" t="str">
            <v>170810011All</v>
          </cell>
          <cell r="B2520">
            <v>36</v>
          </cell>
          <cell r="R2520" t="str">
            <v>170790051All</v>
          </cell>
          <cell r="S2520">
            <v>64</v>
          </cell>
        </row>
        <row r="2521">
          <cell r="A2521" t="str">
            <v>170810041All</v>
          </cell>
          <cell r="B2521">
            <v>80</v>
          </cell>
          <cell r="R2521" t="str">
            <v>170790081All</v>
          </cell>
          <cell r="S2521">
            <v>30</v>
          </cell>
        </row>
        <row r="2522">
          <cell r="A2522" t="str">
            <v>170810051All</v>
          </cell>
          <cell r="B2522">
            <v>53</v>
          </cell>
          <cell r="R2522" t="str">
            <v>170810011All</v>
          </cell>
          <cell r="S2522">
            <v>36</v>
          </cell>
        </row>
        <row r="2523">
          <cell r="A2523" t="str">
            <v>170810081All</v>
          </cell>
          <cell r="B2523">
            <v>24</v>
          </cell>
          <cell r="R2523" t="str">
            <v>170810041All</v>
          </cell>
          <cell r="S2523">
            <v>80</v>
          </cell>
        </row>
        <row r="2524">
          <cell r="A2524" t="str">
            <v>170830011All</v>
          </cell>
          <cell r="B2524">
            <v>41</v>
          </cell>
          <cell r="R2524" t="str">
            <v>170810051All</v>
          </cell>
          <cell r="S2524">
            <v>53</v>
          </cell>
        </row>
        <row r="2525">
          <cell r="A2525" t="str">
            <v>170830041All</v>
          </cell>
          <cell r="B2525">
            <v>113</v>
          </cell>
          <cell r="R2525" t="str">
            <v>170810081All</v>
          </cell>
          <cell r="S2525">
            <v>24</v>
          </cell>
        </row>
        <row r="2526">
          <cell r="A2526" t="str">
            <v>170830051All</v>
          </cell>
          <cell r="B2526">
            <v>66</v>
          </cell>
          <cell r="R2526" t="str">
            <v>170830011All</v>
          </cell>
          <cell r="S2526">
            <v>41</v>
          </cell>
        </row>
        <row r="2527">
          <cell r="A2527" t="str">
            <v>170830081All</v>
          </cell>
          <cell r="B2527">
            <v>32</v>
          </cell>
          <cell r="R2527" t="str">
            <v>170830041All</v>
          </cell>
          <cell r="S2527">
            <v>113</v>
          </cell>
        </row>
        <row r="2528">
          <cell r="A2528" t="str">
            <v>170850011All</v>
          </cell>
          <cell r="B2528">
            <v>49</v>
          </cell>
          <cell r="R2528" t="str">
            <v>170830051All</v>
          </cell>
          <cell r="S2528">
            <v>66</v>
          </cell>
        </row>
        <row r="2529">
          <cell r="A2529" t="str">
            <v>170850016All</v>
          </cell>
          <cell r="B2529">
            <v>36</v>
          </cell>
          <cell r="R2529" t="str">
            <v>170830081All</v>
          </cell>
          <cell r="S2529">
            <v>32</v>
          </cell>
        </row>
        <row r="2530">
          <cell r="A2530" t="str">
            <v>170850041All</v>
          </cell>
          <cell r="B2530">
            <v>113</v>
          </cell>
          <cell r="R2530" t="str">
            <v>170850011All</v>
          </cell>
          <cell r="S2530">
            <v>49</v>
          </cell>
        </row>
        <row r="2531">
          <cell r="A2531" t="str">
            <v>170850081All</v>
          </cell>
          <cell r="B2531">
            <v>33</v>
          </cell>
          <cell r="R2531" t="str">
            <v>170850016All</v>
          </cell>
          <cell r="S2531">
            <v>36</v>
          </cell>
        </row>
        <row r="2532">
          <cell r="A2532" t="str">
            <v>170870011All</v>
          </cell>
          <cell r="B2532">
            <v>35</v>
          </cell>
          <cell r="R2532" t="str">
            <v>170850041All</v>
          </cell>
          <cell r="S2532">
            <v>113</v>
          </cell>
        </row>
        <row r="2533">
          <cell r="A2533" t="str">
            <v>170870041All</v>
          </cell>
          <cell r="B2533">
            <v>82</v>
          </cell>
          <cell r="R2533" t="str">
            <v>170850081All</v>
          </cell>
          <cell r="S2533">
            <v>33</v>
          </cell>
        </row>
        <row r="2534">
          <cell r="A2534" t="str">
            <v>170870051All</v>
          </cell>
          <cell r="B2534">
            <v>65</v>
          </cell>
          <cell r="R2534" t="str">
            <v>170870011All</v>
          </cell>
          <cell r="S2534">
            <v>35</v>
          </cell>
        </row>
        <row r="2535">
          <cell r="A2535" t="str">
            <v>170870081All</v>
          </cell>
          <cell r="B2535">
            <v>25</v>
          </cell>
          <cell r="R2535" t="str">
            <v>170870041All</v>
          </cell>
          <cell r="S2535">
            <v>82</v>
          </cell>
        </row>
        <row r="2536">
          <cell r="A2536" t="str">
            <v>170890011All</v>
          </cell>
          <cell r="B2536">
            <v>54</v>
          </cell>
          <cell r="R2536" t="str">
            <v>170870051All</v>
          </cell>
          <cell r="S2536">
            <v>65</v>
          </cell>
        </row>
        <row r="2537">
          <cell r="A2537" t="str">
            <v>170890016All</v>
          </cell>
          <cell r="B2537">
            <v>47</v>
          </cell>
          <cell r="R2537" t="str">
            <v>170870081All</v>
          </cell>
          <cell r="S2537">
            <v>25</v>
          </cell>
        </row>
        <row r="2538">
          <cell r="A2538" t="str">
            <v>170890041All</v>
          </cell>
          <cell r="B2538">
            <v>112</v>
          </cell>
          <cell r="R2538" t="str">
            <v>170890011All</v>
          </cell>
          <cell r="S2538">
            <v>54</v>
          </cell>
        </row>
        <row r="2539">
          <cell r="A2539" t="str">
            <v>170890081All</v>
          </cell>
          <cell r="B2539">
            <v>31</v>
          </cell>
          <cell r="R2539" t="str">
            <v>170890016All</v>
          </cell>
          <cell r="S2539">
            <v>47</v>
          </cell>
        </row>
        <row r="2540">
          <cell r="A2540" t="str">
            <v>170910011All</v>
          </cell>
          <cell r="B2540">
            <v>50</v>
          </cell>
          <cell r="R2540" t="str">
            <v>170890041All</v>
          </cell>
          <cell r="S2540">
            <v>112</v>
          </cell>
        </row>
        <row r="2541">
          <cell r="A2541" t="str">
            <v>170910016All</v>
          </cell>
          <cell r="B2541">
            <v>47</v>
          </cell>
          <cell r="R2541" t="str">
            <v>170890081All</v>
          </cell>
          <cell r="S2541">
            <v>31</v>
          </cell>
        </row>
        <row r="2542">
          <cell r="A2542" t="str">
            <v>170910041All</v>
          </cell>
          <cell r="B2542">
            <v>113</v>
          </cell>
          <cell r="R2542" t="str">
            <v>170910011All</v>
          </cell>
          <cell r="S2542">
            <v>50</v>
          </cell>
        </row>
        <row r="2543">
          <cell r="A2543" t="str">
            <v>170910081All</v>
          </cell>
          <cell r="B2543">
            <v>32</v>
          </cell>
          <cell r="R2543" t="str">
            <v>170910016All</v>
          </cell>
          <cell r="S2543">
            <v>47</v>
          </cell>
        </row>
        <row r="2544">
          <cell r="A2544" t="str">
            <v>170930011All</v>
          </cell>
          <cell r="B2544">
            <v>49</v>
          </cell>
          <cell r="R2544" t="str">
            <v>170910041All</v>
          </cell>
          <cell r="S2544">
            <v>113</v>
          </cell>
        </row>
        <row r="2545">
          <cell r="A2545" t="str">
            <v>170930041All</v>
          </cell>
          <cell r="B2545">
            <v>111</v>
          </cell>
          <cell r="R2545" t="str">
            <v>170910081All</v>
          </cell>
          <cell r="S2545">
            <v>32</v>
          </cell>
        </row>
        <row r="2546">
          <cell r="A2546" t="str">
            <v>170930081All</v>
          </cell>
          <cell r="B2546">
            <v>32</v>
          </cell>
          <cell r="R2546" t="str">
            <v>170930011All</v>
          </cell>
          <cell r="S2546">
            <v>49</v>
          </cell>
        </row>
        <row r="2547">
          <cell r="A2547" t="str">
            <v>170950011All</v>
          </cell>
          <cell r="B2547">
            <v>41</v>
          </cell>
          <cell r="R2547" t="str">
            <v>170930041All</v>
          </cell>
          <cell r="S2547">
            <v>111</v>
          </cell>
        </row>
        <row r="2548">
          <cell r="A2548" t="str">
            <v>170950041All</v>
          </cell>
          <cell r="B2548">
            <v>124</v>
          </cell>
          <cell r="R2548" t="str">
            <v>170930081All</v>
          </cell>
          <cell r="S2548">
            <v>32</v>
          </cell>
        </row>
        <row r="2549">
          <cell r="A2549" t="str">
            <v>170950081All</v>
          </cell>
          <cell r="B2549">
            <v>35</v>
          </cell>
          <cell r="R2549" t="str">
            <v>170950011All</v>
          </cell>
          <cell r="S2549">
            <v>41</v>
          </cell>
        </row>
        <row r="2550">
          <cell r="A2550" t="str">
            <v>170970011All</v>
          </cell>
          <cell r="B2550">
            <v>43</v>
          </cell>
          <cell r="R2550" t="str">
            <v>170950041All</v>
          </cell>
          <cell r="S2550">
            <v>124</v>
          </cell>
        </row>
        <row r="2551">
          <cell r="A2551" t="str">
            <v>170970016All</v>
          </cell>
          <cell r="B2551">
            <v>47</v>
          </cell>
          <cell r="R2551" t="str">
            <v>170950081All</v>
          </cell>
          <cell r="S2551">
            <v>35</v>
          </cell>
        </row>
        <row r="2552">
          <cell r="A2552" t="str">
            <v>170970041All</v>
          </cell>
          <cell r="B2552">
            <v>85</v>
          </cell>
          <cell r="R2552" t="str">
            <v>170970011All</v>
          </cell>
          <cell r="S2552">
            <v>43</v>
          </cell>
        </row>
        <row r="2553">
          <cell r="A2553" t="str">
            <v>170970081All</v>
          </cell>
          <cell r="B2553">
            <v>25</v>
          </cell>
          <cell r="R2553" t="str">
            <v>170970016All</v>
          </cell>
          <cell r="S2553">
            <v>47</v>
          </cell>
        </row>
        <row r="2554">
          <cell r="A2554" t="str">
            <v>170990011All</v>
          </cell>
          <cell r="B2554">
            <v>52</v>
          </cell>
          <cell r="R2554" t="str">
            <v>170970041All</v>
          </cell>
          <cell r="S2554">
            <v>85</v>
          </cell>
        </row>
        <row r="2555">
          <cell r="A2555" t="str">
            <v>170990016All</v>
          </cell>
          <cell r="B2555">
            <v>47</v>
          </cell>
          <cell r="R2555" t="str">
            <v>170970081All</v>
          </cell>
          <cell r="S2555">
            <v>25</v>
          </cell>
        </row>
        <row r="2556">
          <cell r="A2556" t="str">
            <v>170990041All</v>
          </cell>
          <cell r="B2556">
            <v>123</v>
          </cell>
          <cell r="R2556" t="str">
            <v>170990011All</v>
          </cell>
          <cell r="S2556">
            <v>52</v>
          </cell>
        </row>
        <row r="2557">
          <cell r="A2557" t="str">
            <v>170990081All</v>
          </cell>
          <cell r="B2557">
            <v>34</v>
          </cell>
          <cell r="R2557" t="str">
            <v>170990016All</v>
          </cell>
          <cell r="S2557">
            <v>47</v>
          </cell>
        </row>
        <row r="2558">
          <cell r="A2558" t="str">
            <v>171010011All</v>
          </cell>
          <cell r="B2558">
            <v>37</v>
          </cell>
          <cell r="R2558" t="str">
            <v>170990041All</v>
          </cell>
          <cell r="S2558">
            <v>123</v>
          </cell>
        </row>
        <row r="2559">
          <cell r="A2559" t="str">
            <v>171010041All</v>
          </cell>
          <cell r="B2559">
            <v>92</v>
          </cell>
          <cell r="R2559" t="str">
            <v>170990081All</v>
          </cell>
          <cell r="S2559">
            <v>34</v>
          </cell>
        </row>
        <row r="2560">
          <cell r="A2560" t="str">
            <v>171010051All</v>
          </cell>
          <cell r="B2560">
            <v>64</v>
          </cell>
          <cell r="R2560" t="str">
            <v>171010011All</v>
          </cell>
          <cell r="S2560">
            <v>37</v>
          </cell>
        </row>
        <row r="2561">
          <cell r="A2561" t="str">
            <v>171010081All</v>
          </cell>
          <cell r="B2561">
            <v>27</v>
          </cell>
          <cell r="R2561" t="str">
            <v>171010041All</v>
          </cell>
          <cell r="S2561">
            <v>92</v>
          </cell>
        </row>
        <row r="2562">
          <cell r="A2562" t="str">
            <v>171030011All</v>
          </cell>
          <cell r="B2562">
            <v>48</v>
          </cell>
          <cell r="R2562" t="str">
            <v>171010051All</v>
          </cell>
          <cell r="S2562">
            <v>64</v>
          </cell>
        </row>
        <row r="2563">
          <cell r="A2563" t="str">
            <v>171030016All</v>
          </cell>
          <cell r="B2563">
            <v>36</v>
          </cell>
          <cell r="R2563" t="str">
            <v>171010081All</v>
          </cell>
          <cell r="S2563">
            <v>27</v>
          </cell>
        </row>
        <row r="2564">
          <cell r="A2564" t="str">
            <v>171030041All</v>
          </cell>
          <cell r="B2564">
            <v>120</v>
          </cell>
          <cell r="R2564" t="str">
            <v>171030011All</v>
          </cell>
          <cell r="S2564">
            <v>48</v>
          </cell>
        </row>
        <row r="2565">
          <cell r="A2565" t="str">
            <v>171030081All</v>
          </cell>
          <cell r="B2565">
            <v>32</v>
          </cell>
          <cell r="R2565" t="str">
            <v>171030016All</v>
          </cell>
          <cell r="S2565">
            <v>36</v>
          </cell>
        </row>
        <row r="2566">
          <cell r="A2566" t="str">
            <v>171050011All</v>
          </cell>
          <cell r="B2566">
            <v>48</v>
          </cell>
          <cell r="R2566" t="str">
            <v>171030041All</v>
          </cell>
          <cell r="S2566">
            <v>120</v>
          </cell>
        </row>
        <row r="2567">
          <cell r="A2567" t="str">
            <v>171050016All</v>
          </cell>
          <cell r="B2567">
            <v>47</v>
          </cell>
          <cell r="R2567" t="str">
            <v>171030081All</v>
          </cell>
          <cell r="S2567">
            <v>32</v>
          </cell>
        </row>
        <row r="2568">
          <cell r="A2568" t="str">
            <v>171050041All</v>
          </cell>
          <cell r="B2568">
            <v>118</v>
          </cell>
          <cell r="R2568" t="str">
            <v>171050011All</v>
          </cell>
          <cell r="S2568">
            <v>48</v>
          </cell>
        </row>
        <row r="2569">
          <cell r="A2569" t="str">
            <v>171050081All</v>
          </cell>
          <cell r="B2569">
            <v>34</v>
          </cell>
          <cell r="R2569" t="str">
            <v>171050016All</v>
          </cell>
          <cell r="S2569">
            <v>47</v>
          </cell>
        </row>
        <row r="2570">
          <cell r="A2570" t="str">
            <v>171070011All</v>
          </cell>
          <cell r="B2570">
            <v>46</v>
          </cell>
          <cell r="R2570" t="str">
            <v>171050041All</v>
          </cell>
          <cell r="S2570">
            <v>118</v>
          </cell>
        </row>
        <row r="2571">
          <cell r="A2571" t="str">
            <v>171070016All</v>
          </cell>
          <cell r="B2571">
            <v>48</v>
          </cell>
          <cell r="R2571" t="str">
            <v>171050081All</v>
          </cell>
          <cell r="S2571">
            <v>34</v>
          </cell>
        </row>
        <row r="2572">
          <cell r="A2572" t="str">
            <v>171070041All</v>
          </cell>
          <cell r="B2572">
            <v>125</v>
          </cell>
          <cell r="R2572" t="str">
            <v>171070011All</v>
          </cell>
          <cell r="S2572">
            <v>46</v>
          </cell>
        </row>
        <row r="2573">
          <cell r="A2573" t="str">
            <v>171070081All</v>
          </cell>
          <cell r="B2573">
            <v>36</v>
          </cell>
          <cell r="R2573" t="str">
            <v>171070016All</v>
          </cell>
          <cell r="S2573">
            <v>48</v>
          </cell>
        </row>
        <row r="2574">
          <cell r="A2574" t="str">
            <v>171090011All</v>
          </cell>
          <cell r="B2574">
            <v>41</v>
          </cell>
          <cell r="R2574" t="str">
            <v>171070041All</v>
          </cell>
          <cell r="S2574">
            <v>125</v>
          </cell>
        </row>
        <row r="2575">
          <cell r="A2575" t="str">
            <v>171090041All</v>
          </cell>
          <cell r="B2575">
            <v>130</v>
          </cell>
          <cell r="R2575" t="str">
            <v>171070081All</v>
          </cell>
          <cell r="S2575">
            <v>36</v>
          </cell>
        </row>
        <row r="2576">
          <cell r="A2576" t="str">
            <v>171090081All</v>
          </cell>
          <cell r="B2576">
            <v>36</v>
          </cell>
          <cell r="R2576" t="str">
            <v>171090011All</v>
          </cell>
          <cell r="S2576">
            <v>41</v>
          </cell>
        </row>
        <row r="2577">
          <cell r="A2577" t="str">
            <v>171110011All</v>
          </cell>
          <cell r="B2577">
            <v>48</v>
          </cell>
          <cell r="R2577" t="str">
            <v>171090041All</v>
          </cell>
          <cell r="S2577">
            <v>130</v>
          </cell>
        </row>
        <row r="2578">
          <cell r="A2578" t="str">
            <v>171110016All</v>
          </cell>
          <cell r="B2578">
            <v>47</v>
          </cell>
          <cell r="R2578" t="str">
            <v>171090081All</v>
          </cell>
          <cell r="S2578">
            <v>36</v>
          </cell>
        </row>
        <row r="2579">
          <cell r="A2579" t="str">
            <v>171110041All</v>
          </cell>
          <cell r="B2579">
            <v>102</v>
          </cell>
          <cell r="R2579" t="str">
            <v>171110011All</v>
          </cell>
          <cell r="S2579">
            <v>48</v>
          </cell>
        </row>
        <row r="2580">
          <cell r="A2580" t="str">
            <v>171110081All</v>
          </cell>
          <cell r="B2580">
            <v>27</v>
          </cell>
          <cell r="R2580" t="str">
            <v>171110016All</v>
          </cell>
          <cell r="S2580">
            <v>47</v>
          </cell>
        </row>
        <row r="2581">
          <cell r="A2581" t="str">
            <v>171130011All</v>
          </cell>
          <cell r="B2581">
            <v>49</v>
          </cell>
          <cell r="R2581" t="str">
            <v>171110041All</v>
          </cell>
          <cell r="S2581">
            <v>102</v>
          </cell>
        </row>
        <row r="2582">
          <cell r="A2582" t="str">
            <v>171130016All</v>
          </cell>
          <cell r="B2582">
            <v>48</v>
          </cell>
          <cell r="R2582" t="str">
            <v>171110081All</v>
          </cell>
          <cell r="S2582">
            <v>27</v>
          </cell>
        </row>
        <row r="2583">
          <cell r="A2583" t="str">
            <v>171130041All</v>
          </cell>
          <cell r="B2583">
            <v>125</v>
          </cell>
          <cell r="R2583" t="str">
            <v>171130011All</v>
          </cell>
          <cell r="S2583">
            <v>49</v>
          </cell>
        </row>
        <row r="2584">
          <cell r="A2584" t="str">
            <v>171130081All</v>
          </cell>
          <cell r="B2584">
            <v>36</v>
          </cell>
          <cell r="R2584" t="str">
            <v>171130016All</v>
          </cell>
          <cell r="S2584">
            <v>48</v>
          </cell>
        </row>
        <row r="2585">
          <cell r="A2585" t="str">
            <v>171150011All</v>
          </cell>
          <cell r="B2585">
            <v>46</v>
          </cell>
          <cell r="R2585" t="str">
            <v>171130041All</v>
          </cell>
          <cell r="S2585">
            <v>125</v>
          </cell>
        </row>
        <row r="2586">
          <cell r="A2586" t="str">
            <v>171150041All</v>
          </cell>
          <cell r="B2586">
            <v>125</v>
          </cell>
          <cell r="R2586" t="str">
            <v>171130081All</v>
          </cell>
          <cell r="S2586">
            <v>36</v>
          </cell>
        </row>
        <row r="2587">
          <cell r="A2587" t="str">
            <v>171150081All</v>
          </cell>
          <cell r="B2587">
            <v>36</v>
          </cell>
          <cell r="R2587" t="str">
            <v>171150011All</v>
          </cell>
          <cell r="S2587">
            <v>46</v>
          </cell>
        </row>
        <row r="2588">
          <cell r="A2588" t="str">
            <v>171170011All</v>
          </cell>
          <cell r="B2588">
            <v>39</v>
          </cell>
          <cell r="R2588" t="str">
            <v>171150041All</v>
          </cell>
          <cell r="S2588">
            <v>125</v>
          </cell>
        </row>
        <row r="2589">
          <cell r="A2589" t="str">
            <v>171170041All</v>
          </cell>
          <cell r="B2589">
            <v>111</v>
          </cell>
          <cell r="R2589" t="str">
            <v>171150081All</v>
          </cell>
          <cell r="S2589">
            <v>36</v>
          </cell>
        </row>
        <row r="2590">
          <cell r="A2590" t="str">
            <v>171170051All</v>
          </cell>
          <cell r="B2590">
            <v>66</v>
          </cell>
          <cell r="R2590" t="str">
            <v>171170011All</v>
          </cell>
          <cell r="S2590">
            <v>39</v>
          </cell>
        </row>
        <row r="2591">
          <cell r="A2591" t="str">
            <v>171170081All</v>
          </cell>
          <cell r="B2591">
            <v>32</v>
          </cell>
          <cell r="R2591" t="str">
            <v>171170041All</v>
          </cell>
          <cell r="S2591">
            <v>111</v>
          </cell>
        </row>
        <row r="2592">
          <cell r="A2592" t="str">
            <v>171190011All</v>
          </cell>
          <cell r="B2592">
            <v>39</v>
          </cell>
          <cell r="R2592" t="str">
            <v>171170051All</v>
          </cell>
          <cell r="S2592">
            <v>66</v>
          </cell>
        </row>
        <row r="2593">
          <cell r="A2593" t="str">
            <v>171190041All</v>
          </cell>
          <cell r="B2593">
            <v>104</v>
          </cell>
          <cell r="R2593" t="str">
            <v>171170081All</v>
          </cell>
          <cell r="S2593">
            <v>32</v>
          </cell>
        </row>
        <row r="2594">
          <cell r="A2594" t="str">
            <v>171190051All</v>
          </cell>
          <cell r="B2594">
            <v>59</v>
          </cell>
          <cell r="R2594" t="str">
            <v>171190011All</v>
          </cell>
          <cell r="S2594">
            <v>39</v>
          </cell>
        </row>
        <row r="2595">
          <cell r="A2595" t="str">
            <v>171190081All</v>
          </cell>
          <cell r="B2595">
            <v>29</v>
          </cell>
          <cell r="R2595" t="str">
            <v>171190041All</v>
          </cell>
          <cell r="S2595">
            <v>104</v>
          </cell>
        </row>
        <row r="2596">
          <cell r="A2596" t="str">
            <v>171210011All</v>
          </cell>
          <cell r="B2596">
            <v>41</v>
          </cell>
          <cell r="R2596" t="str">
            <v>171190051All</v>
          </cell>
          <cell r="S2596">
            <v>59</v>
          </cell>
        </row>
        <row r="2597">
          <cell r="A2597" t="str">
            <v>171210041All</v>
          </cell>
          <cell r="B2597">
            <v>88</v>
          </cell>
          <cell r="R2597" t="str">
            <v>171190081All</v>
          </cell>
          <cell r="S2597">
            <v>29</v>
          </cell>
        </row>
        <row r="2598">
          <cell r="A2598" t="str">
            <v>171210051All</v>
          </cell>
          <cell r="B2598">
            <v>74</v>
          </cell>
          <cell r="R2598" t="str">
            <v>171210011All</v>
          </cell>
          <cell r="S2598">
            <v>41</v>
          </cell>
        </row>
        <row r="2599">
          <cell r="A2599" t="str">
            <v>171210081All</v>
          </cell>
          <cell r="B2599">
            <v>26</v>
          </cell>
          <cell r="R2599" t="str">
            <v>171210041All</v>
          </cell>
          <cell r="S2599">
            <v>88</v>
          </cell>
        </row>
        <row r="2600">
          <cell r="A2600" t="str">
            <v>171230011All</v>
          </cell>
          <cell r="B2600">
            <v>41</v>
          </cell>
          <cell r="R2600" t="str">
            <v>171210051All</v>
          </cell>
          <cell r="S2600">
            <v>74</v>
          </cell>
        </row>
        <row r="2601">
          <cell r="A2601" t="str">
            <v>171230041All</v>
          </cell>
          <cell r="B2601">
            <v>124</v>
          </cell>
          <cell r="R2601" t="str">
            <v>171210081All</v>
          </cell>
          <cell r="S2601">
            <v>26</v>
          </cell>
        </row>
        <row r="2602">
          <cell r="A2602" t="str">
            <v>171230081All</v>
          </cell>
          <cell r="B2602">
            <v>35</v>
          </cell>
          <cell r="R2602" t="str">
            <v>171230011All</v>
          </cell>
          <cell r="S2602">
            <v>41</v>
          </cell>
        </row>
        <row r="2603">
          <cell r="A2603" t="str">
            <v>171250011All</v>
          </cell>
          <cell r="B2603">
            <v>39</v>
          </cell>
          <cell r="R2603" t="str">
            <v>171230041All</v>
          </cell>
          <cell r="S2603">
            <v>124</v>
          </cell>
        </row>
        <row r="2604">
          <cell r="A2604" t="str">
            <v>171250011Irrigated</v>
          </cell>
          <cell r="B2604">
            <v>39</v>
          </cell>
          <cell r="R2604" t="str">
            <v>171230081All</v>
          </cell>
          <cell r="S2604">
            <v>35</v>
          </cell>
        </row>
        <row r="2605">
          <cell r="A2605" t="str">
            <v>171250011Nonirrigated</v>
          </cell>
          <cell r="B2605">
            <v>39</v>
          </cell>
          <cell r="R2605" t="str">
            <v>171250011All</v>
          </cell>
          <cell r="S2605">
            <v>39</v>
          </cell>
        </row>
        <row r="2606">
          <cell r="A2606" t="str">
            <v>171250016All</v>
          </cell>
          <cell r="B2606">
            <v>39</v>
          </cell>
          <cell r="R2606" t="str">
            <v>171250011Irrigated</v>
          </cell>
          <cell r="S2606">
            <v>39</v>
          </cell>
        </row>
        <row r="2607">
          <cell r="A2607" t="str">
            <v>171250041All</v>
          </cell>
          <cell r="B2607">
            <v>111</v>
          </cell>
          <cell r="R2607" t="str">
            <v>171250011NonIrrigated</v>
          </cell>
          <cell r="S2607">
            <v>39</v>
          </cell>
        </row>
        <row r="2608">
          <cell r="A2608" t="str">
            <v>171250041Irrigated</v>
          </cell>
          <cell r="B2608">
            <v>111</v>
          </cell>
          <cell r="R2608" t="str">
            <v>171250016All</v>
          </cell>
          <cell r="S2608">
            <v>39</v>
          </cell>
        </row>
        <row r="2609">
          <cell r="A2609" t="str">
            <v>171250041Nonirrigated</v>
          </cell>
          <cell r="B2609">
            <v>111</v>
          </cell>
          <cell r="R2609" t="str">
            <v>171250041All</v>
          </cell>
          <cell r="S2609">
            <v>111</v>
          </cell>
        </row>
        <row r="2610">
          <cell r="A2610" t="str">
            <v>171250051All</v>
          </cell>
          <cell r="B2610">
            <v>64</v>
          </cell>
          <cell r="R2610" t="str">
            <v>171250041Irrigated</v>
          </cell>
          <cell r="S2610">
            <v>111</v>
          </cell>
        </row>
        <row r="2611">
          <cell r="A2611" t="str">
            <v>171250051Irrigated</v>
          </cell>
          <cell r="B2611">
            <v>64</v>
          </cell>
          <cell r="R2611" t="str">
            <v>171250041NonIrrigated</v>
          </cell>
          <cell r="S2611">
            <v>111</v>
          </cell>
        </row>
        <row r="2612">
          <cell r="A2612" t="str">
            <v>171250051Nonirrigated</v>
          </cell>
          <cell r="B2612">
            <v>64</v>
          </cell>
          <cell r="R2612" t="str">
            <v>171250051All</v>
          </cell>
          <cell r="S2612">
            <v>64</v>
          </cell>
        </row>
        <row r="2613">
          <cell r="A2613" t="str">
            <v>171250081All</v>
          </cell>
          <cell r="B2613">
            <v>30</v>
          </cell>
          <cell r="R2613" t="str">
            <v>171250051Irrigated</v>
          </cell>
          <cell r="S2613">
            <v>64</v>
          </cell>
        </row>
        <row r="2614">
          <cell r="A2614" t="str">
            <v>171250081Irrigated</v>
          </cell>
          <cell r="B2614">
            <v>30</v>
          </cell>
          <cell r="R2614" t="str">
            <v>171250051NonIrrigated</v>
          </cell>
          <cell r="S2614">
            <v>64</v>
          </cell>
        </row>
        <row r="2615">
          <cell r="A2615" t="str">
            <v>171250081Nonirrigated</v>
          </cell>
          <cell r="B2615">
            <v>30</v>
          </cell>
          <cell r="R2615" t="str">
            <v>171250081All</v>
          </cell>
          <cell r="S2615">
            <v>30</v>
          </cell>
        </row>
        <row r="2616">
          <cell r="A2616" t="str">
            <v>171270011All</v>
          </cell>
          <cell r="B2616">
            <v>32</v>
          </cell>
          <cell r="R2616" t="str">
            <v>171250081Irrigated</v>
          </cell>
          <cell r="S2616">
            <v>30</v>
          </cell>
        </row>
        <row r="2617">
          <cell r="A2617" t="str">
            <v>171270041All</v>
          </cell>
          <cell r="B2617">
            <v>79</v>
          </cell>
          <cell r="R2617" t="str">
            <v>171250081NonIrrigated</v>
          </cell>
          <cell r="S2617">
            <v>30</v>
          </cell>
        </row>
        <row r="2618">
          <cell r="A2618" t="str">
            <v>171270051All</v>
          </cell>
          <cell r="B2618">
            <v>64</v>
          </cell>
          <cell r="R2618" t="str">
            <v>171270011All</v>
          </cell>
          <cell r="S2618">
            <v>32</v>
          </cell>
        </row>
        <row r="2619">
          <cell r="A2619" t="str">
            <v>171270081All</v>
          </cell>
          <cell r="B2619">
            <v>22</v>
          </cell>
          <cell r="R2619" t="str">
            <v>171270041All</v>
          </cell>
          <cell r="S2619">
            <v>79</v>
          </cell>
        </row>
        <row r="2620">
          <cell r="A2620" t="str">
            <v>171290011All</v>
          </cell>
          <cell r="B2620">
            <v>51</v>
          </cell>
          <cell r="R2620" t="str">
            <v>171270051All</v>
          </cell>
          <cell r="S2620">
            <v>64</v>
          </cell>
        </row>
        <row r="2621">
          <cell r="A2621" t="str">
            <v>171290041All</v>
          </cell>
          <cell r="B2621">
            <v>117</v>
          </cell>
          <cell r="R2621" t="str">
            <v>171270081All</v>
          </cell>
          <cell r="S2621">
            <v>22</v>
          </cell>
        </row>
        <row r="2622">
          <cell r="A2622" t="str">
            <v>171290081All</v>
          </cell>
          <cell r="B2622">
            <v>34</v>
          </cell>
          <cell r="R2622" t="str">
            <v>171290011All</v>
          </cell>
          <cell r="S2622">
            <v>51</v>
          </cell>
        </row>
        <row r="2623">
          <cell r="A2623" t="str">
            <v>171310011All</v>
          </cell>
          <cell r="B2623">
            <v>41</v>
          </cell>
          <cell r="R2623" t="str">
            <v>171290041All</v>
          </cell>
          <cell r="S2623">
            <v>117</v>
          </cell>
        </row>
        <row r="2624">
          <cell r="A2624" t="str">
            <v>171310016All</v>
          </cell>
          <cell r="B2624">
            <v>39</v>
          </cell>
          <cell r="R2624" t="str">
            <v>171290081All</v>
          </cell>
          <cell r="S2624">
            <v>34</v>
          </cell>
        </row>
        <row r="2625">
          <cell r="A2625" t="str">
            <v>171310041All</v>
          </cell>
          <cell r="B2625">
            <v>123</v>
          </cell>
          <cell r="R2625" t="str">
            <v>171310011All</v>
          </cell>
          <cell r="S2625">
            <v>41</v>
          </cell>
        </row>
        <row r="2626">
          <cell r="A2626" t="str">
            <v>171310051All</v>
          </cell>
          <cell r="B2626">
            <v>64</v>
          </cell>
          <cell r="R2626" t="str">
            <v>171310016All</v>
          </cell>
          <cell r="S2626">
            <v>39</v>
          </cell>
        </row>
        <row r="2627">
          <cell r="A2627" t="str">
            <v>171310081All</v>
          </cell>
          <cell r="B2627">
            <v>35</v>
          </cell>
          <cell r="R2627" t="str">
            <v>171310041All</v>
          </cell>
          <cell r="S2627">
            <v>123</v>
          </cell>
        </row>
        <row r="2628">
          <cell r="A2628" t="str">
            <v>171330011All</v>
          </cell>
          <cell r="B2628">
            <v>39</v>
          </cell>
          <cell r="R2628" t="str">
            <v>171310051All</v>
          </cell>
          <cell r="S2628">
            <v>64</v>
          </cell>
        </row>
        <row r="2629">
          <cell r="A2629" t="str">
            <v>171330041All</v>
          </cell>
          <cell r="B2629">
            <v>97</v>
          </cell>
          <cell r="R2629" t="str">
            <v>171310081All</v>
          </cell>
          <cell r="S2629">
            <v>35</v>
          </cell>
        </row>
        <row r="2630">
          <cell r="A2630" t="str">
            <v>171330051All</v>
          </cell>
          <cell r="B2630">
            <v>55</v>
          </cell>
          <cell r="R2630" t="str">
            <v>171330011All</v>
          </cell>
          <cell r="S2630">
            <v>39</v>
          </cell>
        </row>
        <row r="2631">
          <cell r="A2631" t="str">
            <v>171330081All</v>
          </cell>
          <cell r="B2631">
            <v>27</v>
          </cell>
          <cell r="R2631" t="str">
            <v>171330041All</v>
          </cell>
          <cell r="S2631">
            <v>97</v>
          </cell>
        </row>
        <row r="2632">
          <cell r="A2632" t="str">
            <v>171350011All</v>
          </cell>
          <cell r="B2632">
            <v>39</v>
          </cell>
          <cell r="R2632" t="str">
            <v>171330051All</v>
          </cell>
          <cell r="S2632">
            <v>55</v>
          </cell>
        </row>
        <row r="2633">
          <cell r="A2633" t="str">
            <v>171350041All</v>
          </cell>
          <cell r="B2633">
            <v>113</v>
          </cell>
          <cell r="R2633" t="str">
            <v>171330081All</v>
          </cell>
          <cell r="S2633">
            <v>27</v>
          </cell>
        </row>
        <row r="2634">
          <cell r="A2634" t="str">
            <v>171350051All</v>
          </cell>
          <cell r="B2634">
            <v>66</v>
          </cell>
          <cell r="R2634" t="str">
            <v>171350011All</v>
          </cell>
          <cell r="S2634">
            <v>39</v>
          </cell>
        </row>
        <row r="2635">
          <cell r="A2635" t="str">
            <v>171350081All</v>
          </cell>
          <cell r="B2635">
            <v>31</v>
          </cell>
          <cell r="R2635" t="str">
            <v>171350041All</v>
          </cell>
          <cell r="S2635">
            <v>113</v>
          </cell>
        </row>
        <row r="2636">
          <cell r="A2636" t="str">
            <v>171370011All</v>
          </cell>
          <cell r="B2636">
            <v>46</v>
          </cell>
          <cell r="R2636" t="str">
            <v>171350051All</v>
          </cell>
          <cell r="S2636">
            <v>66</v>
          </cell>
        </row>
        <row r="2637">
          <cell r="A2637" t="str">
            <v>171370041All</v>
          </cell>
          <cell r="B2637">
            <v>127</v>
          </cell>
          <cell r="R2637" t="str">
            <v>171350081All</v>
          </cell>
          <cell r="S2637">
            <v>31</v>
          </cell>
        </row>
        <row r="2638">
          <cell r="A2638" t="str">
            <v>171370081All</v>
          </cell>
          <cell r="B2638">
            <v>36</v>
          </cell>
          <cell r="R2638" t="str">
            <v>171370011All</v>
          </cell>
          <cell r="S2638">
            <v>46</v>
          </cell>
        </row>
        <row r="2639">
          <cell r="A2639" t="str">
            <v>171390011All</v>
          </cell>
          <cell r="B2639">
            <v>46</v>
          </cell>
          <cell r="R2639" t="str">
            <v>171370041All</v>
          </cell>
          <cell r="S2639">
            <v>127</v>
          </cell>
        </row>
        <row r="2640">
          <cell r="A2640" t="str">
            <v>171390041All</v>
          </cell>
          <cell r="B2640">
            <v>121</v>
          </cell>
          <cell r="R2640" t="str">
            <v>171370081All</v>
          </cell>
          <cell r="S2640">
            <v>36</v>
          </cell>
        </row>
        <row r="2641">
          <cell r="A2641" t="str">
            <v>171390081All</v>
          </cell>
          <cell r="B2641">
            <v>36</v>
          </cell>
          <cell r="R2641" t="str">
            <v>171390011All</v>
          </cell>
          <cell r="S2641">
            <v>46</v>
          </cell>
        </row>
        <row r="2642">
          <cell r="A2642" t="str">
            <v>171410011All</v>
          </cell>
          <cell r="B2642">
            <v>50</v>
          </cell>
          <cell r="R2642" t="str">
            <v>171390041All</v>
          </cell>
          <cell r="S2642">
            <v>121</v>
          </cell>
        </row>
        <row r="2643">
          <cell r="A2643" t="str">
            <v>171410016All</v>
          </cell>
          <cell r="B2643">
            <v>36</v>
          </cell>
          <cell r="R2643" t="str">
            <v>171390081All</v>
          </cell>
          <cell r="S2643">
            <v>36</v>
          </cell>
        </row>
        <row r="2644">
          <cell r="A2644" t="str">
            <v>171410041All</v>
          </cell>
          <cell r="B2644">
            <v>116</v>
          </cell>
          <cell r="R2644" t="str">
            <v>171410011All</v>
          </cell>
          <cell r="S2644">
            <v>50</v>
          </cell>
        </row>
        <row r="2645">
          <cell r="A2645" t="str">
            <v>171410081All</v>
          </cell>
          <cell r="B2645">
            <v>32</v>
          </cell>
          <cell r="R2645" t="str">
            <v>171410016All</v>
          </cell>
          <cell r="S2645">
            <v>36</v>
          </cell>
        </row>
        <row r="2646">
          <cell r="A2646" t="str">
            <v>171430011All</v>
          </cell>
          <cell r="B2646">
            <v>39</v>
          </cell>
          <cell r="R2646" t="str">
            <v>171410041All</v>
          </cell>
          <cell r="S2646">
            <v>116</v>
          </cell>
        </row>
        <row r="2647">
          <cell r="A2647" t="str">
            <v>171430016All</v>
          </cell>
          <cell r="B2647">
            <v>39</v>
          </cell>
          <cell r="R2647" t="str">
            <v>171410081All</v>
          </cell>
          <cell r="S2647">
            <v>32</v>
          </cell>
        </row>
        <row r="2648">
          <cell r="A2648" t="str">
            <v>171430041All</v>
          </cell>
          <cell r="B2648">
            <v>120</v>
          </cell>
          <cell r="R2648" t="str">
            <v>171430011All</v>
          </cell>
          <cell r="S2648">
            <v>39</v>
          </cell>
        </row>
        <row r="2649">
          <cell r="A2649" t="str">
            <v>171430081All</v>
          </cell>
          <cell r="B2649">
            <v>34</v>
          </cell>
          <cell r="R2649" t="str">
            <v>171430016All</v>
          </cell>
          <cell r="S2649">
            <v>39</v>
          </cell>
        </row>
        <row r="2650">
          <cell r="A2650" t="str">
            <v>171450011All</v>
          </cell>
          <cell r="B2650">
            <v>36</v>
          </cell>
          <cell r="R2650" t="str">
            <v>171430041All</v>
          </cell>
          <cell r="S2650">
            <v>120</v>
          </cell>
        </row>
        <row r="2651">
          <cell r="A2651" t="str">
            <v>171450041All</v>
          </cell>
          <cell r="B2651">
            <v>77</v>
          </cell>
          <cell r="R2651" t="str">
            <v>171430081All</v>
          </cell>
          <cell r="S2651">
            <v>34</v>
          </cell>
        </row>
        <row r="2652">
          <cell r="A2652" t="str">
            <v>171450051All</v>
          </cell>
          <cell r="B2652">
            <v>61</v>
          </cell>
          <cell r="R2652" t="str">
            <v>171450011All</v>
          </cell>
          <cell r="S2652">
            <v>36</v>
          </cell>
        </row>
        <row r="2653">
          <cell r="A2653" t="str">
            <v>171450081All</v>
          </cell>
          <cell r="B2653">
            <v>24</v>
          </cell>
          <cell r="R2653" t="str">
            <v>171450041All</v>
          </cell>
          <cell r="S2653">
            <v>77</v>
          </cell>
        </row>
        <row r="2654">
          <cell r="A2654" t="str">
            <v>171470011All</v>
          </cell>
          <cell r="B2654">
            <v>46</v>
          </cell>
          <cell r="R2654" t="str">
            <v>171450051All</v>
          </cell>
          <cell r="S2654">
            <v>61</v>
          </cell>
        </row>
        <row r="2655">
          <cell r="A2655" t="str">
            <v>171470041All</v>
          </cell>
          <cell r="B2655">
            <v>125</v>
          </cell>
          <cell r="R2655" t="str">
            <v>171450081All</v>
          </cell>
          <cell r="S2655">
            <v>24</v>
          </cell>
        </row>
        <row r="2656">
          <cell r="A2656" t="str">
            <v>171470081All</v>
          </cell>
          <cell r="B2656">
            <v>37</v>
          </cell>
          <cell r="R2656" t="str">
            <v>171470011All</v>
          </cell>
          <cell r="S2656">
            <v>46</v>
          </cell>
        </row>
        <row r="2657">
          <cell r="A2657" t="str">
            <v>171490011All</v>
          </cell>
          <cell r="B2657">
            <v>42</v>
          </cell>
          <cell r="R2657" t="str">
            <v>171470041All</v>
          </cell>
          <cell r="S2657">
            <v>125</v>
          </cell>
        </row>
        <row r="2658">
          <cell r="A2658" t="str">
            <v>171490041All</v>
          </cell>
          <cell r="B2658">
            <v>111</v>
          </cell>
          <cell r="R2658" t="str">
            <v>171470081All</v>
          </cell>
          <cell r="S2658">
            <v>37</v>
          </cell>
        </row>
        <row r="2659">
          <cell r="A2659" t="str">
            <v>171490051All</v>
          </cell>
          <cell r="B2659">
            <v>64</v>
          </cell>
          <cell r="R2659" t="str">
            <v>171490011All</v>
          </cell>
          <cell r="S2659">
            <v>42</v>
          </cell>
        </row>
        <row r="2660">
          <cell r="A2660" t="str">
            <v>171490081All</v>
          </cell>
          <cell r="B2660">
            <v>32</v>
          </cell>
          <cell r="R2660" t="str">
            <v>171490041All</v>
          </cell>
          <cell r="S2660">
            <v>111</v>
          </cell>
        </row>
        <row r="2661">
          <cell r="A2661" t="str">
            <v>171510011All</v>
          </cell>
          <cell r="B2661">
            <v>39</v>
          </cell>
          <cell r="R2661" t="str">
            <v>171490051All</v>
          </cell>
          <cell r="S2661">
            <v>64</v>
          </cell>
        </row>
        <row r="2662">
          <cell r="A2662" t="str">
            <v>171510041All</v>
          </cell>
          <cell r="B2662">
            <v>82</v>
          </cell>
          <cell r="R2662" t="str">
            <v>171490081All</v>
          </cell>
          <cell r="S2662">
            <v>32</v>
          </cell>
        </row>
        <row r="2663">
          <cell r="A2663" t="str">
            <v>171510051All</v>
          </cell>
          <cell r="B2663">
            <v>56</v>
          </cell>
          <cell r="R2663" t="str">
            <v>171510011All</v>
          </cell>
          <cell r="S2663">
            <v>39</v>
          </cell>
        </row>
        <row r="2664">
          <cell r="A2664" t="str">
            <v>171510081All</v>
          </cell>
          <cell r="B2664">
            <v>24</v>
          </cell>
          <cell r="R2664" t="str">
            <v>171510041All</v>
          </cell>
          <cell r="S2664">
            <v>82</v>
          </cell>
        </row>
        <row r="2665">
          <cell r="A2665" t="str">
            <v>171530011All</v>
          </cell>
          <cell r="B2665">
            <v>32</v>
          </cell>
          <cell r="R2665" t="str">
            <v>171510051All</v>
          </cell>
          <cell r="S2665">
            <v>56</v>
          </cell>
        </row>
        <row r="2666">
          <cell r="A2666" t="str">
            <v>171530041All</v>
          </cell>
          <cell r="B2666">
            <v>97</v>
          </cell>
          <cell r="R2666" t="str">
            <v>171510081All</v>
          </cell>
          <cell r="S2666">
            <v>24</v>
          </cell>
        </row>
        <row r="2667">
          <cell r="A2667" t="str">
            <v>171530051All</v>
          </cell>
          <cell r="B2667">
            <v>65</v>
          </cell>
          <cell r="R2667" t="str">
            <v>171530011All</v>
          </cell>
          <cell r="S2667">
            <v>32</v>
          </cell>
        </row>
        <row r="2668">
          <cell r="A2668" t="str">
            <v>171530081All</v>
          </cell>
          <cell r="B2668">
            <v>27</v>
          </cell>
          <cell r="R2668" t="str">
            <v>171530041All</v>
          </cell>
          <cell r="S2668">
            <v>97</v>
          </cell>
        </row>
        <row r="2669">
          <cell r="A2669" t="str">
            <v>171550011All</v>
          </cell>
          <cell r="B2669">
            <v>49</v>
          </cell>
          <cell r="R2669" t="str">
            <v>171530051All</v>
          </cell>
          <cell r="S2669">
            <v>65</v>
          </cell>
        </row>
        <row r="2670">
          <cell r="A2670" t="str">
            <v>171550041All</v>
          </cell>
          <cell r="B2670">
            <v>120</v>
          </cell>
          <cell r="R2670" t="str">
            <v>171530081All</v>
          </cell>
          <cell r="S2670">
            <v>27</v>
          </cell>
        </row>
        <row r="2671">
          <cell r="A2671" t="str">
            <v>171550081All</v>
          </cell>
          <cell r="B2671">
            <v>34</v>
          </cell>
          <cell r="R2671" t="str">
            <v>171550011All</v>
          </cell>
          <cell r="S2671">
            <v>49</v>
          </cell>
        </row>
        <row r="2672">
          <cell r="A2672" t="str">
            <v>171570011All</v>
          </cell>
          <cell r="B2672">
            <v>39</v>
          </cell>
          <cell r="R2672" t="str">
            <v>171550041All</v>
          </cell>
          <cell r="S2672">
            <v>120</v>
          </cell>
        </row>
        <row r="2673">
          <cell r="A2673" t="str">
            <v>171570041All</v>
          </cell>
          <cell r="B2673">
            <v>86</v>
          </cell>
          <cell r="R2673" t="str">
            <v>171550081All</v>
          </cell>
          <cell r="S2673">
            <v>34</v>
          </cell>
        </row>
        <row r="2674">
          <cell r="A2674" t="str">
            <v>171570051All</v>
          </cell>
          <cell r="B2674">
            <v>57</v>
          </cell>
          <cell r="R2674" t="str">
            <v>171570011All</v>
          </cell>
          <cell r="S2674">
            <v>39</v>
          </cell>
        </row>
        <row r="2675">
          <cell r="A2675" t="str">
            <v>171570081All</v>
          </cell>
          <cell r="B2675">
            <v>25</v>
          </cell>
          <cell r="R2675" t="str">
            <v>171570041All</v>
          </cell>
          <cell r="S2675">
            <v>86</v>
          </cell>
        </row>
        <row r="2676">
          <cell r="A2676" t="str">
            <v>171590011All</v>
          </cell>
          <cell r="B2676">
            <v>39</v>
          </cell>
          <cell r="R2676" t="str">
            <v>171570051All</v>
          </cell>
          <cell r="S2676">
            <v>57</v>
          </cell>
        </row>
        <row r="2677">
          <cell r="A2677" t="str">
            <v>171590041All</v>
          </cell>
          <cell r="B2677">
            <v>85</v>
          </cell>
          <cell r="R2677" t="str">
            <v>171570081All</v>
          </cell>
          <cell r="S2677">
            <v>25</v>
          </cell>
        </row>
        <row r="2678">
          <cell r="A2678" t="str">
            <v>171590051All</v>
          </cell>
          <cell r="B2678">
            <v>64</v>
          </cell>
          <cell r="R2678" t="str">
            <v>171590011All</v>
          </cell>
          <cell r="S2678">
            <v>39</v>
          </cell>
        </row>
        <row r="2679">
          <cell r="A2679" t="str">
            <v>171590081All</v>
          </cell>
          <cell r="B2679">
            <v>26</v>
          </cell>
          <cell r="R2679" t="str">
            <v>171590041All</v>
          </cell>
          <cell r="S2679">
            <v>85</v>
          </cell>
        </row>
        <row r="2680">
          <cell r="A2680" t="str">
            <v>171610011All</v>
          </cell>
          <cell r="B2680">
            <v>49</v>
          </cell>
          <cell r="R2680" t="str">
            <v>171590051All</v>
          </cell>
          <cell r="S2680">
            <v>64</v>
          </cell>
        </row>
        <row r="2681">
          <cell r="A2681" t="str">
            <v>171610016All</v>
          </cell>
          <cell r="B2681">
            <v>36</v>
          </cell>
          <cell r="R2681" t="str">
            <v>171590081All</v>
          </cell>
          <cell r="S2681">
            <v>26</v>
          </cell>
        </row>
        <row r="2682">
          <cell r="A2682" t="str">
            <v>171610041All</v>
          </cell>
          <cell r="B2682">
            <v>118</v>
          </cell>
          <cell r="R2682" t="str">
            <v>171610011All</v>
          </cell>
          <cell r="S2682">
            <v>49</v>
          </cell>
        </row>
        <row r="2683">
          <cell r="A2683" t="str">
            <v>171610081All</v>
          </cell>
          <cell r="B2683">
            <v>33</v>
          </cell>
          <cell r="R2683" t="str">
            <v>171610016All</v>
          </cell>
          <cell r="S2683">
            <v>36</v>
          </cell>
        </row>
        <row r="2684">
          <cell r="A2684" t="str">
            <v>171630011All</v>
          </cell>
          <cell r="B2684">
            <v>39</v>
          </cell>
          <cell r="R2684" t="str">
            <v>171610041All</v>
          </cell>
          <cell r="S2684">
            <v>118</v>
          </cell>
        </row>
        <row r="2685">
          <cell r="A2685" t="str">
            <v>171630041All</v>
          </cell>
          <cell r="B2685">
            <v>100</v>
          </cell>
          <cell r="R2685" t="str">
            <v>171610081All</v>
          </cell>
          <cell r="S2685">
            <v>33</v>
          </cell>
        </row>
        <row r="2686">
          <cell r="A2686" t="str">
            <v>171630051All</v>
          </cell>
          <cell r="B2686">
            <v>55</v>
          </cell>
          <cell r="R2686" t="str">
            <v>171630011All</v>
          </cell>
          <cell r="S2686">
            <v>39</v>
          </cell>
        </row>
        <row r="2687">
          <cell r="A2687" t="str">
            <v>171630081All</v>
          </cell>
          <cell r="B2687">
            <v>29</v>
          </cell>
          <cell r="R2687" t="str">
            <v>171630041All</v>
          </cell>
          <cell r="S2687">
            <v>100</v>
          </cell>
        </row>
        <row r="2688">
          <cell r="A2688" t="str">
            <v>171650011All</v>
          </cell>
          <cell r="B2688">
            <v>41</v>
          </cell>
          <cell r="R2688" t="str">
            <v>171630051All</v>
          </cell>
          <cell r="S2688">
            <v>55</v>
          </cell>
        </row>
        <row r="2689">
          <cell r="A2689" t="str">
            <v>171650041All</v>
          </cell>
          <cell r="B2689">
            <v>92</v>
          </cell>
          <cell r="R2689" t="str">
            <v>171630081All</v>
          </cell>
          <cell r="S2689">
            <v>29</v>
          </cell>
        </row>
        <row r="2690">
          <cell r="A2690" t="str">
            <v>171650051All</v>
          </cell>
          <cell r="B2690">
            <v>65</v>
          </cell>
          <cell r="R2690" t="str">
            <v>171650011All</v>
          </cell>
          <cell r="S2690">
            <v>41</v>
          </cell>
        </row>
        <row r="2691">
          <cell r="A2691" t="str">
            <v>171650081All</v>
          </cell>
          <cell r="B2691">
            <v>27</v>
          </cell>
          <cell r="R2691" t="str">
            <v>171650041All</v>
          </cell>
          <cell r="S2691">
            <v>92</v>
          </cell>
        </row>
        <row r="2692">
          <cell r="A2692" t="str">
            <v>171670011All</v>
          </cell>
          <cell r="B2692">
            <v>46</v>
          </cell>
          <cell r="R2692" t="str">
            <v>171650051All</v>
          </cell>
          <cell r="S2692">
            <v>65</v>
          </cell>
        </row>
        <row r="2693">
          <cell r="A2693" t="str">
            <v>171670041All</v>
          </cell>
          <cell r="B2693">
            <v>130</v>
          </cell>
          <cell r="R2693" t="str">
            <v>171650081All</v>
          </cell>
          <cell r="S2693">
            <v>27</v>
          </cell>
        </row>
        <row r="2694">
          <cell r="A2694" t="str">
            <v>171670081All</v>
          </cell>
          <cell r="B2694">
            <v>36</v>
          </cell>
          <cell r="R2694" t="str">
            <v>171670011All</v>
          </cell>
          <cell r="S2694">
            <v>46</v>
          </cell>
        </row>
        <row r="2695">
          <cell r="A2695" t="str">
            <v>171690011All</v>
          </cell>
          <cell r="B2695">
            <v>38</v>
          </cell>
          <cell r="R2695" t="str">
            <v>171670041All</v>
          </cell>
          <cell r="S2695">
            <v>130</v>
          </cell>
        </row>
        <row r="2696">
          <cell r="A2696" t="str">
            <v>171690041All</v>
          </cell>
          <cell r="B2696">
            <v>115</v>
          </cell>
          <cell r="R2696" t="str">
            <v>171670081All</v>
          </cell>
          <cell r="S2696">
            <v>36</v>
          </cell>
        </row>
        <row r="2697">
          <cell r="A2697" t="str">
            <v>171690081All</v>
          </cell>
          <cell r="B2697">
            <v>32</v>
          </cell>
          <cell r="R2697" t="str">
            <v>171690011All</v>
          </cell>
          <cell r="S2697">
            <v>38</v>
          </cell>
        </row>
        <row r="2698">
          <cell r="A2698" t="str">
            <v>171710011All</v>
          </cell>
          <cell r="B2698">
            <v>41</v>
          </cell>
          <cell r="R2698" t="str">
            <v>171690041All</v>
          </cell>
          <cell r="S2698">
            <v>115</v>
          </cell>
        </row>
        <row r="2699">
          <cell r="A2699" t="str">
            <v>171710041All</v>
          </cell>
          <cell r="B2699">
            <v>119</v>
          </cell>
          <cell r="R2699" t="str">
            <v>171690081All</v>
          </cell>
          <cell r="S2699">
            <v>32</v>
          </cell>
        </row>
        <row r="2700">
          <cell r="A2700" t="str">
            <v>171710081All</v>
          </cell>
          <cell r="B2700">
            <v>34</v>
          </cell>
          <cell r="R2700" t="str">
            <v>171710011All</v>
          </cell>
          <cell r="S2700">
            <v>41</v>
          </cell>
        </row>
        <row r="2701">
          <cell r="A2701" t="str">
            <v>171730011All</v>
          </cell>
          <cell r="B2701">
            <v>43</v>
          </cell>
          <cell r="R2701" t="str">
            <v>171710041All</v>
          </cell>
          <cell r="S2701">
            <v>119</v>
          </cell>
        </row>
        <row r="2702">
          <cell r="A2702" t="str">
            <v>171730041All</v>
          </cell>
          <cell r="B2702">
            <v>114</v>
          </cell>
          <cell r="R2702" t="str">
            <v>171710081All</v>
          </cell>
          <cell r="S2702">
            <v>34</v>
          </cell>
        </row>
        <row r="2703">
          <cell r="A2703" t="str">
            <v>171730051All</v>
          </cell>
          <cell r="B2703">
            <v>64</v>
          </cell>
          <cell r="R2703" t="str">
            <v>171730011All</v>
          </cell>
          <cell r="S2703">
            <v>43</v>
          </cell>
        </row>
        <row r="2704">
          <cell r="A2704" t="str">
            <v>171730081All</v>
          </cell>
          <cell r="B2704">
            <v>33</v>
          </cell>
          <cell r="R2704" t="str">
            <v>171730041All</v>
          </cell>
          <cell r="S2704">
            <v>114</v>
          </cell>
        </row>
        <row r="2705">
          <cell r="A2705" t="str">
            <v>171750011All</v>
          </cell>
          <cell r="B2705">
            <v>49</v>
          </cell>
          <cell r="R2705" t="str">
            <v>171730051All</v>
          </cell>
          <cell r="S2705">
            <v>64</v>
          </cell>
        </row>
        <row r="2706">
          <cell r="A2706" t="str">
            <v>171750041All</v>
          </cell>
          <cell r="B2706">
            <v>122</v>
          </cell>
          <cell r="R2706" t="str">
            <v>171730081All</v>
          </cell>
          <cell r="S2706">
            <v>33</v>
          </cell>
        </row>
        <row r="2707">
          <cell r="A2707" t="str">
            <v>171750081All</v>
          </cell>
          <cell r="B2707">
            <v>36</v>
          </cell>
          <cell r="R2707" t="str">
            <v>171750011All</v>
          </cell>
          <cell r="S2707">
            <v>49</v>
          </cell>
        </row>
        <row r="2708">
          <cell r="A2708" t="str">
            <v>171770011All</v>
          </cell>
          <cell r="B2708">
            <v>48</v>
          </cell>
          <cell r="R2708" t="str">
            <v>171750041All</v>
          </cell>
          <cell r="S2708">
            <v>122</v>
          </cell>
        </row>
        <row r="2709">
          <cell r="A2709" t="str">
            <v>171770016All</v>
          </cell>
          <cell r="B2709">
            <v>36</v>
          </cell>
          <cell r="R2709" t="str">
            <v>171750081All</v>
          </cell>
          <cell r="S2709">
            <v>36</v>
          </cell>
        </row>
        <row r="2710">
          <cell r="A2710" t="str">
            <v>171770041All</v>
          </cell>
          <cell r="B2710">
            <v>113</v>
          </cell>
          <cell r="R2710" t="str">
            <v>171770011All</v>
          </cell>
          <cell r="S2710">
            <v>48</v>
          </cell>
        </row>
        <row r="2711">
          <cell r="A2711" t="str">
            <v>171770081All</v>
          </cell>
          <cell r="B2711">
            <v>33</v>
          </cell>
          <cell r="R2711" t="str">
            <v>171770016All</v>
          </cell>
          <cell r="S2711">
            <v>36</v>
          </cell>
        </row>
        <row r="2712">
          <cell r="A2712" t="str">
            <v>171790011All</v>
          </cell>
          <cell r="B2712">
            <v>46</v>
          </cell>
          <cell r="R2712" t="str">
            <v>171770041All</v>
          </cell>
          <cell r="S2712">
            <v>113</v>
          </cell>
        </row>
        <row r="2713">
          <cell r="A2713" t="str">
            <v>171790041All</v>
          </cell>
          <cell r="B2713">
            <v>128</v>
          </cell>
          <cell r="R2713" t="str">
            <v>171770081All</v>
          </cell>
          <cell r="S2713">
            <v>33</v>
          </cell>
        </row>
        <row r="2714">
          <cell r="A2714" t="str">
            <v>171790081All</v>
          </cell>
          <cell r="B2714">
            <v>36</v>
          </cell>
          <cell r="R2714" t="str">
            <v>171790011All</v>
          </cell>
          <cell r="S2714">
            <v>46</v>
          </cell>
        </row>
        <row r="2715">
          <cell r="A2715" t="str">
            <v>171810011All</v>
          </cell>
          <cell r="B2715">
            <v>33</v>
          </cell>
          <cell r="R2715" t="str">
            <v>171790041All</v>
          </cell>
          <cell r="S2715">
            <v>128</v>
          </cell>
        </row>
        <row r="2716">
          <cell r="A2716" t="str">
            <v>171810018LGRAll</v>
          </cell>
          <cell r="B2716">
            <v>3497</v>
          </cell>
          <cell r="R2716" t="str">
            <v>171790081All</v>
          </cell>
          <cell r="S2716">
            <v>36</v>
          </cell>
        </row>
        <row r="2717">
          <cell r="A2717" t="str">
            <v>171810041All</v>
          </cell>
          <cell r="B2717">
            <v>102</v>
          </cell>
          <cell r="R2717" t="str">
            <v>171810011All</v>
          </cell>
          <cell r="S2717">
            <v>33</v>
          </cell>
        </row>
        <row r="2718">
          <cell r="A2718" t="str">
            <v>171810051All</v>
          </cell>
          <cell r="B2718">
            <v>65</v>
          </cell>
          <cell r="R2718" t="str">
            <v>171810018LGRAll</v>
          </cell>
          <cell r="S2718">
            <v>3497</v>
          </cell>
        </row>
        <row r="2719">
          <cell r="A2719" t="str">
            <v>171810081All</v>
          </cell>
          <cell r="B2719">
            <v>29</v>
          </cell>
          <cell r="R2719" t="str">
            <v>171810041All</v>
          </cell>
          <cell r="S2719">
            <v>102</v>
          </cell>
        </row>
        <row r="2720">
          <cell r="A2720" t="str">
            <v>171830011All</v>
          </cell>
          <cell r="B2720">
            <v>50</v>
          </cell>
          <cell r="R2720" t="str">
            <v>171810051All</v>
          </cell>
          <cell r="S2720">
            <v>65</v>
          </cell>
        </row>
        <row r="2721">
          <cell r="A2721" t="str">
            <v>171830041All</v>
          </cell>
          <cell r="B2721">
            <v>119</v>
          </cell>
          <cell r="R2721" t="str">
            <v>171810081All</v>
          </cell>
          <cell r="S2721">
            <v>29</v>
          </cell>
        </row>
        <row r="2722">
          <cell r="A2722" t="str">
            <v>171830081All</v>
          </cell>
          <cell r="B2722">
            <v>36</v>
          </cell>
          <cell r="R2722" t="str">
            <v>171830011All</v>
          </cell>
          <cell r="S2722">
            <v>50</v>
          </cell>
        </row>
        <row r="2723">
          <cell r="A2723" t="str">
            <v>171850011All</v>
          </cell>
          <cell r="B2723">
            <v>39</v>
          </cell>
          <cell r="R2723" t="str">
            <v>171830041All</v>
          </cell>
          <cell r="S2723">
            <v>119</v>
          </cell>
        </row>
        <row r="2724">
          <cell r="A2724" t="str">
            <v>171850041All</v>
          </cell>
          <cell r="B2724">
            <v>96</v>
          </cell>
          <cell r="R2724" t="str">
            <v>171830081All</v>
          </cell>
          <cell r="S2724">
            <v>36</v>
          </cell>
        </row>
        <row r="2725">
          <cell r="A2725" t="str">
            <v>171850051All</v>
          </cell>
          <cell r="B2725">
            <v>64</v>
          </cell>
          <cell r="R2725" t="str">
            <v>171850011All</v>
          </cell>
          <cell r="S2725">
            <v>39</v>
          </cell>
        </row>
        <row r="2726">
          <cell r="A2726" t="str">
            <v>171850081All</v>
          </cell>
          <cell r="B2726">
            <v>29</v>
          </cell>
          <cell r="R2726" t="str">
            <v>171850041All</v>
          </cell>
          <cell r="S2726">
            <v>96</v>
          </cell>
        </row>
        <row r="2727">
          <cell r="A2727" t="str">
            <v>171870011All</v>
          </cell>
          <cell r="B2727">
            <v>41</v>
          </cell>
          <cell r="R2727" t="str">
            <v>171850051All</v>
          </cell>
          <cell r="S2727">
            <v>64</v>
          </cell>
        </row>
        <row r="2728">
          <cell r="A2728" t="str">
            <v>171870041All</v>
          </cell>
          <cell r="B2728">
            <v>130</v>
          </cell>
          <cell r="R2728" t="str">
            <v>171850081All</v>
          </cell>
          <cell r="S2728">
            <v>29</v>
          </cell>
        </row>
        <row r="2729">
          <cell r="A2729" t="str">
            <v>171870081All</v>
          </cell>
          <cell r="B2729">
            <v>36</v>
          </cell>
          <cell r="R2729" t="str">
            <v>171870011All</v>
          </cell>
          <cell r="S2729">
            <v>41</v>
          </cell>
        </row>
        <row r="2730">
          <cell r="A2730" t="str">
            <v>171890011All</v>
          </cell>
          <cell r="B2730">
            <v>40</v>
          </cell>
          <cell r="R2730" t="str">
            <v>171870041All</v>
          </cell>
          <cell r="S2730">
            <v>130</v>
          </cell>
        </row>
        <row r="2731">
          <cell r="A2731" t="str">
            <v>171890041All</v>
          </cell>
          <cell r="B2731">
            <v>90</v>
          </cell>
          <cell r="R2731" t="str">
            <v>171870081All</v>
          </cell>
          <cell r="S2731">
            <v>36</v>
          </cell>
        </row>
        <row r="2732">
          <cell r="A2732" t="str">
            <v>171890051All</v>
          </cell>
          <cell r="B2732">
            <v>55</v>
          </cell>
          <cell r="R2732" t="str">
            <v>171890011All</v>
          </cell>
          <cell r="S2732">
            <v>40</v>
          </cell>
        </row>
        <row r="2733">
          <cell r="A2733" t="str">
            <v>171890081All</v>
          </cell>
          <cell r="B2733">
            <v>25</v>
          </cell>
          <cell r="R2733" t="str">
            <v>171890041All</v>
          </cell>
          <cell r="S2733">
            <v>90</v>
          </cell>
        </row>
        <row r="2734">
          <cell r="A2734" t="str">
            <v>171910011All</v>
          </cell>
          <cell r="B2734">
            <v>37</v>
          </cell>
          <cell r="R2734" t="str">
            <v>171890051All</v>
          </cell>
          <cell r="S2734">
            <v>55</v>
          </cell>
        </row>
        <row r="2735">
          <cell r="A2735" t="str">
            <v>171910041All</v>
          </cell>
          <cell r="B2735">
            <v>85</v>
          </cell>
          <cell r="R2735" t="str">
            <v>171890081All</v>
          </cell>
          <cell r="S2735">
            <v>25</v>
          </cell>
        </row>
        <row r="2736">
          <cell r="A2736" t="str">
            <v>171910051All</v>
          </cell>
          <cell r="B2736">
            <v>61</v>
          </cell>
          <cell r="R2736" t="str">
            <v>171910011All</v>
          </cell>
          <cell r="S2736">
            <v>37</v>
          </cell>
        </row>
        <row r="2737">
          <cell r="A2737" t="str">
            <v>171910081All</v>
          </cell>
          <cell r="B2737">
            <v>25</v>
          </cell>
          <cell r="R2737" t="str">
            <v>171910041All</v>
          </cell>
          <cell r="S2737">
            <v>85</v>
          </cell>
        </row>
        <row r="2738">
          <cell r="A2738" t="str">
            <v>171930011All</v>
          </cell>
          <cell r="B2738">
            <v>39</v>
          </cell>
          <cell r="R2738" t="str">
            <v>171910051All</v>
          </cell>
          <cell r="S2738">
            <v>61</v>
          </cell>
        </row>
        <row r="2739">
          <cell r="A2739" t="str">
            <v>171930041All</v>
          </cell>
          <cell r="B2739">
            <v>93</v>
          </cell>
          <cell r="R2739" t="str">
            <v>171910081All</v>
          </cell>
          <cell r="S2739">
            <v>25</v>
          </cell>
        </row>
        <row r="2740">
          <cell r="A2740" t="str">
            <v>171930051All</v>
          </cell>
          <cell r="B2740">
            <v>71</v>
          </cell>
          <cell r="R2740" t="str">
            <v>171930011All</v>
          </cell>
          <cell r="S2740">
            <v>39</v>
          </cell>
        </row>
        <row r="2741">
          <cell r="A2741" t="str">
            <v>171930081All</v>
          </cell>
          <cell r="B2741">
            <v>27</v>
          </cell>
          <cell r="R2741" t="str">
            <v>171930041All</v>
          </cell>
          <cell r="S2741">
            <v>93</v>
          </cell>
        </row>
        <row r="2742">
          <cell r="A2742" t="str">
            <v>171950011All</v>
          </cell>
          <cell r="B2742">
            <v>45</v>
          </cell>
          <cell r="R2742" t="str">
            <v>171930051All</v>
          </cell>
          <cell r="S2742">
            <v>71</v>
          </cell>
        </row>
        <row r="2743">
          <cell r="A2743" t="str">
            <v>171950041All</v>
          </cell>
          <cell r="B2743">
            <v>119</v>
          </cell>
          <cell r="R2743" t="str">
            <v>171930081All</v>
          </cell>
          <cell r="S2743">
            <v>27</v>
          </cell>
        </row>
        <row r="2744">
          <cell r="A2744" t="str">
            <v>171950081All</v>
          </cell>
          <cell r="B2744">
            <v>33</v>
          </cell>
          <cell r="R2744" t="str">
            <v>171950011All</v>
          </cell>
          <cell r="S2744">
            <v>45</v>
          </cell>
        </row>
        <row r="2745">
          <cell r="A2745" t="str">
            <v>171970011All</v>
          </cell>
          <cell r="B2745">
            <v>49</v>
          </cell>
          <cell r="R2745" t="str">
            <v>171950041All</v>
          </cell>
          <cell r="S2745">
            <v>119</v>
          </cell>
        </row>
        <row r="2746">
          <cell r="A2746" t="str">
            <v>171970016All</v>
          </cell>
          <cell r="B2746">
            <v>47</v>
          </cell>
          <cell r="R2746" t="str">
            <v>171950081All</v>
          </cell>
          <cell r="S2746">
            <v>33</v>
          </cell>
        </row>
        <row r="2747">
          <cell r="A2747" t="str">
            <v>171970041All</v>
          </cell>
          <cell r="B2747">
            <v>104</v>
          </cell>
          <cell r="R2747" t="str">
            <v>171970011All</v>
          </cell>
          <cell r="S2747">
            <v>49</v>
          </cell>
        </row>
        <row r="2748">
          <cell r="A2748" t="str">
            <v>171970081All</v>
          </cell>
          <cell r="B2748">
            <v>31</v>
          </cell>
          <cell r="R2748" t="str">
            <v>171970016All</v>
          </cell>
          <cell r="S2748">
            <v>47</v>
          </cell>
        </row>
        <row r="2749">
          <cell r="A2749" t="str">
            <v>171990011All</v>
          </cell>
          <cell r="B2749">
            <v>37</v>
          </cell>
          <cell r="R2749" t="str">
            <v>171970041All</v>
          </cell>
          <cell r="S2749">
            <v>104</v>
          </cell>
        </row>
        <row r="2750">
          <cell r="A2750" t="str">
            <v>171990041All</v>
          </cell>
          <cell r="B2750">
            <v>83</v>
          </cell>
          <cell r="R2750" t="str">
            <v>171970081All</v>
          </cell>
          <cell r="S2750">
            <v>31</v>
          </cell>
        </row>
        <row r="2751">
          <cell r="A2751" t="str">
            <v>171990051All</v>
          </cell>
          <cell r="B2751">
            <v>71</v>
          </cell>
          <cell r="R2751" t="str">
            <v>171990011All</v>
          </cell>
          <cell r="S2751">
            <v>37</v>
          </cell>
        </row>
        <row r="2752">
          <cell r="A2752" t="str">
            <v>171990081All</v>
          </cell>
          <cell r="B2752">
            <v>25</v>
          </cell>
          <cell r="R2752" t="str">
            <v>171990041All</v>
          </cell>
          <cell r="S2752">
            <v>83</v>
          </cell>
        </row>
        <row r="2753">
          <cell r="A2753" t="str">
            <v>172010011All</v>
          </cell>
          <cell r="B2753">
            <v>48</v>
          </cell>
          <cell r="R2753" t="str">
            <v>171990051All</v>
          </cell>
          <cell r="S2753">
            <v>71</v>
          </cell>
        </row>
        <row r="2754">
          <cell r="A2754" t="str">
            <v>172010016All</v>
          </cell>
          <cell r="B2754">
            <v>36</v>
          </cell>
          <cell r="R2754" t="str">
            <v>171990081All</v>
          </cell>
          <cell r="S2754">
            <v>25</v>
          </cell>
        </row>
        <row r="2755">
          <cell r="A2755" t="str">
            <v>172010041All</v>
          </cell>
          <cell r="B2755">
            <v>106</v>
          </cell>
          <cell r="R2755" t="str">
            <v>172010011All</v>
          </cell>
          <cell r="S2755">
            <v>48</v>
          </cell>
        </row>
        <row r="2756">
          <cell r="A2756" t="str">
            <v>172010081All</v>
          </cell>
          <cell r="B2756">
            <v>29</v>
          </cell>
          <cell r="R2756" t="str">
            <v>172010016All</v>
          </cell>
          <cell r="S2756">
            <v>36</v>
          </cell>
        </row>
        <row r="2757">
          <cell r="A2757" t="str">
            <v>172030011All</v>
          </cell>
          <cell r="B2757">
            <v>47</v>
          </cell>
          <cell r="R2757" t="str">
            <v>172010041All</v>
          </cell>
          <cell r="S2757">
            <v>106</v>
          </cell>
        </row>
        <row r="2758">
          <cell r="A2758" t="str">
            <v>172030016All</v>
          </cell>
          <cell r="B2758">
            <v>48</v>
          </cell>
          <cell r="R2758" t="str">
            <v>172010081All</v>
          </cell>
          <cell r="S2758">
            <v>29</v>
          </cell>
        </row>
        <row r="2759">
          <cell r="A2759" t="str">
            <v>172030041All</v>
          </cell>
          <cell r="B2759">
            <v>123</v>
          </cell>
          <cell r="R2759" t="str">
            <v>172030011All</v>
          </cell>
          <cell r="S2759">
            <v>47</v>
          </cell>
        </row>
        <row r="2760">
          <cell r="A2760" t="str">
            <v>172030081All</v>
          </cell>
          <cell r="B2760">
            <v>36</v>
          </cell>
          <cell r="R2760" t="str">
            <v>172030016All</v>
          </cell>
          <cell r="S2760">
            <v>48</v>
          </cell>
        </row>
        <row r="2761">
          <cell r="A2761" t="str">
            <v>180010011All</v>
          </cell>
          <cell r="B2761">
            <v>46</v>
          </cell>
          <cell r="R2761" t="str">
            <v>172030041All</v>
          </cell>
          <cell r="S2761">
            <v>123</v>
          </cell>
        </row>
        <row r="2762">
          <cell r="A2762" t="str">
            <v>180010041All</v>
          </cell>
          <cell r="B2762">
            <v>99</v>
          </cell>
          <cell r="R2762" t="str">
            <v>172030081All</v>
          </cell>
          <cell r="S2762">
            <v>36</v>
          </cell>
        </row>
        <row r="2763">
          <cell r="A2763" t="str">
            <v>180010081All</v>
          </cell>
          <cell r="B2763">
            <v>32</v>
          </cell>
          <cell r="R2763" t="str">
            <v>180010011All</v>
          </cell>
          <cell r="S2763">
            <v>46</v>
          </cell>
        </row>
        <row r="2764">
          <cell r="A2764" t="str">
            <v>180030011All</v>
          </cell>
          <cell r="B2764">
            <v>48</v>
          </cell>
          <cell r="R2764" t="str">
            <v>180010041All</v>
          </cell>
          <cell r="S2764">
            <v>99</v>
          </cell>
        </row>
        <row r="2765">
          <cell r="A2765" t="str">
            <v>180030041All</v>
          </cell>
          <cell r="B2765">
            <v>106</v>
          </cell>
          <cell r="R2765" t="str">
            <v>180010081All</v>
          </cell>
          <cell r="S2765">
            <v>32</v>
          </cell>
        </row>
        <row r="2766">
          <cell r="A2766" t="str">
            <v>180030081All</v>
          </cell>
          <cell r="B2766">
            <v>32</v>
          </cell>
          <cell r="R2766" t="str">
            <v>180030011All</v>
          </cell>
          <cell r="S2766">
            <v>48</v>
          </cell>
        </row>
        <row r="2767">
          <cell r="A2767" t="str">
            <v>180050011All</v>
          </cell>
          <cell r="B2767">
            <v>46</v>
          </cell>
          <cell r="R2767" t="str">
            <v>180030041All</v>
          </cell>
          <cell r="S2767">
            <v>106</v>
          </cell>
        </row>
        <row r="2768">
          <cell r="A2768" t="str">
            <v>180050041All</v>
          </cell>
          <cell r="B2768">
            <v>102</v>
          </cell>
          <cell r="R2768" t="str">
            <v>180030081All</v>
          </cell>
          <cell r="S2768">
            <v>32</v>
          </cell>
        </row>
        <row r="2769">
          <cell r="A2769" t="str">
            <v>180050081All</v>
          </cell>
          <cell r="B2769">
            <v>32</v>
          </cell>
          <cell r="R2769" t="str">
            <v>180050011All</v>
          </cell>
          <cell r="S2769">
            <v>46</v>
          </cell>
        </row>
        <row r="2770">
          <cell r="A2770" t="str">
            <v>180070011All</v>
          </cell>
          <cell r="B2770">
            <v>55</v>
          </cell>
          <cell r="R2770" t="str">
            <v>180050041All</v>
          </cell>
          <cell r="S2770">
            <v>102</v>
          </cell>
        </row>
        <row r="2771">
          <cell r="A2771" t="str">
            <v>180070041All</v>
          </cell>
          <cell r="B2771">
            <v>119</v>
          </cell>
          <cell r="R2771" t="str">
            <v>180050081All</v>
          </cell>
          <cell r="S2771">
            <v>32</v>
          </cell>
        </row>
        <row r="2772">
          <cell r="A2772" t="str">
            <v>180070081All</v>
          </cell>
          <cell r="B2772">
            <v>36</v>
          </cell>
          <cell r="R2772" t="str">
            <v>180070011All</v>
          </cell>
          <cell r="S2772">
            <v>55</v>
          </cell>
        </row>
        <row r="2773">
          <cell r="A2773" t="str">
            <v>180090011All</v>
          </cell>
          <cell r="B2773">
            <v>43</v>
          </cell>
          <cell r="R2773" t="str">
            <v>180070041All</v>
          </cell>
          <cell r="S2773">
            <v>119</v>
          </cell>
        </row>
        <row r="2774">
          <cell r="A2774" t="str">
            <v>180090041All</v>
          </cell>
          <cell r="B2774">
            <v>99</v>
          </cell>
          <cell r="R2774" t="str">
            <v>180070081All</v>
          </cell>
          <cell r="S2774">
            <v>36</v>
          </cell>
        </row>
        <row r="2775">
          <cell r="A2775" t="str">
            <v>180090081All</v>
          </cell>
          <cell r="B2775">
            <v>32</v>
          </cell>
          <cell r="R2775" t="str">
            <v>180090011All</v>
          </cell>
          <cell r="S2775">
            <v>43</v>
          </cell>
        </row>
        <row r="2776">
          <cell r="A2776" t="str">
            <v>180110011All</v>
          </cell>
          <cell r="B2776">
            <v>53</v>
          </cell>
          <cell r="R2776" t="str">
            <v>180090041All</v>
          </cell>
          <cell r="S2776">
            <v>99</v>
          </cell>
        </row>
        <row r="2777">
          <cell r="A2777" t="str">
            <v>180110041All</v>
          </cell>
          <cell r="B2777">
            <v>120</v>
          </cell>
          <cell r="R2777" t="str">
            <v>180090081All</v>
          </cell>
          <cell r="S2777">
            <v>32</v>
          </cell>
        </row>
        <row r="2778">
          <cell r="A2778" t="str">
            <v>180110081All</v>
          </cell>
          <cell r="B2778">
            <v>37</v>
          </cell>
          <cell r="R2778" t="str">
            <v>180110011All</v>
          </cell>
          <cell r="S2778">
            <v>53</v>
          </cell>
        </row>
        <row r="2779">
          <cell r="A2779" t="str">
            <v>180130011All</v>
          </cell>
          <cell r="B2779">
            <v>31</v>
          </cell>
          <cell r="R2779" t="str">
            <v>180110041All</v>
          </cell>
          <cell r="S2779">
            <v>120</v>
          </cell>
        </row>
        <row r="2780">
          <cell r="A2780" t="str">
            <v>180130041All</v>
          </cell>
          <cell r="B2780">
            <v>95</v>
          </cell>
          <cell r="R2780" t="str">
            <v>180110081All</v>
          </cell>
          <cell r="S2780">
            <v>37</v>
          </cell>
        </row>
        <row r="2781">
          <cell r="A2781" t="str">
            <v>180130081All</v>
          </cell>
          <cell r="B2781">
            <v>29</v>
          </cell>
          <cell r="R2781" t="str">
            <v>180130011All</v>
          </cell>
          <cell r="S2781">
            <v>31</v>
          </cell>
        </row>
        <row r="2782">
          <cell r="A2782" t="str">
            <v>180150011All</v>
          </cell>
          <cell r="B2782">
            <v>53</v>
          </cell>
          <cell r="R2782" t="str">
            <v>180130041All</v>
          </cell>
          <cell r="S2782">
            <v>95</v>
          </cell>
        </row>
        <row r="2783">
          <cell r="A2783" t="str">
            <v>180150041All</v>
          </cell>
          <cell r="B2783">
            <v>120</v>
          </cell>
          <cell r="R2783" t="str">
            <v>180130081All</v>
          </cell>
          <cell r="S2783">
            <v>29</v>
          </cell>
        </row>
        <row r="2784">
          <cell r="A2784" t="str">
            <v>180150081All</v>
          </cell>
          <cell r="B2784">
            <v>36</v>
          </cell>
          <cell r="R2784" t="str">
            <v>180150011All</v>
          </cell>
          <cell r="S2784">
            <v>53</v>
          </cell>
        </row>
        <row r="2785">
          <cell r="A2785" t="str">
            <v>180170011All</v>
          </cell>
          <cell r="B2785">
            <v>51</v>
          </cell>
          <cell r="R2785" t="str">
            <v>180150041All</v>
          </cell>
          <cell r="S2785">
            <v>120</v>
          </cell>
        </row>
        <row r="2786">
          <cell r="A2786" t="str">
            <v>180170041All</v>
          </cell>
          <cell r="B2786">
            <v>115</v>
          </cell>
          <cell r="R2786" t="str">
            <v>180150081All</v>
          </cell>
          <cell r="S2786">
            <v>36</v>
          </cell>
        </row>
        <row r="2787">
          <cell r="A2787" t="str">
            <v>180170081All</v>
          </cell>
          <cell r="B2787">
            <v>36</v>
          </cell>
          <cell r="R2787" t="str">
            <v>180170011All</v>
          </cell>
          <cell r="S2787">
            <v>51</v>
          </cell>
        </row>
        <row r="2788">
          <cell r="A2788" t="str">
            <v>180190011All</v>
          </cell>
          <cell r="B2788">
            <v>39</v>
          </cell>
          <cell r="R2788" t="str">
            <v>180170041All</v>
          </cell>
          <cell r="S2788">
            <v>115</v>
          </cell>
        </row>
        <row r="2789">
          <cell r="A2789" t="str">
            <v>180190041All</v>
          </cell>
          <cell r="B2789">
            <v>94</v>
          </cell>
          <cell r="R2789" t="str">
            <v>180170081All</v>
          </cell>
          <cell r="S2789">
            <v>36</v>
          </cell>
        </row>
        <row r="2790">
          <cell r="A2790" t="str">
            <v>180190081All</v>
          </cell>
          <cell r="B2790">
            <v>28</v>
          </cell>
          <cell r="R2790" t="str">
            <v>180190011All</v>
          </cell>
          <cell r="S2790">
            <v>39</v>
          </cell>
        </row>
        <row r="2791">
          <cell r="A2791" t="str">
            <v>180210011All</v>
          </cell>
          <cell r="B2791">
            <v>38</v>
          </cell>
          <cell r="R2791" t="str">
            <v>180190041All</v>
          </cell>
          <cell r="S2791">
            <v>94</v>
          </cell>
        </row>
        <row r="2792">
          <cell r="A2792" t="str">
            <v>180210041All</v>
          </cell>
          <cell r="B2792">
            <v>106</v>
          </cell>
          <cell r="R2792" t="str">
            <v>180190081All</v>
          </cell>
          <cell r="S2792">
            <v>28</v>
          </cell>
        </row>
        <row r="2793">
          <cell r="A2793" t="str">
            <v>180210081All</v>
          </cell>
          <cell r="B2793">
            <v>32</v>
          </cell>
          <cell r="R2793" t="str">
            <v>180210011All</v>
          </cell>
          <cell r="S2793">
            <v>38</v>
          </cell>
        </row>
        <row r="2794">
          <cell r="A2794" t="str">
            <v>180230011All</v>
          </cell>
          <cell r="B2794">
            <v>50</v>
          </cell>
          <cell r="R2794" t="str">
            <v>180210041All</v>
          </cell>
          <cell r="S2794">
            <v>106</v>
          </cell>
        </row>
        <row r="2795">
          <cell r="A2795" t="str">
            <v>180230041All</v>
          </cell>
          <cell r="B2795">
            <v>120</v>
          </cell>
          <cell r="R2795" t="str">
            <v>180210081All</v>
          </cell>
          <cell r="S2795">
            <v>32</v>
          </cell>
        </row>
        <row r="2796">
          <cell r="A2796" t="str">
            <v>180230081All</v>
          </cell>
          <cell r="B2796">
            <v>37</v>
          </cell>
          <cell r="R2796" t="str">
            <v>180230011All</v>
          </cell>
          <cell r="S2796">
            <v>50</v>
          </cell>
        </row>
        <row r="2797">
          <cell r="A2797" t="str">
            <v>180250041All</v>
          </cell>
          <cell r="B2797">
            <v>78</v>
          </cell>
          <cell r="R2797" t="str">
            <v>180230041All</v>
          </cell>
          <cell r="S2797">
            <v>120</v>
          </cell>
        </row>
        <row r="2798">
          <cell r="A2798" t="str">
            <v>180250081All</v>
          </cell>
          <cell r="B2798">
            <v>20</v>
          </cell>
          <cell r="R2798" t="str">
            <v>180230081All</v>
          </cell>
          <cell r="S2798">
            <v>37</v>
          </cell>
        </row>
        <row r="2799">
          <cell r="A2799" t="str">
            <v>180270011All</v>
          </cell>
          <cell r="B2799">
            <v>40</v>
          </cell>
          <cell r="R2799" t="str">
            <v>180250041All</v>
          </cell>
          <cell r="S2799">
            <v>78</v>
          </cell>
        </row>
        <row r="2800">
          <cell r="A2800" t="str">
            <v>180270041All</v>
          </cell>
          <cell r="B2800">
            <v>108</v>
          </cell>
          <cell r="R2800" t="str">
            <v>180250081All</v>
          </cell>
          <cell r="S2800">
            <v>20</v>
          </cell>
        </row>
        <row r="2801">
          <cell r="A2801" t="str">
            <v>180270051All</v>
          </cell>
          <cell r="B2801">
            <v>41</v>
          </cell>
          <cell r="R2801" t="str">
            <v>180270011All</v>
          </cell>
          <cell r="S2801">
            <v>40</v>
          </cell>
        </row>
        <row r="2802">
          <cell r="A2802" t="str">
            <v>180270081All</v>
          </cell>
          <cell r="B2802">
            <v>32</v>
          </cell>
          <cell r="R2802" t="str">
            <v>180270041All</v>
          </cell>
          <cell r="S2802">
            <v>108</v>
          </cell>
        </row>
        <row r="2803">
          <cell r="A2803" t="str">
            <v>180290011All</v>
          </cell>
          <cell r="B2803">
            <v>34</v>
          </cell>
          <cell r="R2803" t="str">
            <v>180270051All</v>
          </cell>
          <cell r="S2803">
            <v>41</v>
          </cell>
        </row>
        <row r="2804">
          <cell r="A2804" t="str">
            <v>180290041All</v>
          </cell>
          <cell r="B2804">
            <v>88</v>
          </cell>
          <cell r="R2804" t="str">
            <v>180270081All</v>
          </cell>
          <cell r="S2804">
            <v>32</v>
          </cell>
        </row>
        <row r="2805">
          <cell r="A2805" t="str">
            <v>180290081All</v>
          </cell>
          <cell r="B2805">
            <v>26</v>
          </cell>
          <cell r="R2805" t="str">
            <v>180290011All</v>
          </cell>
          <cell r="S2805">
            <v>34</v>
          </cell>
        </row>
        <row r="2806">
          <cell r="A2806" t="str">
            <v>180310011All</v>
          </cell>
          <cell r="B2806">
            <v>44</v>
          </cell>
          <cell r="R2806" t="str">
            <v>180290041All</v>
          </cell>
          <cell r="S2806">
            <v>88</v>
          </cell>
        </row>
        <row r="2807">
          <cell r="A2807" t="str">
            <v>180310041All</v>
          </cell>
          <cell r="B2807">
            <v>109</v>
          </cell>
          <cell r="R2807" t="str">
            <v>180290081All</v>
          </cell>
          <cell r="S2807">
            <v>26</v>
          </cell>
        </row>
        <row r="2808">
          <cell r="A2808" t="str">
            <v>180310081All</v>
          </cell>
          <cell r="B2808">
            <v>34</v>
          </cell>
          <cell r="R2808" t="str">
            <v>180310011All</v>
          </cell>
          <cell r="S2808">
            <v>44</v>
          </cell>
        </row>
        <row r="2809">
          <cell r="A2809" t="str">
            <v>180310091All</v>
          </cell>
          <cell r="B2809">
            <v>36</v>
          </cell>
          <cell r="R2809" t="str">
            <v>180310041All</v>
          </cell>
          <cell r="S2809">
            <v>109</v>
          </cell>
        </row>
        <row r="2810">
          <cell r="A2810" t="str">
            <v>180330011All</v>
          </cell>
          <cell r="B2810">
            <v>45</v>
          </cell>
          <cell r="R2810" t="str">
            <v>180310081All</v>
          </cell>
          <cell r="S2810">
            <v>34</v>
          </cell>
        </row>
        <row r="2811">
          <cell r="A2811" t="str">
            <v>180330041All</v>
          </cell>
          <cell r="B2811">
            <v>97</v>
          </cell>
          <cell r="R2811" t="str">
            <v>180310091All</v>
          </cell>
          <cell r="S2811">
            <v>36</v>
          </cell>
        </row>
        <row r="2812">
          <cell r="A2812" t="str">
            <v>180330081All</v>
          </cell>
          <cell r="B2812">
            <v>28</v>
          </cell>
          <cell r="R2812" t="str">
            <v>180330011All</v>
          </cell>
          <cell r="S2812">
            <v>45</v>
          </cell>
        </row>
        <row r="2813">
          <cell r="A2813" t="str">
            <v>180350011All</v>
          </cell>
          <cell r="B2813">
            <v>43</v>
          </cell>
          <cell r="R2813" t="str">
            <v>180330041All</v>
          </cell>
          <cell r="S2813">
            <v>97</v>
          </cell>
        </row>
        <row r="2814">
          <cell r="A2814" t="str">
            <v>180350041All</v>
          </cell>
          <cell r="B2814">
            <v>99</v>
          </cell>
          <cell r="R2814" t="str">
            <v>180330081All</v>
          </cell>
          <cell r="S2814">
            <v>28</v>
          </cell>
        </row>
        <row r="2815">
          <cell r="A2815" t="str">
            <v>180350081All</v>
          </cell>
          <cell r="B2815">
            <v>32</v>
          </cell>
          <cell r="R2815" t="str">
            <v>180350011All</v>
          </cell>
          <cell r="S2815">
            <v>43</v>
          </cell>
        </row>
        <row r="2816">
          <cell r="A2816" t="str">
            <v>180370011All</v>
          </cell>
          <cell r="B2816">
            <v>41</v>
          </cell>
          <cell r="R2816" t="str">
            <v>180350041All</v>
          </cell>
          <cell r="S2816">
            <v>99</v>
          </cell>
        </row>
        <row r="2817">
          <cell r="A2817" t="str">
            <v>180370041All</v>
          </cell>
          <cell r="B2817">
            <v>105</v>
          </cell>
          <cell r="R2817" t="str">
            <v>180350081All</v>
          </cell>
          <cell r="S2817">
            <v>32</v>
          </cell>
        </row>
        <row r="2818">
          <cell r="A2818" t="str">
            <v>180370081All</v>
          </cell>
          <cell r="B2818">
            <v>30</v>
          </cell>
          <cell r="R2818" t="str">
            <v>180370011All</v>
          </cell>
          <cell r="S2818">
            <v>41</v>
          </cell>
        </row>
        <row r="2819">
          <cell r="A2819" t="str">
            <v>180390011All</v>
          </cell>
          <cell r="B2819">
            <v>46</v>
          </cell>
          <cell r="R2819" t="str">
            <v>180370041All</v>
          </cell>
          <cell r="S2819">
            <v>105</v>
          </cell>
        </row>
        <row r="2820">
          <cell r="A2820" t="str">
            <v>180390041All</v>
          </cell>
          <cell r="B2820">
            <v>94</v>
          </cell>
          <cell r="R2820" t="str">
            <v>180370081All</v>
          </cell>
          <cell r="S2820">
            <v>30</v>
          </cell>
        </row>
        <row r="2821">
          <cell r="A2821" t="str">
            <v>180390041Irrigated</v>
          </cell>
          <cell r="B2821">
            <v>94</v>
          </cell>
          <cell r="R2821" t="str">
            <v>180390011All</v>
          </cell>
          <cell r="S2821">
            <v>46</v>
          </cell>
        </row>
        <row r="2822">
          <cell r="A2822" t="str">
            <v>180390041Nonirrigated</v>
          </cell>
          <cell r="B2822">
            <v>94</v>
          </cell>
          <cell r="R2822" t="str">
            <v>180390041All</v>
          </cell>
          <cell r="S2822">
            <v>94</v>
          </cell>
        </row>
        <row r="2823">
          <cell r="A2823" t="str">
            <v>180390081All</v>
          </cell>
          <cell r="B2823">
            <v>29</v>
          </cell>
          <cell r="R2823" t="str">
            <v>180390041Irrigated</v>
          </cell>
          <cell r="S2823">
            <v>94</v>
          </cell>
        </row>
        <row r="2824">
          <cell r="A2824" t="str">
            <v>180410011All</v>
          </cell>
          <cell r="B2824">
            <v>46</v>
          </cell>
          <cell r="R2824" t="str">
            <v>180390041NonIrrigated</v>
          </cell>
          <cell r="S2824">
            <v>94</v>
          </cell>
        </row>
        <row r="2825">
          <cell r="A2825" t="str">
            <v>180410041All</v>
          </cell>
          <cell r="B2825">
            <v>106</v>
          </cell>
          <cell r="R2825" t="str">
            <v>180390081All</v>
          </cell>
          <cell r="S2825">
            <v>29</v>
          </cell>
        </row>
        <row r="2826">
          <cell r="A2826" t="str">
            <v>180410081All</v>
          </cell>
          <cell r="B2826">
            <v>34</v>
          </cell>
          <cell r="R2826" t="str">
            <v>180410011All</v>
          </cell>
          <cell r="S2826">
            <v>46</v>
          </cell>
        </row>
        <row r="2827">
          <cell r="A2827" t="str">
            <v>180430011All</v>
          </cell>
          <cell r="B2827">
            <v>34</v>
          </cell>
          <cell r="R2827" t="str">
            <v>180410041All</v>
          </cell>
          <cell r="S2827">
            <v>106</v>
          </cell>
        </row>
        <row r="2828">
          <cell r="A2828" t="str">
            <v>180430041All</v>
          </cell>
          <cell r="B2828">
            <v>92</v>
          </cell>
          <cell r="R2828" t="str">
            <v>180410081All</v>
          </cell>
          <cell r="S2828">
            <v>34</v>
          </cell>
        </row>
        <row r="2829">
          <cell r="A2829" t="str">
            <v>180430081All</v>
          </cell>
          <cell r="B2829">
            <v>30</v>
          </cell>
          <cell r="R2829" t="str">
            <v>180430011All</v>
          </cell>
          <cell r="S2829">
            <v>34</v>
          </cell>
        </row>
        <row r="2830">
          <cell r="A2830" t="str">
            <v>180450011All</v>
          </cell>
          <cell r="B2830">
            <v>49</v>
          </cell>
          <cell r="R2830" t="str">
            <v>180430041All</v>
          </cell>
          <cell r="S2830">
            <v>92</v>
          </cell>
        </row>
        <row r="2831">
          <cell r="A2831" t="str">
            <v>180450016All</v>
          </cell>
          <cell r="B2831">
            <v>46</v>
          </cell>
          <cell r="R2831" t="str">
            <v>180430081All</v>
          </cell>
          <cell r="S2831">
            <v>30</v>
          </cell>
        </row>
        <row r="2832">
          <cell r="A2832" t="str">
            <v>180450041All</v>
          </cell>
          <cell r="B2832">
            <v>116</v>
          </cell>
          <cell r="R2832" t="str">
            <v>180450011All</v>
          </cell>
          <cell r="S2832">
            <v>49</v>
          </cell>
        </row>
        <row r="2833">
          <cell r="A2833" t="str">
            <v>180450081All</v>
          </cell>
          <cell r="B2833">
            <v>34</v>
          </cell>
          <cell r="R2833" t="str">
            <v>180450016All</v>
          </cell>
          <cell r="S2833">
            <v>46</v>
          </cell>
        </row>
        <row r="2834">
          <cell r="A2834" t="str">
            <v>180470011All</v>
          </cell>
          <cell r="B2834">
            <v>43</v>
          </cell>
          <cell r="R2834" t="str">
            <v>180450041All</v>
          </cell>
          <cell r="S2834">
            <v>116</v>
          </cell>
        </row>
        <row r="2835">
          <cell r="A2835" t="str">
            <v>180470041All</v>
          </cell>
          <cell r="B2835">
            <v>102</v>
          </cell>
          <cell r="R2835" t="str">
            <v>180450081All</v>
          </cell>
          <cell r="S2835">
            <v>34</v>
          </cell>
        </row>
        <row r="2836">
          <cell r="A2836" t="str">
            <v>180470081All</v>
          </cell>
          <cell r="B2836">
            <v>32</v>
          </cell>
          <cell r="R2836" t="str">
            <v>180470011All</v>
          </cell>
          <cell r="S2836">
            <v>43</v>
          </cell>
        </row>
        <row r="2837">
          <cell r="A2837" t="str">
            <v>180490011All</v>
          </cell>
          <cell r="B2837">
            <v>45</v>
          </cell>
          <cell r="R2837" t="str">
            <v>180470041All</v>
          </cell>
          <cell r="S2837">
            <v>102</v>
          </cell>
        </row>
        <row r="2838">
          <cell r="A2838" t="str">
            <v>180490041All</v>
          </cell>
          <cell r="B2838">
            <v>103</v>
          </cell>
          <cell r="R2838" t="str">
            <v>180470081All</v>
          </cell>
          <cell r="S2838">
            <v>32</v>
          </cell>
        </row>
        <row r="2839">
          <cell r="A2839" t="str">
            <v>180490081All</v>
          </cell>
          <cell r="B2839">
            <v>32</v>
          </cell>
          <cell r="R2839" t="str">
            <v>180490011All</v>
          </cell>
          <cell r="S2839">
            <v>45</v>
          </cell>
        </row>
        <row r="2840">
          <cell r="A2840" t="str">
            <v>180510011All</v>
          </cell>
          <cell r="B2840">
            <v>44</v>
          </cell>
          <cell r="R2840" t="str">
            <v>180490041All</v>
          </cell>
          <cell r="S2840">
            <v>103</v>
          </cell>
        </row>
        <row r="2841">
          <cell r="A2841" t="str">
            <v>180510041All</v>
          </cell>
          <cell r="B2841">
            <v>109</v>
          </cell>
          <cell r="R2841" t="str">
            <v>180490081All</v>
          </cell>
          <cell r="S2841">
            <v>32</v>
          </cell>
        </row>
        <row r="2842">
          <cell r="A2842" t="str">
            <v>180510051All</v>
          </cell>
          <cell r="B2842">
            <v>49</v>
          </cell>
          <cell r="R2842" t="str">
            <v>180510011All</v>
          </cell>
          <cell r="S2842">
            <v>44</v>
          </cell>
        </row>
        <row r="2843">
          <cell r="A2843" t="str">
            <v>180510081All</v>
          </cell>
          <cell r="B2843">
            <v>30</v>
          </cell>
          <cell r="R2843" t="str">
            <v>180510041All</v>
          </cell>
          <cell r="S2843">
            <v>109</v>
          </cell>
        </row>
        <row r="2844">
          <cell r="A2844" t="str">
            <v>180530011All</v>
          </cell>
          <cell r="B2844">
            <v>45</v>
          </cell>
          <cell r="R2844" t="str">
            <v>180510051All</v>
          </cell>
          <cell r="S2844">
            <v>49</v>
          </cell>
        </row>
        <row r="2845">
          <cell r="A2845" t="str">
            <v>180530041All</v>
          </cell>
          <cell r="B2845">
            <v>101</v>
          </cell>
          <cell r="R2845" t="str">
            <v>180510081All</v>
          </cell>
          <cell r="S2845">
            <v>30</v>
          </cell>
        </row>
        <row r="2846">
          <cell r="A2846" t="str">
            <v>180530081All</v>
          </cell>
          <cell r="B2846">
            <v>34</v>
          </cell>
          <cell r="R2846" t="str">
            <v>180530011All</v>
          </cell>
          <cell r="S2846">
            <v>45</v>
          </cell>
        </row>
        <row r="2847">
          <cell r="A2847" t="str">
            <v>180550011All</v>
          </cell>
          <cell r="B2847">
            <v>36</v>
          </cell>
          <cell r="R2847" t="str">
            <v>180530041All</v>
          </cell>
          <cell r="S2847">
            <v>101</v>
          </cell>
        </row>
        <row r="2848">
          <cell r="A2848" t="str">
            <v>180550041All</v>
          </cell>
          <cell r="B2848">
            <v>99</v>
          </cell>
          <cell r="R2848" t="str">
            <v>180530081All</v>
          </cell>
          <cell r="S2848">
            <v>34</v>
          </cell>
        </row>
        <row r="2849">
          <cell r="A2849" t="str">
            <v>180550051All</v>
          </cell>
          <cell r="B2849">
            <v>44</v>
          </cell>
          <cell r="R2849" t="str">
            <v>180550011All</v>
          </cell>
          <cell r="S2849">
            <v>36</v>
          </cell>
        </row>
        <row r="2850">
          <cell r="A2850" t="str">
            <v>180550081All</v>
          </cell>
          <cell r="B2850">
            <v>30</v>
          </cell>
          <cell r="R2850" t="str">
            <v>180550041All</v>
          </cell>
          <cell r="S2850">
            <v>99</v>
          </cell>
        </row>
        <row r="2851">
          <cell r="A2851" t="str">
            <v>180570011All</v>
          </cell>
          <cell r="B2851">
            <v>48</v>
          </cell>
          <cell r="R2851" t="str">
            <v>180550051All</v>
          </cell>
          <cell r="S2851">
            <v>44</v>
          </cell>
        </row>
        <row r="2852">
          <cell r="A2852" t="str">
            <v>180570041All</v>
          </cell>
          <cell r="B2852">
            <v>113</v>
          </cell>
          <cell r="R2852" t="str">
            <v>180550081All</v>
          </cell>
          <cell r="S2852">
            <v>30</v>
          </cell>
        </row>
        <row r="2853">
          <cell r="A2853" t="str">
            <v>180570081All</v>
          </cell>
          <cell r="B2853">
            <v>36</v>
          </cell>
          <cell r="R2853" t="str">
            <v>180570011All</v>
          </cell>
          <cell r="S2853">
            <v>48</v>
          </cell>
        </row>
        <row r="2854">
          <cell r="A2854" t="str">
            <v>180590011All</v>
          </cell>
          <cell r="B2854">
            <v>46</v>
          </cell>
          <cell r="R2854" t="str">
            <v>180570041All</v>
          </cell>
          <cell r="S2854">
            <v>113</v>
          </cell>
        </row>
        <row r="2855">
          <cell r="A2855" t="str">
            <v>180590041All</v>
          </cell>
          <cell r="B2855">
            <v>109</v>
          </cell>
          <cell r="R2855" t="str">
            <v>180570081All</v>
          </cell>
          <cell r="S2855">
            <v>36</v>
          </cell>
        </row>
        <row r="2856">
          <cell r="A2856" t="str">
            <v>180590081All</v>
          </cell>
          <cell r="B2856">
            <v>34</v>
          </cell>
          <cell r="R2856" t="str">
            <v>180590011All</v>
          </cell>
          <cell r="S2856">
            <v>46</v>
          </cell>
        </row>
        <row r="2857">
          <cell r="A2857" t="str">
            <v>180610011All</v>
          </cell>
          <cell r="B2857">
            <v>39</v>
          </cell>
          <cell r="R2857" t="str">
            <v>180590041All</v>
          </cell>
          <cell r="S2857">
            <v>109</v>
          </cell>
        </row>
        <row r="2858">
          <cell r="A2858" t="str">
            <v>180610041All</v>
          </cell>
          <cell r="B2858">
            <v>88</v>
          </cell>
          <cell r="R2858" t="str">
            <v>180590081All</v>
          </cell>
          <cell r="S2858">
            <v>34</v>
          </cell>
        </row>
        <row r="2859">
          <cell r="A2859" t="str">
            <v>180610081All</v>
          </cell>
          <cell r="B2859">
            <v>26</v>
          </cell>
          <cell r="R2859" t="str">
            <v>180610011All</v>
          </cell>
          <cell r="S2859">
            <v>39</v>
          </cell>
        </row>
        <row r="2860">
          <cell r="A2860" t="str">
            <v>180630011All</v>
          </cell>
          <cell r="B2860">
            <v>48</v>
          </cell>
          <cell r="R2860" t="str">
            <v>180610041All</v>
          </cell>
          <cell r="S2860">
            <v>88</v>
          </cell>
        </row>
        <row r="2861">
          <cell r="A2861" t="str">
            <v>180630041All</v>
          </cell>
          <cell r="B2861">
            <v>113</v>
          </cell>
          <cell r="R2861" t="str">
            <v>180610081All</v>
          </cell>
          <cell r="S2861">
            <v>26</v>
          </cell>
        </row>
        <row r="2862">
          <cell r="A2862" t="str">
            <v>180630081All</v>
          </cell>
          <cell r="B2862">
            <v>36</v>
          </cell>
          <cell r="R2862" t="str">
            <v>180630011All</v>
          </cell>
          <cell r="S2862">
            <v>48</v>
          </cell>
        </row>
        <row r="2863">
          <cell r="A2863" t="str">
            <v>180650011All</v>
          </cell>
          <cell r="B2863">
            <v>50</v>
          </cell>
          <cell r="R2863" t="str">
            <v>180630041All</v>
          </cell>
          <cell r="S2863">
            <v>113</v>
          </cell>
        </row>
        <row r="2864">
          <cell r="A2864" t="str">
            <v>180650041All</v>
          </cell>
          <cell r="B2864">
            <v>110</v>
          </cell>
          <cell r="R2864" t="str">
            <v>180630081All</v>
          </cell>
          <cell r="S2864">
            <v>36</v>
          </cell>
        </row>
        <row r="2865">
          <cell r="A2865" t="str">
            <v>180650081All</v>
          </cell>
          <cell r="B2865">
            <v>34</v>
          </cell>
          <cell r="R2865" t="str">
            <v>180650011All</v>
          </cell>
          <cell r="S2865">
            <v>50</v>
          </cell>
        </row>
        <row r="2866">
          <cell r="A2866" t="str">
            <v>180670011All</v>
          </cell>
          <cell r="B2866">
            <v>48</v>
          </cell>
          <cell r="R2866" t="str">
            <v>180650041All</v>
          </cell>
          <cell r="S2866">
            <v>110</v>
          </cell>
        </row>
        <row r="2867">
          <cell r="A2867" t="str">
            <v>180670041All</v>
          </cell>
          <cell r="B2867">
            <v>121</v>
          </cell>
          <cell r="R2867" t="str">
            <v>180650081All</v>
          </cell>
          <cell r="S2867">
            <v>34</v>
          </cell>
        </row>
        <row r="2868">
          <cell r="A2868" t="str">
            <v>180670081All</v>
          </cell>
          <cell r="B2868">
            <v>37</v>
          </cell>
          <cell r="R2868" t="str">
            <v>180670011All</v>
          </cell>
          <cell r="S2868">
            <v>48</v>
          </cell>
        </row>
        <row r="2869">
          <cell r="A2869" t="str">
            <v>180690011All</v>
          </cell>
          <cell r="B2869">
            <v>51</v>
          </cell>
          <cell r="R2869" t="str">
            <v>180670041All</v>
          </cell>
          <cell r="S2869">
            <v>121</v>
          </cell>
        </row>
        <row r="2870">
          <cell r="A2870" t="str">
            <v>180690016All</v>
          </cell>
          <cell r="B2870">
            <v>42</v>
          </cell>
          <cell r="R2870" t="str">
            <v>180670081All</v>
          </cell>
          <cell r="S2870">
            <v>37</v>
          </cell>
        </row>
        <row r="2871">
          <cell r="A2871" t="str">
            <v>180690041All</v>
          </cell>
          <cell r="B2871">
            <v>104</v>
          </cell>
          <cell r="R2871" t="str">
            <v>180690011All</v>
          </cell>
          <cell r="S2871">
            <v>51</v>
          </cell>
        </row>
        <row r="2872">
          <cell r="A2872" t="str">
            <v>180690081All</v>
          </cell>
          <cell r="B2872">
            <v>33</v>
          </cell>
          <cell r="R2872" t="str">
            <v>180690016All</v>
          </cell>
          <cell r="S2872">
            <v>42</v>
          </cell>
        </row>
        <row r="2873">
          <cell r="A2873" t="str">
            <v>180710011All</v>
          </cell>
          <cell r="B2873">
            <v>41</v>
          </cell>
          <cell r="R2873" t="str">
            <v>180690041All</v>
          </cell>
          <cell r="S2873">
            <v>104</v>
          </cell>
        </row>
        <row r="2874">
          <cell r="A2874" t="str">
            <v>180710041All</v>
          </cell>
          <cell r="B2874">
            <v>91</v>
          </cell>
          <cell r="R2874" t="str">
            <v>180690081All</v>
          </cell>
          <cell r="S2874">
            <v>33</v>
          </cell>
        </row>
        <row r="2875">
          <cell r="A2875" t="str">
            <v>180710081All</v>
          </cell>
          <cell r="B2875">
            <v>29</v>
          </cell>
          <cell r="R2875" t="str">
            <v>180710011All</v>
          </cell>
          <cell r="S2875">
            <v>41</v>
          </cell>
        </row>
        <row r="2876">
          <cell r="A2876" t="str">
            <v>180730011All</v>
          </cell>
          <cell r="B2876">
            <v>50</v>
          </cell>
          <cell r="R2876" t="str">
            <v>180710041All</v>
          </cell>
          <cell r="S2876">
            <v>91</v>
          </cell>
        </row>
        <row r="2877">
          <cell r="A2877" t="str">
            <v>180730041All</v>
          </cell>
          <cell r="B2877">
            <v>112</v>
          </cell>
          <cell r="R2877" t="str">
            <v>180710081All</v>
          </cell>
          <cell r="S2877">
            <v>29</v>
          </cell>
        </row>
        <row r="2878">
          <cell r="A2878" t="str">
            <v>180730051All</v>
          </cell>
          <cell r="B2878">
            <v>51</v>
          </cell>
          <cell r="R2878" t="str">
            <v>180730011All</v>
          </cell>
          <cell r="S2878">
            <v>50</v>
          </cell>
        </row>
        <row r="2879">
          <cell r="A2879" t="str">
            <v>180730081All</v>
          </cell>
          <cell r="B2879">
            <v>33</v>
          </cell>
          <cell r="R2879" t="str">
            <v>180730041All</v>
          </cell>
          <cell r="S2879">
            <v>112</v>
          </cell>
        </row>
        <row r="2880">
          <cell r="A2880" t="str">
            <v>180750011All</v>
          </cell>
          <cell r="B2880">
            <v>46</v>
          </cell>
          <cell r="R2880" t="str">
            <v>180730051All</v>
          </cell>
          <cell r="S2880">
            <v>51</v>
          </cell>
        </row>
        <row r="2881">
          <cell r="A2881" t="str">
            <v>180750016All</v>
          </cell>
          <cell r="B2881">
            <v>42</v>
          </cell>
          <cell r="R2881" t="str">
            <v>180730081All</v>
          </cell>
          <cell r="S2881">
            <v>33</v>
          </cell>
        </row>
        <row r="2882">
          <cell r="A2882" t="str">
            <v>180750041All</v>
          </cell>
          <cell r="B2882">
            <v>100</v>
          </cell>
          <cell r="R2882" t="str">
            <v>180750011All</v>
          </cell>
          <cell r="S2882">
            <v>46</v>
          </cell>
        </row>
        <row r="2883">
          <cell r="A2883" t="str">
            <v>180750081All</v>
          </cell>
          <cell r="B2883">
            <v>32</v>
          </cell>
          <cell r="R2883" t="str">
            <v>180750016All</v>
          </cell>
          <cell r="S2883">
            <v>42</v>
          </cell>
        </row>
        <row r="2884">
          <cell r="A2884" t="str">
            <v>180770011All</v>
          </cell>
          <cell r="B2884">
            <v>34</v>
          </cell>
          <cell r="R2884" t="str">
            <v>180750041All</v>
          </cell>
          <cell r="S2884">
            <v>100</v>
          </cell>
        </row>
        <row r="2885">
          <cell r="A2885" t="str">
            <v>180770041All</v>
          </cell>
          <cell r="B2885">
            <v>88</v>
          </cell>
          <cell r="R2885" t="str">
            <v>180750081All</v>
          </cell>
          <cell r="S2885">
            <v>32</v>
          </cell>
        </row>
        <row r="2886">
          <cell r="A2886" t="str">
            <v>180770081All</v>
          </cell>
          <cell r="B2886">
            <v>28</v>
          </cell>
          <cell r="R2886" t="str">
            <v>180770011All</v>
          </cell>
          <cell r="S2886">
            <v>34</v>
          </cell>
        </row>
        <row r="2887">
          <cell r="A2887" t="str">
            <v>180790011All</v>
          </cell>
          <cell r="B2887">
            <v>37</v>
          </cell>
          <cell r="R2887" t="str">
            <v>180770041All</v>
          </cell>
          <cell r="S2887">
            <v>88</v>
          </cell>
        </row>
        <row r="2888">
          <cell r="A2888" t="str">
            <v>180790041All</v>
          </cell>
          <cell r="B2888">
            <v>97</v>
          </cell>
          <cell r="R2888" t="str">
            <v>180770081All</v>
          </cell>
          <cell r="S2888">
            <v>28</v>
          </cell>
        </row>
        <row r="2889">
          <cell r="A2889" t="str">
            <v>180790081All</v>
          </cell>
          <cell r="B2889">
            <v>30</v>
          </cell>
          <cell r="R2889" t="str">
            <v>180790011All</v>
          </cell>
          <cell r="S2889">
            <v>37</v>
          </cell>
        </row>
        <row r="2890">
          <cell r="A2890" t="str">
            <v>180810011All</v>
          </cell>
          <cell r="B2890">
            <v>48</v>
          </cell>
          <cell r="R2890" t="str">
            <v>180790041All</v>
          </cell>
          <cell r="S2890">
            <v>97</v>
          </cell>
        </row>
        <row r="2891">
          <cell r="A2891" t="str">
            <v>180810041All</v>
          </cell>
          <cell r="B2891">
            <v>105</v>
          </cell>
          <cell r="R2891" t="str">
            <v>180790081All</v>
          </cell>
          <cell r="S2891">
            <v>30</v>
          </cell>
        </row>
        <row r="2892">
          <cell r="A2892" t="str">
            <v>180810081All</v>
          </cell>
          <cell r="B2892">
            <v>34</v>
          </cell>
          <cell r="R2892" t="str">
            <v>180810011All</v>
          </cell>
          <cell r="S2892">
            <v>48</v>
          </cell>
        </row>
        <row r="2893">
          <cell r="A2893" t="str">
            <v>180830011All</v>
          </cell>
          <cell r="B2893">
            <v>41</v>
          </cell>
          <cell r="R2893" t="str">
            <v>180810041All</v>
          </cell>
          <cell r="S2893">
            <v>105</v>
          </cell>
        </row>
        <row r="2894">
          <cell r="A2894" t="str">
            <v>180830041All</v>
          </cell>
          <cell r="B2894">
            <v>106</v>
          </cell>
          <cell r="R2894" t="str">
            <v>180810081All</v>
          </cell>
          <cell r="S2894">
            <v>34</v>
          </cell>
        </row>
        <row r="2895">
          <cell r="A2895" t="str">
            <v>180830051All</v>
          </cell>
          <cell r="B2895">
            <v>47</v>
          </cell>
          <cell r="R2895" t="str">
            <v>180830011All</v>
          </cell>
          <cell r="S2895">
            <v>41</v>
          </cell>
        </row>
        <row r="2896">
          <cell r="A2896" t="str">
            <v>180830081All</v>
          </cell>
          <cell r="B2896">
            <v>30</v>
          </cell>
          <cell r="R2896" t="str">
            <v>180830041All</v>
          </cell>
          <cell r="S2896">
            <v>106</v>
          </cell>
        </row>
        <row r="2897">
          <cell r="A2897" t="str">
            <v>180850011All</v>
          </cell>
          <cell r="B2897">
            <v>47</v>
          </cell>
          <cell r="R2897" t="str">
            <v>180830051All</v>
          </cell>
          <cell r="S2897">
            <v>47</v>
          </cell>
        </row>
        <row r="2898">
          <cell r="A2898" t="str">
            <v>180850041All</v>
          </cell>
          <cell r="B2898">
            <v>107</v>
          </cell>
          <cell r="R2898" t="str">
            <v>180830081All</v>
          </cell>
          <cell r="S2898">
            <v>30</v>
          </cell>
        </row>
        <row r="2899">
          <cell r="A2899" t="str">
            <v>180850081All</v>
          </cell>
          <cell r="B2899">
            <v>32</v>
          </cell>
          <cell r="R2899" t="str">
            <v>180850011All</v>
          </cell>
          <cell r="S2899">
            <v>47</v>
          </cell>
        </row>
        <row r="2900">
          <cell r="A2900" t="str">
            <v>180870011All</v>
          </cell>
          <cell r="B2900">
            <v>46</v>
          </cell>
          <cell r="R2900" t="str">
            <v>180850041All</v>
          </cell>
          <cell r="S2900">
            <v>107</v>
          </cell>
        </row>
        <row r="2901">
          <cell r="A2901" t="str">
            <v>180870041All</v>
          </cell>
          <cell r="B2901">
            <v>93</v>
          </cell>
          <cell r="R2901" t="str">
            <v>180850081All</v>
          </cell>
          <cell r="S2901">
            <v>32</v>
          </cell>
        </row>
        <row r="2902">
          <cell r="A2902" t="str">
            <v>180870041Irrigated</v>
          </cell>
          <cell r="B2902">
            <v>93</v>
          </cell>
          <cell r="R2902" t="str">
            <v>180870011All</v>
          </cell>
          <cell r="S2902">
            <v>46</v>
          </cell>
        </row>
        <row r="2903">
          <cell r="A2903" t="str">
            <v>180870041Nonirrigated</v>
          </cell>
          <cell r="B2903">
            <v>93</v>
          </cell>
          <cell r="R2903" t="str">
            <v>180870041All</v>
          </cell>
          <cell r="S2903">
            <v>93</v>
          </cell>
        </row>
        <row r="2904">
          <cell r="A2904" t="str">
            <v>180870081All</v>
          </cell>
          <cell r="B2904">
            <v>28</v>
          </cell>
          <cell r="R2904" t="str">
            <v>180870041Irrigated</v>
          </cell>
          <cell r="S2904">
            <v>93</v>
          </cell>
        </row>
        <row r="2905">
          <cell r="A2905" t="str">
            <v>180870081Irrigated</v>
          </cell>
          <cell r="B2905">
            <v>28</v>
          </cell>
          <cell r="R2905" t="str">
            <v>180870041NonIrrigated</v>
          </cell>
          <cell r="S2905">
            <v>93</v>
          </cell>
        </row>
        <row r="2906">
          <cell r="A2906" t="str">
            <v>180870081Nonirrigated</v>
          </cell>
          <cell r="B2906">
            <v>28</v>
          </cell>
          <cell r="R2906" t="str">
            <v>180870081All</v>
          </cell>
          <cell r="S2906">
            <v>28</v>
          </cell>
        </row>
        <row r="2907">
          <cell r="A2907" t="str">
            <v>180890011All</v>
          </cell>
          <cell r="B2907">
            <v>47</v>
          </cell>
          <cell r="R2907" t="str">
            <v>180870081Irrigated</v>
          </cell>
          <cell r="S2907">
            <v>28</v>
          </cell>
        </row>
        <row r="2908">
          <cell r="A2908" t="str">
            <v>180890041All</v>
          </cell>
          <cell r="B2908">
            <v>107</v>
          </cell>
          <cell r="R2908" t="str">
            <v>180870081NonIrrigated</v>
          </cell>
          <cell r="S2908">
            <v>28</v>
          </cell>
        </row>
        <row r="2909">
          <cell r="A2909" t="str">
            <v>180890081All</v>
          </cell>
          <cell r="B2909">
            <v>31</v>
          </cell>
          <cell r="R2909" t="str">
            <v>180890011All</v>
          </cell>
          <cell r="S2909">
            <v>47</v>
          </cell>
        </row>
        <row r="2910">
          <cell r="A2910" t="str">
            <v>180910011All</v>
          </cell>
          <cell r="B2910">
            <v>48</v>
          </cell>
          <cell r="R2910" t="str">
            <v>180890041All</v>
          </cell>
          <cell r="S2910">
            <v>107</v>
          </cell>
        </row>
        <row r="2911">
          <cell r="A2911" t="str">
            <v>180910011Irrigated</v>
          </cell>
          <cell r="B2911">
            <v>48</v>
          </cell>
          <cell r="R2911" t="str">
            <v>180890081All</v>
          </cell>
          <cell r="S2911">
            <v>31</v>
          </cell>
        </row>
        <row r="2912">
          <cell r="A2912" t="str">
            <v>180910011Nonirrigated</v>
          </cell>
          <cell r="B2912">
            <v>48</v>
          </cell>
          <cell r="R2912" t="str">
            <v>180910011All</v>
          </cell>
          <cell r="S2912">
            <v>48</v>
          </cell>
        </row>
        <row r="2913">
          <cell r="A2913" t="str">
            <v>180910041All</v>
          </cell>
          <cell r="B2913">
            <v>101</v>
          </cell>
          <cell r="R2913" t="str">
            <v>180910011Irrigated</v>
          </cell>
          <cell r="S2913">
            <v>48</v>
          </cell>
        </row>
        <row r="2914">
          <cell r="A2914" t="str">
            <v>180910041Irrigated</v>
          </cell>
          <cell r="B2914">
            <v>101</v>
          </cell>
          <cell r="R2914" t="str">
            <v>180910011NonIrrigated</v>
          </cell>
          <cell r="S2914">
            <v>48</v>
          </cell>
        </row>
        <row r="2915">
          <cell r="A2915" t="str">
            <v>180910041Nonirrigated</v>
          </cell>
          <cell r="B2915">
            <v>101</v>
          </cell>
          <cell r="R2915" t="str">
            <v>180910041All</v>
          </cell>
          <cell r="S2915">
            <v>101</v>
          </cell>
        </row>
        <row r="2916">
          <cell r="A2916" t="str">
            <v>180910081All</v>
          </cell>
          <cell r="B2916">
            <v>30</v>
          </cell>
          <cell r="R2916" t="str">
            <v>180910041Irrigated</v>
          </cell>
          <cell r="S2916">
            <v>101</v>
          </cell>
        </row>
        <row r="2917">
          <cell r="A2917" t="str">
            <v>180930011All</v>
          </cell>
          <cell r="B2917">
            <v>40</v>
          </cell>
          <cell r="R2917" t="str">
            <v>180910041NonIrrigated</v>
          </cell>
          <cell r="S2917">
            <v>101</v>
          </cell>
        </row>
        <row r="2918">
          <cell r="A2918" t="str">
            <v>180930041All</v>
          </cell>
          <cell r="B2918">
            <v>91</v>
          </cell>
          <cell r="R2918" t="str">
            <v>180910081All</v>
          </cell>
          <cell r="S2918">
            <v>30</v>
          </cell>
        </row>
        <row r="2919">
          <cell r="A2919" t="str">
            <v>180930081All</v>
          </cell>
          <cell r="B2919">
            <v>27</v>
          </cell>
          <cell r="R2919" t="str">
            <v>180930011All</v>
          </cell>
          <cell r="S2919">
            <v>40</v>
          </cell>
        </row>
        <row r="2920">
          <cell r="A2920" t="str">
            <v>180950011All</v>
          </cell>
          <cell r="B2920">
            <v>46</v>
          </cell>
          <cell r="R2920" t="str">
            <v>180930041All</v>
          </cell>
          <cell r="S2920">
            <v>91</v>
          </cell>
        </row>
        <row r="2921">
          <cell r="A2921" t="str">
            <v>180950041All</v>
          </cell>
          <cell r="B2921">
            <v>110</v>
          </cell>
          <cell r="R2921" t="str">
            <v>180930081All</v>
          </cell>
          <cell r="S2921">
            <v>27</v>
          </cell>
        </row>
        <row r="2922">
          <cell r="A2922" t="str">
            <v>180950081All</v>
          </cell>
          <cell r="B2922">
            <v>35</v>
          </cell>
          <cell r="R2922" t="str">
            <v>180950011All</v>
          </cell>
          <cell r="S2922">
            <v>46</v>
          </cell>
        </row>
        <row r="2923">
          <cell r="A2923" t="str">
            <v>180970011All</v>
          </cell>
          <cell r="B2923">
            <v>41</v>
          </cell>
          <cell r="R2923" t="str">
            <v>180950041All</v>
          </cell>
          <cell r="S2923">
            <v>110</v>
          </cell>
        </row>
        <row r="2924">
          <cell r="A2924" t="str">
            <v>180970041All</v>
          </cell>
          <cell r="B2924">
            <v>99</v>
          </cell>
          <cell r="R2924" t="str">
            <v>180950081All</v>
          </cell>
          <cell r="S2924">
            <v>35</v>
          </cell>
        </row>
        <row r="2925">
          <cell r="A2925" t="str">
            <v>180970081All</v>
          </cell>
          <cell r="B2925">
            <v>32</v>
          </cell>
          <cell r="R2925" t="str">
            <v>180970011All</v>
          </cell>
          <cell r="S2925">
            <v>41</v>
          </cell>
        </row>
        <row r="2926">
          <cell r="A2926" t="str">
            <v>180990011All</v>
          </cell>
          <cell r="B2926">
            <v>46</v>
          </cell>
          <cell r="R2926" t="str">
            <v>180970041All</v>
          </cell>
          <cell r="S2926">
            <v>99</v>
          </cell>
        </row>
        <row r="2927">
          <cell r="A2927" t="str">
            <v>180990041All</v>
          </cell>
          <cell r="B2927">
            <v>104</v>
          </cell>
          <cell r="R2927" t="str">
            <v>180970081All</v>
          </cell>
          <cell r="S2927">
            <v>32</v>
          </cell>
        </row>
        <row r="2928">
          <cell r="A2928" t="str">
            <v>180990081All</v>
          </cell>
          <cell r="B2928">
            <v>32</v>
          </cell>
          <cell r="R2928" t="str">
            <v>180990011All</v>
          </cell>
          <cell r="S2928">
            <v>46</v>
          </cell>
        </row>
        <row r="2929">
          <cell r="A2929" t="str">
            <v>181010011All</v>
          </cell>
          <cell r="B2929">
            <v>39</v>
          </cell>
          <cell r="R2929" t="str">
            <v>180990041All</v>
          </cell>
          <cell r="S2929">
            <v>104</v>
          </cell>
        </row>
        <row r="2930">
          <cell r="A2930" t="str">
            <v>181010041All</v>
          </cell>
          <cell r="B2930">
            <v>106</v>
          </cell>
          <cell r="R2930" t="str">
            <v>180990081All</v>
          </cell>
          <cell r="S2930">
            <v>32</v>
          </cell>
        </row>
        <row r="2931">
          <cell r="A2931" t="str">
            <v>181010081All</v>
          </cell>
          <cell r="B2931">
            <v>29</v>
          </cell>
          <cell r="R2931" t="str">
            <v>181010011All</v>
          </cell>
          <cell r="S2931">
            <v>39</v>
          </cell>
        </row>
        <row r="2932">
          <cell r="A2932" t="str">
            <v>181030011All</v>
          </cell>
          <cell r="B2932">
            <v>48</v>
          </cell>
          <cell r="R2932" t="str">
            <v>181010041All</v>
          </cell>
          <cell r="S2932">
            <v>106</v>
          </cell>
        </row>
        <row r="2933">
          <cell r="A2933" t="str">
            <v>181030041All</v>
          </cell>
          <cell r="B2933">
            <v>109</v>
          </cell>
          <cell r="R2933" t="str">
            <v>181010081All</v>
          </cell>
          <cell r="S2933">
            <v>29</v>
          </cell>
        </row>
        <row r="2934">
          <cell r="A2934" t="str">
            <v>181030081All</v>
          </cell>
          <cell r="B2934">
            <v>34</v>
          </cell>
          <cell r="R2934" t="str">
            <v>181030011All</v>
          </cell>
          <cell r="S2934">
            <v>48</v>
          </cell>
        </row>
        <row r="2935">
          <cell r="A2935" t="str">
            <v>181050011All</v>
          </cell>
          <cell r="B2935">
            <v>43</v>
          </cell>
          <cell r="R2935" t="str">
            <v>181030041All</v>
          </cell>
          <cell r="S2935">
            <v>109</v>
          </cell>
        </row>
        <row r="2936">
          <cell r="A2936" t="str">
            <v>181050041All</v>
          </cell>
          <cell r="B2936">
            <v>97</v>
          </cell>
          <cell r="R2936" t="str">
            <v>181030081All</v>
          </cell>
          <cell r="S2936">
            <v>34</v>
          </cell>
        </row>
        <row r="2937">
          <cell r="A2937" t="str">
            <v>181050081All</v>
          </cell>
          <cell r="B2937">
            <v>28</v>
          </cell>
          <cell r="R2937" t="str">
            <v>181050011All</v>
          </cell>
          <cell r="S2937">
            <v>43</v>
          </cell>
        </row>
        <row r="2938">
          <cell r="A2938" t="str">
            <v>181070011All</v>
          </cell>
          <cell r="B2938">
            <v>50</v>
          </cell>
          <cell r="R2938" t="str">
            <v>181050041All</v>
          </cell>
          <cell r="S2938">
            <v>97</v>
          </cell>
        </row>
        <row r="2939">
          <cell r="A2939" t="str">
            <v>181070041All</v>
          </cell>
          <cell r="B2939">
            <v>120</v>
          </cell>
          <cell r="R2939" t="str">
            <v>181050081All</v>
          </cell>
          <cell r="S2939">
            <v>28</v>
          </cell>
        </row>
        <row r="2940">
          <cell r="A2940" t="str">
            <v>181070081All</v>
          </cell>
          <cell r="B2940">
            <v>37</v>
          </cell>
          <cell r="R2940" t="str">
            <v>181070011All</v>
          </cell>
          <cell r="S2940">
            <v>50</v>
          </cell>
        </row>
        <row r="2941">
          <cell r="A2941" t="str">
            <v>181090011All</v>
          </cell>
          <cell r="B2941">
            <v>42</v>
          </cell>
          <cell r="R2941" t="str">
            <v>181070041All</v>
          </cell>
          <cell r="S2941">
            <v>120</v>
          </cell>
        </row>
        <row r="2942">
          <cell r="A2942" t="str">
            <v>181090041All</v>
          </cell>
          <cell r="B2942">
            <v>101</v>
          </cell>
          <cell r="R2942" t="str">
            <v>181070081All</v>
          </cell>
          <cell r="S2942">
            <v>37</v>
          </cell>
        </row>
        <row r="2943">
          <cell r="A2943" t="str">
            <v>181090081All</v>
          </cell>
          <cell r="B2943">
            <v>32</v>
          </cell>
          <cell r="R2943" t="str">
            <v>181090011All</v>
          </cell>
          <cell r="S2943">
            <v>42</v>
          </cell>
        </row>
        <row r="2944">
          <cell r="A2944" t="str">
            <v>181110011All</v>
          </cell>
          <cell r="B2944">
            <v>47</v>
          </cell>
          <cell r="R2944" t="str">
            <v>181090041All</v>
          </cell>
          <cell r="S2944">
            <v>101</v>
          </cell>
        </row>
        <row r="2945">
          <cell r="A2945" t="str">
            <v>181110041All</v>
          </cell>
          <cell r="B2945">
            <v>116</v>
          </cell>
          <cell r="R2945" t="str">
            <v>181090081All</v>
          </cell>
          <cell r="S2945">
            <v>32</v>
          </cell>
        </row>
        <row r="2946">
          <cell r="A2946" t="str">
            <v>181110081All</v>
          </cell>
          <cell r="B2946">
            <v>34</v>
          </cell>
          <cell r="R2946" t="str">
            <v>181110011All</v>
          </cell>
          <cell r="S2946">
            <v>47</v>
          </cell>
        </row>
        <row r="2947">
          <cell r="A2947" t="str">
            <v>181130011All</v>
          </cell>
          <cell r="B2947">
            <v>44</v>
          </cell>
          <cell r="R2947" t="str">
            <v>181110041All</v>
          </cell>
          <cell r="S2947">
            <v>116</v>
          </cell>
        </row>
        <row r="2948">
          <cell r="A2948" t="str">
            <v>181130041All</v>
          </cell>
          <cell r="B2948">
            <v>99</v>
          </cell>
          <cell r="R2948" t="str">
            <v>181110081All</v>
          </cell>
          <cell r="S2948">
            <v>34</v>
          </cell>
        </row>
        <row r="2949">
          <cell r="A2949" t="str">
            <v>181130081All</v>
          </cell>
          <cell r="B2949">
            <v>29</v>
          </cell>
          <cell r="R2949" t="str">
            <v>181130011All</v>
          </cell>
          <cell r="S2949">
            <v>44</v>
          </cell>
        </row>
        <row r="2950">
          <cell r="A2950" t="str">
            <v>181150011All</v>
          </cell>
          <cell r="B2950">
            <v>34</v>
          </cell>
          <cell r="R2950" t="str">
            <v>181130041All</v>
          </cell>
          <cell r="S2950">
            <v>99</v>
          </cell>
        </row>
        <row r="2951">
          <cell r="A2951" t="str">
            <v>181150041All</v>
          </cell>
          <cell r="B2951">
            <v>95</v>
          </cell>
          <cell r="R2951" t="str">
            <v>181130081All</v>
          </cell>
          <cell r="S2951">
            <v>29</v>
          </cell>
        </row>
        <row r="2952">
          <cell r="A2952" t="str">
            <v>181150081All</v>
          </cell>
          <cell r="B2952">
            <v>28</v>
          </cell>
          <cell r="R2952" t="str">
            <v>181150011All</v>
          </cell>
          <cell r="S2952">
            <v>34</v>
          </cell>
        </row>
        <row r="2953">
          <cell r="A2953" t="str">
            <v>181170011All</v>
          </cell>
          <cell r="B2953">
            <v>40</v>
          </cell>
          <cell r="R2953" t="str">
            <v>181150041All</v>
          </cell>
          <cell r="S2953">
            <v>95</v>
          </cell>
        </row>
        <row r="2954">
          <cell r="A2954" t="str">
            <v>181170041All</v>
          </cell>
          <cell r="B2954">
            <v>103</v>
          </cell>
          <cell r="R2954" t="str">
            <v>181150081All</v>
          </cell>
          <cell r="S2954">
            <v>28</v>
          </cell>
        </row>
        <row r="2955">
          <cell r="A2955" t="str">
            <v>181170081All</v>
          </cell>
          <cell r="B2955">
            <v>32</v>
          </cell>
          <cell r="R2955" t="str">
            <v>181170011All</v>
          </cell>
          <cell r="S2955">
            <v>40</v>
          </cell>
        </row>
        <row r="2956">
          <cell r="A2956" t="str">
            <v>181190011All</v>
          </cell>
          <cell r="B2956">
            <v>39</v>
          </cell>
          <cell r="R2956" t="str">
            <v>181170041All</v>
          </cell>
          <cell r="S2956">
            <v>103</v>
          </cell>
        </row>
        <row r="2957">
          <cell r="A2957" t="str">
            <v>181190041All</v>
          </cell>
          <cell r="B2957">
            <v>94</v>
          </cell>
          <cell r="R2957" t="str">
            <v>181170081All</v>
          </cell>
          <cell r="S2957">
            <v>32</v>
          </cell>
        </row>
        <row r="2958">
          <cell r="A2958" t="str">
            <v>181190081All</v>
          </cell>
          <cell r="B2958">
            <v>27</v>
          </cell>
          <cell r="R2958" t="str">
            <v>181190011All</v>
          </cell>
          <cell r="S2958">
            <v>39</v>
          </cell>
        </row>
        <row r="2959">
          <cell r="A2959" t="str">
            <v>181210011All</v>
          </cell>
          <cell r="B2959">
            <v>42</v>
          </cell>
          <cell r="R2959" t="str">
            <v>181190041All</v>
          </cell>
          <cell r="S2959">
            <v>94</v>
          </cell>
        </row>
        <row r="2960">
          <cell r="A2960" t="str">
            <v>181210041All</v>
          </cell>
          <cell r="B2960">
            <v>104</v>
          </cell>
          <cell r="R2960" t="str">
            <v>181190081All</v>
          </cell>
          <cell r="S2960">
            <v>27</v>
          </cell>
        </row>
        <row r="2961">
          <cell r="A2961" t="str">
            <v>181210081All</v>
          </cell>
          <cell r="B2961">
            <v>32</v>
          </cell>
          <cell r="R2961" t="str">
            <v>181210011All</v>
          </cell>
          <cell r="S2961">
            <v>42</v>
          </cell>
        </row>
        <row r="2962">
          <cell r="A2962" t="str">
            <v>181230011All</v>
          </cell>
          <cell r="B2962">
            <v>28</v>
          </cell>
          <cell r="R2962" t="str">
            <v>181210041All</v>
          </cell>
          <cell r="S2962">
            <v>104</v>
          </cell>
        </row>
        <row r="2963">
          <cell r="A2963" t="str">
            <v>181230041All</v>
          </cell>
          <cell r="B2963">
            <v>92</v>
          </cell>
          <cell r="R2963" t="str">
            <v>181210081All</v>
          </cell>
          <cell r="S2963">
            <v>32</v>
          </cell>
        </row>
        <row r="2964">
          <cell r="A2964" t="str">
            <v>181230081All</v>
          </cell>
          <cell r="B2964">
            <v>28</v>
          </cell>
          <cell r="R2964" t="str">
            <v>181230011All</v>
          </cell>
          <cell r="S2964">
            <v>28</v>
          </cell>
        </row>
        <row r="2965">
          <cell r="A2965" t="str">
            <v>181250011All</v>
          </cell>
          <cell r="B2965">
            <v>37</v>
          </cell>
          <cell r="R2965" t="str">
            <v>181230041All</v>
          </cell>
          <cell r="S2965">
            <v>92</v>
          </cell>
        </row>
        <row r="2966">
          <cell r="A2966" t="str">
            <v>181250041All</v>
          </cell>
          <cell r="B2966">
            <v>97</v>
          </cell>
          <cell r="R2966" t="str">
            <v>181230081All</v>
          </cell>
          <cell r="S2966">
            <v>28</v>
          </cell>
        </row>
        <row r="2967">
          <cell r="A2967" t="str">
            <v>181250081All</v>
          </cell>
          <cell r="B2967">
            <v>29</v>
          </cell>
          <cell r="R2967" t="str">
            <v>181250011All</v>
          </cell>
          <cell r="S2967">
            <v>37</v>
          </cell>
        </row>
        <row r="2968">
          <cell r="A2968" t="str">
            <v>181270011All</v>
          </cell>
          <cell r="B2968">
            <v>51</v>
          </cell>
          <cell r="R2968" t="str">
            <v>181250041All</v>
          </cell>
          <cell r="S2968">
            <v>97</v>
          </cell>
        </row>
        <row r="2969">
          <cell r="A2969" t="str">
            <v>181270041All</v>
          </cell>
          <cell r="B2969">
            <v>106</v>
          </cell>
          <cell r="R2969" t="str">
            <v>181250081All</v>
          </cell>
          <cell r="S2969">
            <v>29</v>
          </cell>
        </row>
        <row r="2970">
          <cell r="A2970" t="str">
            <v>181270081All</v>
          </cell>
          <cell r="B2970">
            <v>31</v>
          </cell>
          <cell r="R2970" t="str">
            <v>181270011All</v>
          </cell>
          <cell r="S2970">
            <v>51</v>
          </cell>
        </row>
        <row r="2971">
          <cell r="A2971" t="str">
            <v>181290011All</v>
          </cell>
          <cell r="B2971">
            <v>44</v>
          </cell>
          <cell r="R2971" t="str">
            <v>181270041All</v>
          </cell>
          <cell r="S2971">
            <v>106</v>
          </cell>
        </row>
        <row r="2972">
          <cell r="A2972" t="str">
            <v>181290041All</v>
          </cell>
          <cell r="B2972">
            <v>102</v>
          </cell>
          <cell r="R2972" t="str">
            <v>181270081All</v>
          </cell>
          <cell r="S2972">
            <v>31</v>
          </cell>
        </row>
        <row r="2973">
          <cell r="A2973" t="str">
            <v>181290051All</v>
          </cell>
          <cell r="B2973">
            <v>46</v>
          </cell>
          <cell r="R2973" t="str">
            <v>181290011All</v>
          </cell>
          <cell r="S2973">
            <v>44</v>
          </cell>
        </row>
        <row r="2974">
          <cell r="A2974" t="str">
            <v>181290081All</v>
          </cell>
          <cell r="B2974">
            <v>28</v>
          </cell>
          <cell r="R2974" t="str">
            <v>181290041All</v>
          </cell>
          <cell r="S2974">
            <v>102</v>
          </cell>
        </row>
        <row r="2975">
          <cell r="A2975" t="str">
            <v>181310011All</v>
          </cell>
          <cell r="B2975">
            <v>47</v>
          </cell>
          <cell r="R2975" t="str">
            <v>181290051All</v>
          </cell>
          <cell r="S2975">
            <v>46</v>
          </cell>
        </row>
        <row r="2976">
          <cell r="A2976" t="str">
            <v>181310041All</v>
          </cell>
          <cell r="B2976">
            <v>103</v>
          </cell>
          <cell r="R2976" t="str">
            <v>181290081All</v>
          </cell>
          <cell r="S2976">
            <v>28</v>
          </cell>
        </row>
        <row r="2977">
          <cell r="A2977" t="str">
            <v>181310081All</v>
          </cell>
          <cell r="B2977">
            <v>31</v>
          </cell>
          <cell r="R2977" t="str">
            <v>181310011All</v>
          </cell>
          <cell r="S2977">
            <v>47</v>
          </cell>
        </row>
        <row r="2978">
          <cell r="A2978" t="str">
            <v>181330011All</v>
          </cell>
          <cell r="B2978">
            <v>45</v>
          </cell>
          <cell r="R2978" t="str">
            <v>181310041All</v>
          </cell>
          <cell r="S2978">
            <v>103</v>
          </cell>
        </row>
        <row r="2979">
          <cell r="A2979" t="str">
            <v>181330041All</v>
          </cell>
          <cell r="B2979">
            <v>113</v>
          </cell>
          <cell r="R2979" t="str">
            <v>181310081All</v>
          </cell>
          <cell r="S2979">
            <v>31</v>
          </cell>
        </row>
        <row r="2980">
          <cell r="A2980" t="str">
            <v>181330081All</v>
          </cell>
          <cell r="B2980">
            <v>34</v>
          </cell>
          <cell r="R2980" t="str">
            <v>181330011All</v>
          </cell>
          <cell r="S2980">
            <v>45</v>
          </cell>
        </row>
        <row r="2981">
          <cell r="A2981" t="str">
            <v>181350011All</v>
          </cell>
          <cell r="B2981">
            <v>47</v>
          </cell>
          <cell r="R2981" t="str">
            <v>181330041All</v>
          </cell>
          <cell r="S2981">
            <v>113</v>
          </cell>
        </row>
        <row r="2982">
          <cell r="A2982" t="str">
            <v>181350016All</v>
          </cell>
          <cell r="B2982">
            <v>42</v>
          </cell>
          <cell r="R2982" t="str">
            <v>181330081All</v>
          </cell>
          <cell r="S2982">
            <v>34</v>
          </cell>
        </row>
        <row r="2983">
          <cell r="A2983" t="str">
            <v>181350041All</v>
          </cell>
          <cell r="B2983">
            <v>104</v>
          </cell>
          <cell r="R2983" t="str">
            <v>181350011All</v>
          </cell>
          <cell r="S2983">
            <v>47</v>
          </cell>
        </row>
        <row r="2984">
          <cell r="A2984" t="str">
            <v>181350081All</v>
          </cell>
          <cell r="B2984">
            <v>33</v>
          </cell>
          <cell r="R2984" t="str">
            <v>181350016All</v>
          </cell>
          <cell r="S2984">
            <v>42</v>
          </cell>
        </row>
        <row r="2985">
          <cell r="A2985" t="str">
            <v>181370011All</v>
          </cell>
          <cell r="B2985">
            <v>34</v>
          </cell>
          <cell r="R2985" t="str">
            <v>181350041All</v>
          </cell>
          <cell r="S2985">
            <v>104</v>
          </cell>
        </row>
        <row r="2986">
          <cell r="A2986" t="str">
            <v>181370041All</v>
          </cell>
          <cell r="B2986">
            <v>99</v>
          </cell>
          <cell r="R2986" t="str">
            <v>181350081All</v>
          </cell>
          <cell r="S2986">
            <v>33</v>
          </cell>
        </row>
        <row r="2987">
          <cell r="A2987" t="str">
            <v>181370081All</v>
          </cell>
          <cell r="B2987">
            <v>29</v>
          </cell>
          <cell r="R2987" t="str">
            <v>181370011All</v>
          </cell>
          <cell r="S2987">
            <v>34</v>
          </cell>
        </row>
        <row r="2988">
          <cell r="A2988" t="str">
            <v>181390011All</v>
          </cell>
          <cell r="B2988">
            <v>49</v>
          </cell>
          <cell r="R2988" t="str">
            <v>181370041All</v>
          </cell>
          <cell r="S2988">
            <v>99</v>
          </cell>
        </row>
        <row r="2989">
          <cell r="A2989" t="str">
            <v>181390041All</v>
          </cell>
          <cell r="B2989">
            <v>112</v>
          </cell>
          <cell r="R2989" t="str">
            <v>181370081All</v>
          </cell>
          <cell r="S2989">
            <v>29</v>
          </cell>
        </row>
        <row r="2990">
          <cell r="A2990" t="str">
            <v>181390081All</v>
          </cell>
          <cell r="B2990">
            <v>36</v>
          </cell>
          <cell r="R2990" t="str">
            <v>181390011All</v>
          </cell>
          <cell r="S2990">
            <v>49</v>
          </cell>
        </row>
        <row r="2991">
          <cell r="A2991" t="str">
            <v>181410011All</v>
          </cell>
          <cell r="B2991">
            <v>43</v>
          </cell>
          <cell r="R2991" t="str">
            <v>181390041All</v>
          </cell>
          <cell r="S2991">
            <v>112</v>
          </cell>
        </row>
        <row r="2992">
          <cell r="A2992" t="str">
            <v>181410041All</v>
          </cell>
          <cell r="B2992">
            <v>96</v>
          </cell>
          <cell r="R2992" t="str">
            <v>181390081All</v>
          </cell>
          <cell r="S2992">
            <v>36</v>
          </cell>
        </row>
        <row r="2993">
          <cell r="A2993" t="str">
            <v>181410081All</v>
          </cell>
          <cell r="B2993">
            <v>28</v>
          </cell>
          <cell r="R2993" t="str">
            <v>181410011All</v>
          </cell>
          <cell r="S2993">
            <v>43</v>
          </cell>
        </row>
        <row r="2994">
          <cell r="A2994" t="str">
            <v>181430011All</v>
          </cell>
          <cell r="B2994">
            <v>32</v>
          </cell>
          <cell r="R2994" t="str">
            <v>181410041All</v>
          </cell>
          <cell r="S2994">
            <v>96</v>
          </cell>
        </row>
        <row r="2995">
          <cell r="A2995" t="str">
            <v>181430041All</v>
          </cell>
          <cell r="B2995">
            <v>97</v>
          </cell>
          <cell r="R2995" t="str">
            <v>181410081All</v>
          </cell>
          <cell r="S2995">
            <v>28</v>
          </cell>
        </row>
        <row r="2996">
          <cell r="A2996" t="str">
            <v>181430081All</v>
          </cell>
          <cell r="B2996">
            <v>28</v>
          </cell>
          <cell r="R2996" t="str">
            <v>181430011All</v>
          </cell>
          <cell r="S2996">
            <v>32</v>
          </cell>
        </row>
        <row r="2997">
          <cell r="A2997" t="str">
            <v>181450011All</v>
          </cell>
          <cell r="B2997">
            <v>50</v>
          </cell>
          <cell r="R2997" t="str">
            <v>181430041All</v>
          </cell>
          <cell r="S2997">
            <v>97</v>
          </cell>
        </row>
        <row r="2998">
          <cell r="A2998" t="str">
            <v>181450041All</v>
          </cell>
          <cell r="B2998">
            <v>104</v>
          </cell>
          <cell r="R2998" t="str">
            <v>181430081All</v>
          </cell>
          <cell r="S2998">
            <v>28</v>
          </cell>
        </row>
        <row r="2999">
          <cell r="A2999" t="str">
            <v>181450081All</v>
          </cell>
          <cell r="B2999">
            <v>34</v>
          </cell>
          <cell r="R2999" t="str">
            <v>181450011All</v>
          </cell>
          <cell r="S2999">
            <v>50</v>
          </cell>
        </row>
        <row r="3000">
          <cell r="A3000" t="str">
            <v>181470011All</v>
          </cell>
          <cell r="B3000">
            <v>45</v>
          </cell>
          <cell r="R3000" t="str">
            <v>181450041All</v>
          </cell>
          <cell r="S3000">
            <v>104</v>
          </cell>
        </row>
        <row r="3001">
          <cell r="A3001" t="str">
            <v>181470041All</v>
          </cell>
          <cell r="B3001">
            <v>99</v>
          </cell>
          <cell r="R3001" t="str">
            <v>181450081All</v>
          </cell>
          <cell r="S3001">
            <v>34</v>
          </cell>
        </row>
        <row r="3002">
          <cell r="A3002" t="str">
            <v>181470081All</v>
          </cell>
          <cell r="B3002">
            <v>29</v>
          </cell>
          <cell r="R3002" t="str">
            <v>181470011All</v>
          </cell>
          <cell r="S3002">
            <v>45</v>
          </cell>
        </row>
        <row r="3003">
          <cell r="A3003" t="str">
            <v>181490011All</v>
          </cell>
          <cell r="B3003">
            <v>41</v>
          </cell>
          <cell r="R3003" t="str">
            <v>181470041All</v>
          </cell>
          <cell r="S3003">
            <v>99</v>
          </cell>
        </row>
        <row r="3004">
          <cell r="A3004" t="str">
            <v>181490041All</v>
          </cell>
          <cell r="B3004">
            <v>92</v>
          </cell>
          <cell r="R3004" t="str">
            <v>181470081All</v>
          </cell>
          <cell r="S3004">
            <v>29</v>
          </cell>
        </row>
        <row r="3005">
          <cell r="A3005" t="str">
            <v>181490081All</v>
          </cell>
          <cell r="B3005">
            <v>27</v>
          </cell>
          <cell r="R3005" t="str">
            <v>181490011All</v>
          </cell>
          <cell r="S3005">
            <v>41</v>
          </cell>
        </row>
        <row r="3006">
          <cell r="A3006" t="str">
            <v>181510011All</v>
          </cell>
          <cell r="B3006">
            <v>42</v>
          </cell>
          <cell r="R3006" t="str">
            <v>181490041All</v>
          </cell>
          <cell r="S3006">
            <v>92</v>
          </cell>
        </row>
        <row r="3007">
          <cell r="A3007" t="str">
            <v>181510041All</v>
          </cell>
          <cell r="B3007">
            <v>92</v>
          </cell>
          <cell r="R3007" t="str">
            <v>181490081All</v>
          </cell>
          <cell r="S3007">
            <v>27</v>
          </cell>
        </row>
        <row r="3008">
          <cell r="A3008" t="str">
            <v>181510081All</v>
          </cell>
          <cell r="B3008">
            <v>27</v>
          </cell>
          <cell r="R3008" t="str">
            <v>181510011All</v>
          </cell>
          <cell r="S3008">
            <v>42</v>
          </cell>
        </row>
        <row r="3009">
          <cell r="A3009" t="str">
            <v>181530011All</v>
          </cell>
          <cell r="B3009">
            <v>40</v>
          </cell>
          <cell r="R3009" t="str">
            <v>181510041All</v>
          </cell>
          <cell r="S3009">
            <v>92</v>
          </cell>
        </row>
        <row r="3010">
          <cell r="A3010" t="str">
            <v>181530011Irrigated</v>
          </cell>
          <cell r="B3010">
            <v>40</v>
          </cell>
          <cell r="R3010" t="str">
            <v>181510081All</v>
          </cell>
          <cell r="S3010">
            <v>27</v>
          </cell>
        </row>
        <row r="3011">
          <cell r="A3011" t="str">
            <v>181530011Nonirrigated</v>
          </cell>
          <cell r="B3011">
            <v>40</v>
          </cell>
          <cell r="R3011" t="str">
            <v>181530011All</v>
          </cell>
          <cell r="S3011">
            <v>40</v>
          </cell>
        </row>
        <row r="3012">
          <cell r="A3012" t="str">
            <v>181530041All</v>
          </cell>
          <cell r="B3012">
            <v>106</v>
          </cell>
          <cell r="R3012" t="str">
            <v>181530011Irrigated</v>
          </cell>
          <cell r="S3012">
            <v>40</v>
          </cell>
        </row>
        <row r="3013">
          <cell r="A3013" t="str">
            <v>181530051All</v>
          </cell>
          <cell r="B3013">
            <v>43</v>
          </cell>
          <cell r="R3013" t="str">
            <v>181530011NonIrrigated</v>
          </cell>
          <cell r="S3013">
            <v>40</v>
          </cell>
        </row>
        <row r="3014">
          <cell r="A3014" t="str">
            <v>181530081All</v>
          </cell>
          <cell r="B3014">
            <v>31</v>
          </cell>
          <cell r="R3014" t="str">
            <v>181530041All</v>
          </cell>
          <cell r="S3014">
            <v>106</v>
          </cell>
        </row>
        <row r="3015">
          <cell r="A3015" t="str">
            <v>181550011All</v>
          </cell>
          <cell r="B3015">
            <v>33</v>
          </cell>
          <cell r="R3015" t="str">
            <v>181530051All</v>
          </cell>
          <cell r="S3015">
            <v>43</v>
          </cell>
        </row>
        <row r="3016">
          <cell r="A3016" t="str">
            <v>181550041All</v>
          </cell>
          <cell r="B3016">
            <v>95</v>
          </cell>
          <cell r="R3016" t="str">
            <v>181530081All</v>
          </cell>
          <cell r="S3016">
            <v>31</v>
          </cell>
        </row>
        <row r="3017">
          <cell r="A3017" t="str">
            <v>181550081All</v>
          </cell>
          <cell r="B3017">
            <v>28</v>
          </cell>
          <cell r="R3017" t="str">
            <v>181550011All</v>
          </cell>
          <cell r="S3017">
            <v>33</v>
          </cell>
        </row>
        <row r="3018">
          <cell r="A3018" t="str">
            <v>181570011All</v>
          </cell>
          <cell r="B3018">
            <v>50</v>
          </cell>
          <cell r="R3018" t="str">
            <v>181550041All</v>
          </cell>
          <cell r="S3018">
            <v>95</v>
          </cell>
        </row>
        <row r="3019">
          <cell r="A3019" t="str">
            <v>181570041All</v>
          </cell>
          <cell r="B3019">
            <v>117</v>
          </cell>
          <cell r="R3019" t="str">
            <v>181550081All</v>
          </cell>
          <cell r="S3019">
            <v>28</v>
          </cell>
        </row>
        <row r="3020">
          <cell r="A3020" t="str">
            <v>181570081All</v>
          </cell>
          <cell r="B3020">
            <v>35</v>
          </cell>
          <cell r="R3020" t="str">
            <v>181570011All</v>
          </cell>
          <cell r="S3020">
            <v>50</v>
          </cell>
        </row>
        <row r="3021">
          <cell r="A3021" t="str">
            <v>181590011All</v>
          </cell>
          <cell r="B3021">
            <v>58</v>
          </cell>
          <cell r="R3021" t="str">
            <v>181570041All</v>
          </cell>
          <cell r="S3021">
            <v>117</v>
          </cell>
        </row>
        <row r="3022">
          <cell r="A3022" t="str">
            <v>181590041All</v>
          </cell>
          <cell r="B3022">
            <v>123</v>
          </cell>
          <cell r="R3022" t="str">
            <v>181570081All</v>
          </cell>
          <cell r="S3022">
            <v>35</v>
          </cell>
        </row>
        <row r="3023">
          <cell r="A3023" t="str">
            <v>181590081All</v>
          </cell>
          <cell r="B3023">
            <v>39</v>
          </cell>
          <cell r="R3023" t="str">
            <v>181590011All</v>
          </cell>
          <cell r="S3023">
            <v>58</v>
          </cell>
        </row>
        <row r="3024">
          <cell r="A3024" t="str">
            <v>181610011All</v>
          </cell>
          <cell r="B3024">
            <v>41</v>
          </cell>
          <cell r="R3024" t="str">
            <v>181590041All</v>
          </cell>
          <cell r="S3024">
            <v>123</v>
          </cell>
        </row>
        <row r="3025">
          <cell r="A3025" t="str">
            <v>181610041All</v>
          </cell>
          <cell r="B3025">
            <v>118</v>
          </cell>
          <cell r="R3025" t="str">
            <v>181590081All</v>
          </cell>
          <cell r="S3025">
            <v>39</v>
          </cell>
        </row>
        <row r="3026">
          <cell r="A3026" t="str">
            <v>181610081All</v>
          </cell>
          <cell r="B3026">
            <v>35</v>
          </cell>
          <cell r="R3026" t="str">
            <v>181610011All</v>
          </cell>
          <cell r="S3026">
            <v>41</v>
          </cell>
        </row>
        <row r="3027">
          <cell r="A3027" t="str">
            <v>181630011All</v>
          </cell>
          <cell r="B3027">
            <v>43</v>
          </cell>
          <cell r="R3027" t="str">
            <v>181610041All</v>
          </cell>
          <cell r="S3027">
            <v>118</v>
          </cell>
        </row>
        <row r="3028">
          <cell r="A3028" t="str">
            <v>181630041All</v>
          </cell>
          <cell r="B3028">
            <v>104</v>
          </cell>
          <cell r="R3028" t="str">
            <v>181610081All</v>
          </cell>
          <cell r="S3028">
            <v>35</v>
          </cell>
        </row>
        <row r="3029">
          <cell r="A3029" t="str">
            <v>181630051All</v>
          </cell>
          <cell r="B3029">
            <v>46</v>
          </cell>
          <cell r="R3029" t="str">
            <v>181630011All</v>
          </cell>
          <cell r="S3029">
            <v>43</v>
          </cell>
        </row>
        <row r="3030">
          <cell r="A3030" t="str">
            <v>181630081All</v>
          </cell>
          <cell r="B3030">
            <v>32</v>
          </cell>
          <cell r="R3030" t="str">
            <v>181630041All</v>
          </cell>
          <cell r="S3030">
            <v>104</v>
          </cell>
        </row>
        <row r="3031">
          <cell r="A3031" t="str">
            <v>181650011All</v>
          </cell>
          <cell r="B3031">
            <v>42</v>
          </cell>
          <cell r="R3031" t="str">
            <v>181630051All</v>
          </cell>
          <cell r="S3031">
            <v>46</v>
          </cell>
        </row>
        <row r="3032">
          <cell r="A3032" t="str">
            <v>181650041All</v>
          </cell>
          <cell r="B3032">
            <v>107</v>
          </cell>
          <cell r="R3032" t="str">
            <v>181630081All</v>
          </cell>
          <cell r="S3032">
            <v>32</v>
          </cell>
        </row>
        <row r="3033">
          <cell r="A3033" t="str">
            <v>181650051All</v>
          </cell>
          <cell r="B3033">
            <v>49</v>
          </cell>
          <cell r="R3033" t="str">
            <v>181650011All</v>
          </cell>
          <cell r="S3033">
            <v>42</v>
          </cell>
        </row>
        <row r="3034">
          <cell r="A3034" t="str">
            <v>181650081All</v>
          </cell>
          <cell r="B3034">
            <v>32</v>
          </cell>
          <cell r="R3034" t="str">
            <v>181650041All</v>
          </cell>
          <cell r="S3034">
            <v>107</v>
          </cell>
        </row>
        <row r="3035">
          <cell r="A3035" t="str">
            <v>181670011All</v>
          </cell>
          <cell r="B3035">
            <v>38</v>
          </cell>
          <cell r="R3035" t="str">
            <v>181650051All</v>
          </cell>
          <cell r="S3035">
            <v>49</v>
          </cell>
        </row>
        <row r="3036">
          <cell r="A3036" t="str">
            <v>181670041All</v>
          </cell>
          <cell r="B3036">
            <v>97</v>
          </cell>
          <cell r="R3036" t="str">
            <v>181650081All</v>
          </cell>
          <cell r="S3036">
            <v>32</v>
          </cell>
        </row>
        <row r="3037">
          <cell r="A3037" t="str">
            <v>181670051All</v>
          </cell>
          <cell r="B3037">
            <v>44</v>
          </cell>
          <cell r="R3037" t="str">
            <v>181670011All</v>
          </cell>
          <cell r="S3037">
            <v>38</v>
          </cell>
        </row>
        <row r="3038">
          <cell r="A3038" t="str">
            <v>181670081All</v>
          </cell>
          <cell r="B3038">
            <v>28</v>
          </cell>
          <cell r="R3038" t="str">
            <v>181670041All</v>
          </cell>
          <cell r="S3038">
            <v>97</v>
          </cell>
        </row>
        <row r="3039">
          <cell r="A3039" t="str">
            <v>181690011All</v>
          </cell>
          <cell r="B3039">
            <v>49</v>
          </cell>
          <cell r="R3039" t="str">
            <v>181670051All</v>
          </cell>
          <cell r="S3039">
            <v>44</v>
          </cell>
        </row>
        <row r="3040">
          <cell r="A3040" t="str">
            <v>181690041All</v>
          </cell>
          <cell r="B3040">
            <v>104</v>
          </cell>
          <cell r="R3040" t="str">
            <v>181670081All</v>
          </cell>
          <cell r="S3040">
            <v>28</v>
          </cell>
        </row>
        <row r="3041">
          <cell r="A3041" t="str">
            <v>181690081All</v>
          </cell>
          <cell r="B3041">
            <v>33</v>
          </cell>
          <cell r="R3041" t="str">
            <v>181690011All</v>
          </cell>
          <cell r="S3041">
            <v>49</v>
          </cell>
        </row>
        <row r="3042">
          <cell r="A3042" t="str">
            <v>181710011All</v>
          </cell>
          <cell r="B3042">
            <v>48</v>
          </cell>
          <cell r="R3042" t="str">
            <v>181690041All</v>
          </cell>
          <cell r="S3042">
            <v>104</v>
          </cell>
        </row>
        <row r="3043">
          <cell r="A3043" t="str">
            <v>181710041All</v>
          </cell>
          <cell r="B3043">
            <v>117</v>
          </cell>
          <cell r="R3043" t="str">
            <v>181690081All</v>
          </cell>
          <cell r="S3043">
            <v>33</v>
          </cell>
        </row>
        <row r="3044">
          <cell r="A3044" t="str">
            <v>181710081All</v>
          </cell>
          <cell r="B3044">
            <v>35</v>
          </cell>
          <cell r="R3044" t="str">
            <v>181710011All</v>
          </cell>
          <cell r="S3044">
            <v>48</v>
          </cell>
        </row>
        <row r="3045">
          <cell r="A3045" t="str">
            <v>181730011All</v>
          </cell>
          <cell r="B3045">
            <v>36</v>
          </cell>
          <cell r="R3045" t="str">
            <v>181710041All</v>
          </cell>
          <cell r="S3045">
            <v>117</v>
          </cell>
        </row>
        <row r="3046">
          <cell r="A3046" t="str">
            <v>181730041All</v>
          </cell>
          <cell r="B3046">
            <v>97</v>
          </cell>
          <cell r="R3046" t="str">
            <v>181710081All</v>
          </cell>
          <cell r="S3046">
            <v>35</v>
          </cell>
        </row>
        <row r="3047">
          <cell r="A3047" t="str">
            <v>181730081All</v>
          </cell>
          <cell r="B3047">
            <v>29</v>
          </cell>
          <cell r="R3047" t="str">
            <v>181730011All</v>
          </cell>
          <cell r="S3047">
            <v>36</v>
          </cell>
        </row>
        <row r="3048">
          <cell r="A3048" t="str">
            <v>181750011All</v>
          </cell>
          <cell r="B3048">
            <v>36</v>
          </cell>
          <cell r="R3048" t="str">
            <v>181730041All</v>
          </cell>
          <cell r="S3048">
            <v>97</v>
          </cell>
        </row>
        <row r="3049">
          <cell r="A3049" t="str">
            <v>181750041All</v>
          </cell>
          <cell r="B3049">
            <v>92</v>
          </cell>
          <cell r="R3049" t="str">
            <v>181730081All</v>
          </cell>
          <cell r="S3049">
            <v>29</v>
          </cell>
        </row>
        <row r="3050">
          <cell r="A3050" t="str">
            <v>181750081All</v>
          </cell>
          <cell r="B3050">
            <v>29</v>
          </cell>
          <cell r="R3050" t="str">
            <v>181750011All</v>
          </cell>
          <cell r="S3050">
            <v>36</v>
          </cell>
        </row>
        <row r="3051">
          <cell r="A3051" t="str">
            <v>181770011All</v>
          </cell>
          <cell r="B3051">
            <v>44</v>
          </cell>
          <cell r="R3051" t="str">
            <v>181750041All</v>
          </cell>
          <cell r="S3051">
            <v>92</v>
          </cell>
        </row>
        <row r="3052">
          <cell r="A3052" t="str">
            <v>181770041All</v>
          </cell>
          <cell r="B3052">
            <v>106</v>
          </cell>
          <cell r="R3052" t="str">
            <v>181750081All</v>
          </cell>
          <cell r="S3052">
            <v>29</v>
          </cell>
        </row>
        <row r="3053">
          <cell r="A3053" t="str">
            <v>181770081All</v>
          </cell>
          <cell r="B3053">
            <v>33</v>
          </cell>
          <cell r="R3053" t="str">
            <v>181770011All</v>
          </cell>
          <cell r="S3053">
            <v>44</v>
          </cell>
        </row>
        <row r="3054">
          <cell r="A3054" t="str">
            <v>181790011All</v>
          </cell>
          <cell r="B3054">
            <v>47</v>
          </cell>
          <cell r="R3054" t="str">
            <v>181770041All</v>
          </cell>
          <cell r="S3054">
            <v>106</v>
          </cell>
        </row>
        <row r="3055">
          <cell r="A3055" t="str">
            <v>181790041All</v>
          </cell>
          <cell r="B3055">
            <v>104</v>
          </cell>
          <cell r="R3055" t="str">
            <v>181770081All</v>
          </cell>
          <cell r="S3055">
            <v>33</v>
          </cell>
        </row>
        <row r="3056">
          <cell r="A3056" t="str">
            <v>181790081All</v>
          </cell>
          <cell r="B3056">
            <v>32</v>
          </cell>
          <cell r="R3056" t="str">
            <v>181790011All</v>
          </cell>
          <cell r="S3056">
            <v>47</v>
          </cell>
        </row>
        <row r="3057">
          <cell r="A3057" t="str">
            <v>181810011All</v>
          </cell>
          <cell r="B3057">
            <v>49</v>
          </cell>
          <cell r="R3057" t="str">
            <v>181790041All</v>
          </cell>
          <cell r="S3057">
            <v>104</v>
          </cell>
        </row>
        <row r="3058">
          <cell r="A3058" t="str">
            <v>181810041All</v>
          </cell>
          <cell r="B3058">
            <v>118</v>
          </cell>
          <cell r="R3058" t="str">
            <v>181790081All</v>
          </cell>
          <cell r="S3058">
            <v>32</v>
          </cell>
        </row>
        <row r="3059">
          <cell r="A3059" t="str">
            <v>181810081All</v>
          </cell>
          <cell r="B3059">
            <v>35</v>
          </cell>
          <cell r="R3059" t="str">
            <v>181810011All</v>
          </cell>
          <cell r="S3059">
            <v>49</v>
          </cell>
        </row>
        <row r="3060">
          <cell r="A3060" t="str">
            <v>181830011All</v>
          </cell>
          <cell r="B3060">
            <v>47</v>
          </cell>
          <cell r="R3060" t="str">
            <v>181810041All</v>
          </cell>
          <cell r="S3060">
            <v>118</v>
          </cell>
        </row>
        <row r="3061">
          <cell r="A3061" t="str">
            <v>181830041All</v>
          </cell>
          <cell r="B3061">
            <v>109</v>
          </cell>
          <cell r="R3061" t="str">
            <v>181810081All</v>
          </cell>
          <cell r="S3061">
            <v>35</v>
          </cell>
        </row>
        <row r="3062">
          <cell r="A3062" t="str">
            <v>181830081All</v>
          </cell>
          <cell r="B3062">
            <v>32</v>
          </cell>
          <cell r="R3062" t="str">
            <v>181830011All</v>
          </cell>
          <cell r="S3062">
            <v>47</v>
          </cell>
        </row>
        <row r="3063">
          <cell r="A3063" t="str">
            <v>190010011All</v>
          </cell>
          <cell r="B3063">
            <v>26</v>
          </cell>
          <cell r="R3063" t="str">
            <v>181830041All</v>
          </cell>
          <cell r="S3063">
            <v>109</v>
          </cell>
        </row>
        <row r="3064">
          <cell r="A3064" t="str">
            <v>190010016All</v>
          </cell>
          <cell r="B3064">
            <v>43</v>
          </cell>
          <cell r="R3064" t="str">
            <v>181830081All</v>
          </cell>
          <cell r="S3064">
            <v>32</v>
          </cell>
        </row>
        <row r="3065">
          <cell r="A3065" t="str">
            <v>190010041All</v>
          </cell>
          <cell r="B3065">
            <v>110</v>
          </cell>
          <cell r="R3065" t="str">
            <v>190010011All</v>
          </cell>
          <cell r="S3065">
            <v>26</v>
          </cell>
        </row>
        <row r="3066">
          <cell r="A3066" t="str">
            <v>190010081All</v>
          </cell>
          <cell r="B3066">
            <v>32</v>
          </cell>
          <cell r="R3066" t="str">
            <v>190010016All</v>
          </cell>
          <cell r="S3066">
            <v>43</v>
          </cell>
        </row>
        <row r="3067">
          <cell r="A3067" t="str">
            <v>190030011All</v>
          </cell>
          <cell r="B3067">
            <v>26</v>
          </cell>
          <cell r="R3067" t="str">
            <v>190010041All</v>
          </cell>
          <cell r="S3067">
            <v>110</v>
          </cell>
        </row>
        <row r="3068">
          <cell r="A3068" t="str">
            <v>190030016All</v>
          </cell>
          <cell r="B3068">
            <v>43</v>
          </cell>
          <cell r="R3068" t="str">
            <v>190010081All</v>
          </cell>
          <cell r="S3068">
            <v>32</v>
          </cell>
        </row>
        <row r="3069">
          <cell r="A3069" t="str">
            <v>190030041All</v>
          </cell>
          <cell r="B3069">
            <v>106</v>
          </cell>
          <cell r="R3069" t="str">
            <v>190030011All</v>
          </cell>
          <cell r="S3069">
            <v>26</v>
          </cell>
        </row>
        <row r="3070">
          <cell r="A3070" t="str">
            <v>190030051All</v>
          </cell>
          <cell r="B3070">
            <v>50</v>
          </cell>
          <cell r="R3070" t="str">
            <v>190030016All</v>
          </cell>
          <cell r="S3070">
            <v>43</v>
          </cell>
        </row>
        <row r="3071">
          <cell r="A3071" t="str">
            <v>190030081All</v>
          </cell>
          <cell r="B3071">
            <v>32</v>
          </cell>
          <cell r="R3071" t="str">
            <v>190030041All</v>
          </cell>
          <cell r="S3071">
            <v>106</v>
          </cell>
        </row>
        <row r="3072">
          <cell r="A3072" t="str">
            <v>190050016All</v>
          </cell>
          <cell r="B3072">
            <v>45</v>
          </cell>
          <cell r="R3072" t="str">
            <v>190030051All</v>
          </cell>
          <cell r="S3072">
            <v>50</v>
          </cell>
        </row>
        <row r="3073">
          <cell r="A3073" t="str">
            <v>190050041All</v>
          </cell>
          <cell r="B3073">
            <v>115</v>
          </cell>
          <cell r="R3073" t="str">
            <v>190030081All</v>
          </cell>
          <cell r="S3073">
            <v>32</v>
          </cell>
        </row>
        <row r="3074">
          <cell r="A3074" t="str">
            <v>190050081All</v>
          </cell>
          <cell r="B3074">
            <v>34</v>
          </cell>
          <cell r="R3074" t="str">
            <v>190050016All</v>
          </cell>
          <cell r="S3074">
            <v>45</v>
          </cell>
        </row>
        <row r="3075">
          <cell r="A3075" t="str">
            <v>190070011All</v>
          </cell>
          <cell r="B3075">
            <v>29</v>
          </cell>
          <cell r="R3075" t="str">
            <v>190050041All</v>
          </cell>
          <cell r="S3075">
            <v>115</v>
          </cell>
        </row>
        <row r="3076">
          <cell r="A3076" t="str">
            <v>190070016All</v>
          </cell>
          <cell r="B3076">
            <v>34</v>
          </cell>
          <cell r="R3076" t="str">
            <v>190050081All</v>
          </cell>
          <cell r="S3076">
            <v>34</v>
          </cell>
        </row>
        <row r="3077">
          <cell r="A3077" t="str">
            <v>190070041All</v>
          </cell>
          <cell r="B3077">
            <v>97</v>
          </cell>
          <cell r="R3077" t="str">
            <v>190050091All</v>
          </cell>
          <cell r="S3077">
            <v>39</v>
          </cell>
        </row>
        <row r="3078">
          <cell r="A3078" t="str">
            <v>190070051All</v>
          </cell>
          <cell r="B3078">
            <v>46</v>
          </cell>
          <cell r="R3078" t="str">
            <v>190070011All</v>
          </cell>
          <cell r="S3078">
            <v>29</v>
          </cell>
        </row>
        <row r="3079">
          <cell r="A3079" t="str">
            <v>190070081All</v>
          </cell>
          <cell r="B3079">
            <v>29</v>
          </cell>
          <cell r="R3079" t="str">
            <v>190070016All</v>
          </cell>
          <cell r="S3079">
            <v>34</v>
          </cell>
        </row>
        <row r="3080">
          <cell r="A3080" t="str">
            <v>190090016All</v>
          </cell>
          <cell r="B3080">
            <v>46</v>
          </cell>
          <cell r="R3080" t="str">
            <v>190070041All</v>
          </cell>
          <cell r="S3080">
            <v>97</v>
          </cell>
        </row>
        <row r="3081">
          <cell r="A3081" t="str">
            <v>190090041All</v>
          </cell>
          <cell r="B3081">
            <v>115</v>
          </cell>
          <cell r="R3081" t="str">
            <v>190070051All</v>
          </cell>
          <cell r="S3081">
            <v>46</v>
          </cell>
        </row>
        <row r="3082">
          <cell r="A3082" t="str">
            <v>190090081All</v>
          </cell>
          <cell r="B3082">
            <v>34</v>
          </cell>
          <cell r="R3082" t="str">
            <v>190070081All</v>
          </cell>
          <cell r="S3082">
            <v>29</v>
          </cell>
        </row>
        <row r="3083">
          <cell r="A3083" t="str">
            <v>190110016All</v>
          </cell>
          <cell r="B3083">
            <v>46</v>
          </cell>
          <cell r="R3083" t="str">
            <v>190090016All</v>
          </cell>
          <cell r="S3083">
            <v>46</v>
          </cell>
        </row>
        <row r="3084">
          <cell r="A3084" t="str">
            <v>190110041All</v>
          </cell>
          <cell r="B3084">
            <v>126</v>
          </cell>
          <cell r="R3084" t="str">
            <v>190090041All</v>
          </cell>
          <cell r="S3084">
            <v>115</v>
          </cell>
        </row>
        <row r="3085">
          <cell r="A3085" t="str">
            <v>190110081All</v>
          </cell>
          <cell r="B3085">
            <v>36</v>
          </cell>
          <cell r="R3085" t="str">
            <v>190090081All</v>
          </cell>
          <cell r="S3085">
            <v>34</v>
          </cell>
        </row>
        <row r="3086">
          <cell r="A3086" t="str">
            <v>190130016All</v>
          </cell>
          <cell r="B3086">
            <v>47</v>
          </cell>
          <cell r="R3086" t="str">
            <v>190110016All</v>
          </cell>
          <cell r="S3086">
            <v>46</v>
          </cell>
        </row>
        <row r="3087">
          <cell r="A3087" t="str">
            <v>190130041All</v>
          </cell>
          <cell r="B3087">
            <v>120</v>
          </cell>
          <cell r="R3087" t="str">
            <v>190110041All</v>
          </cell>
          <cell r="S3087">
            <v>126</v>
          </cell>
        </row>
        <row r="3088">
          <cell r="A3088" t="str">
            <v>190130081All</v>
          </cell>
          <cell r="B3088">
            <v>34</v>
          </cell>
          <cell r="R3088" t="str">
            <v>190110081All</v>
          </cell>
          <cell r="S3088">
            <v>36</v>
          </cell>
        </row>
        <row r="3089">
          <cell r="A3089" t="str">
            <v>190150016All</v>
          </cell>
          <cell r="B3089">
            <v>47</v>
          </cell>
          <cell r="R3089" t="str">
            <v>190130016All</v>
          </cell>
          <cell r="S3089">
            <v>47</v>
          </cell>
        </row>
        <row r="3090">
          <cell r="A3090" t="str">
            <v>190150041All</v>
          </cell>
          <cell r="B3090">
            <v>123</v>
          </cell>
          <cell r="R3090" t="str">
            <v>190130041All</v>
          </cell>
          <cell r="S3090">
            <v>120</v>
          </cell>
        </row>
        <row r="3091">
          <cell r="A3091" t="str">
            <v>190150051All</v>
          </cell>
          <cell r="B3091">
            <v>55</v>
          </cell>
          <cell r="R3091" t="str">
            <v>190130081All</v>
          </cell>
          <cell r="S3091">
            <v>34</v>
          </cell>
        </row>
        <row r="3092">
          <cell r="A3092" t="str">
            <v>190150081All</v>
          </cell>
          <cell r="B3092">
            <v>34</v>
          </cell>
          <cell r="R3092" t="str">
            <v>190150016All</v>
          </cell>
          <cell r="S3092">
            <v>47</v>
          </cell>
        </row>
        <row r="3093">
          <cell r="A3093" t="str">
            <v>190170016All</v>
          </cell>
          <cell r="B3093">
            <v>47</v>
          </cell>
          <cell r="R3093" t="str">
            <v>190150041All</v>
          </cell>
          <cell r="S3093">
            <v>123</v>
          </cell>
        </row>
        <row r="3094">
          <cell r="A3094" t="str">
            <v>190170041All</v>
          </cell>
          <cell r="B3094">
            <v>124</v>
          </cell>
          <cell r="R3094" t="str">
            <v>190150051All</v>
          </cell>
          <cell r="S3094">
            <v>55</v>
          </cell>
        </row>
        <row r="3095">
          <cell r="A3095" t="str">
            <v>190170081All</v>
          </cell>
          <cell r="B3095">
            <v>35</v>
          </cell>
          <cell r="R3095" t="str">
            <v>190150081All</v>
          </cell>
          <cell r="S3095">
            <v>34</v>
          </cell>
        </row>
        <row r="3096">
          <cell r="A3096" t="str">
            <v>190190016All</v>
          </cell>
          <cell r="B3096">
            <v>48</v>
          </cell>
          <cell r="R3096" t="str">
            <v>190170016All</v>
          </cell>
          <cell r="S3096">
            <v>47</v>
          </cell>
        </row>
        <row r="3097">
          <cell r="A3097" t="str">
            <v>190190041All</v>
          </cell>
          <cell r="B3097">
            <v>121</v>
          </cell>
          <cell r="R3097" t="str">
            <v>190170041All</v>
          </cell>
          <cell r="S3097">
            <v>124</v>
          </cell>
        </row>
        <row r="3098">
          <cell r="A3098" t="str">
            <v>190190081All</v>
          </cell>
          <cell r="B3098">
            <v>34</v>
          </cell>
          <cell r="R3098" t="str">
            <v>190170081All</v>
          </cell>
          <cell r="S3098">
            <v>35</v>
          </cell>
        </row>
        <row r="3099">
          <cell r="A3099" t="str">
            <v>190210016All</v>
          </cell>
          <cell r="B3099">
            <v>55</v>
          </cell>
          <cell r="R3099" t="str">
            <v>190190016All</v>
          </cell>
          <cell r="S3099">
            <v>48</v>
          </cell>
        </row>
        <row r="3100">
          <cell r="A3100" t="str">
            <v>190210041All</v>
          </cell>
          <cell r="B3100">
            <v>118</v>
          </cell>
          <cell r="R3100" t="str">
            <v>190190041All</v>
          </cell>
          <cell r="S3100">
            <v>121</v>
          </cell>
        </row>
        <row r="3101">
          <cell r="A3101" t="str">
            <v>190210081All</v>
          </cell>
          <cell r="B3101">
            <v>34</v>
          </cell>
          <cell r="R3101" t="str">
            <v>190190081All</v>
          </cell>
          <cell r="S3101">
            <v>34</v>
          </cell>
        </row>
        <row r="3102">
          <cell r="A3102" t="str">
            <v>190230016All</v>
          </cell>
          <cell r="B3102">
            <v>50</v>
          </cell>
          <cell r="R3102" t="str">
            <v>190210016All</v>
          </cell>
          <cell r="S3102">
            <v>55</v>
          </cell>
        </row>
        <row r="3103">
          <cell r="A3103" t="str">
            <v>190230041All</v>
          </cell>
          <cell r="B3103">
            <v>120</v>
          </cell>
          <cell r="R3103" t="str">
            <v>190210041All</v>
          </cell>
          <cell r="S3103">
            <v>118</v>
          </cell>
        </row>
        <row r="3104">
          <cell r="A3104" t="str">
            <v>190230081All</v>
          </cell>
          <cell r="B3104">
            <v>34</v>
          </cell>
          <cell r="R3104" t="str">
            <v>190210081All</v>
          </cell>
          <cell r="S3104">
            <v>34</v>
          </cell>
        </row>
        <row r="3105">
          <cell r="A3105" t="str">
            <v>190250016All</v>
          </cell>
          <cell r="B3105">
            <v>50</v>
          </cell>
          <cell r="R3105" t="str">
            <v>190230016All</v>
          </cell>
          <cell r="S3105">
            <v>50</v>
          </cell>
        </row>
        <row r="3106">
          <cell r="A3106" t="str">
            <v>190250041All</v>
          </cell>
          <cell r="B3106">
            <v>120</v>
          </cell>
          <cell r="R3106" t="str">
            <v>190230041All</v>
          </cell>
          <cell r="S3106">
            <v>120</v>
          </cell>
        </row>
        <row r="3107">
          <cell r="A3107" t="str">
            <v>190250081All</v>
          </cell>
          <cell r="B3107">
            <v>34</v>
          </cell>
          <cell r="R3107" t="str">
            <v>190230081All</v>
          </cell>
          <cell r="S3107">
            <v>34</v>
          </cell>
        </row>
        <row r="3108">
          <cell r="A3108" t="str">
            <v>190270016All</v>
          </cell>
          <cell r="B3108">
            <v>50</v>
          </cell>
          <cell r="R3108" t="str">
            <v>190250016All</v>
          </cell>
          <cell r="S3108">
            <v>50</v>
          </cell>
        </row>
        <row r="3109">
          <cell r="A3109" t="str">
            <v>190270041All</v>
          </cell>
          <cell r="B3109">
            <v>122</v>
          </cell>
          <cell r="R3109" t="str">
            <v>190250041All</v>
          </cell>
          <cell r="S3109">
            <v>120</v>
          </cell>
        </row>
        <row r="3110">
          <cell r="A3110" t="str">
            <v>190270081All</v>
          </cell>
          <cell r="B3110">
            <v>35</v>
          </cell>
          <cell r="R3110" t="str">
            <v>190250081All</v>
          </cell>
          <cell r="S3110">
            <v>34</v>
          </cell>
        </row>
        <row r="3111">
          <cell r="A3111" t="str">
            <v>190290016All</v>
          </cell>
          <cell r="B3111">
            <v>43</v>
          </cell>
          <cell r="R3111" t="str">
            <v>190270016All</v>
          </cell>
          <cell r="S3111">
            <v>50</v>
          </cell>
        </row>
        <row r="3112">
          <cell r="A3112" t="str">
            <v>190290041All</v>
          </cell>
          <cell r="B3112">
            <v>113</v>
          </cell>
          <cell r="R3112" t="str">
            <v>190270041All</v>
          </cell>
          <cell r="S3112">
            <v>122</v>
          </cell>
        </row>
        <row r="3113">
          <cell r="A3113" t="str">
            <v>190290081All</v>
          </cell>
          <cell r="B3113">
            <v>34</v>
          </cell>
          <cell r="R3113" t="str">
            <v>190270081All</v>
          </cell>
          <cell r="S3113">
            <v>35</v>
          </cell>
        </row>
        <row r="3114">
          <cell r="A3114" t="str">
            <v>190310016All</v>
          </cell>
          <cell r="B3114">
            <v>42</v>
          </cell>
          <cell r="R3114" t="str">
            <v>190290016All</v>
          </cell>
          <cell r="S3114">
            <v>43</v>
          </cell>
        </row>
        <row r="3115">
          <cell r="A3115" t="str">
            <v>190310041All</v>
          </cell>
          <cell r="B3115">
            <v>126</v>
          </cell>
          <cell r="R3115" t="str">
            <v>190290041All</v>
          </cell>
          <cell r="S3115">
            <v>113</v>
          </cell>
        </row>
        <row r="3116">
          <cell r="A3116" t="str">
            <v>190310081All</v>
          </cell>
          <cell r="B3116">
            <v>35</v>
          </cell>
          <cell r="R3116" t="str">
            <v>190290081All</v>
          </cell>
          <cell r="S3116">
            <v>34</v>
          </cell>
        </row>
        <row r="3117">
          <cell r="A3117" t="str">
            <v>190330016All</v>
          </cell>
          <cell r="B3117">
            <v>50</v>
          </cell>
          <cell r="R3117" t="str">
            <v>190310016All</v>
          </cell>
          <cell r="S3117">
            <v>42</v>
          </cell>
        </row>
        <row r="3118">
          <cell r="A3118" t="str">
            <v>190330041All</v>
          </cell>
          <cell r="B3118">
            <v>118</v>
          </cell>
          <cell r="R3118" t="str">
            <v>190310041All</v>
          </cell>
          <cell r="S3118">
            <v>126</v>
          </cell>
        </row>
        <row r="3119">
          <cell r="A3119" t="str">
            <v>190330081All</v>
          </cell>
          <cell r="B3119">
            <v>33</v>
          </cell>
          <cell r="R3119" t="str">
            <v>190310081All</v>
          </cell>
          <cell r="S3119">
            <v>35</v>
          </cell>
        </row>
        <row r="3120">
          <cell r="A3120" t="str">
            <v>190350016All</v>
          </cell>
          <cell r="B3120">
            <v>55</v>
          </cell>
          <cell r="R3120" t="str">
            <v>190330016All</v>
          </cell>
          <cell r="S3120">
            <v>50</v>
          </cell>
        </row>
        <row r="3121">
          <cell r="A3121" t="str">
            <v>190350041All</v>
          </cell>
          <cell r="B3121">
            <v>121</v>
          </cell>
          <cell r="R3121" t="str">
            <v>190330041All</v>
          </cell>
          <cell r="S3121">
            <v>118</v>
          </cell>
        </row>
        <row r="3122">
          <cell r="A3122" t="str">
            <v>190350081All</v>
          </cell>
          <cell r="B3122">
            <v>37</v>
          </cell>
          <cell r="R3122" t="str">
            <v>190330081All</v>
          </cell>
          <cell r="S3122">
            <v>33</v>
          </cell>
        </row>
        <row r="3123">
          <cell r="A3123" t="str">
            <v>190370016All</v>
          </cell>
          <cell r="B3123">
            <v>47</v>
          </cell>
          <cell r="R3123" t="str">
            <v>190350016All</v>
          </cell>
          <cell r="S3123">
            <v>55</v>
          </cell>
        </row>
        <row r="3124">
          <cell r="A3124" t="str">
            <v>190370041All</v>
          </cell>
          <cell r="B3124">
            <v>118</v>
          </cell>
          <cell r="R3124" t="str">
            <v>190350041All</v>
          </cell>
          <cell r="S3124">
            <v>121</v>
          </cell>
        </row>
        <row r="3125">
          <cell r="A3125" t="str">
            <v>190370081All</v>
          </cell>
          <cell r="B3125">
            <v>33</v>
          </cell>
          <cell r="R3125" t="str">
            <v>190350081All</v>
          </cell>
          <cell r="S3125">
            <v>37</v>
          </cell>
        </row>
        <row r="3126">
          <cell r="A3126" t="str">
            <v>190390011All</v>
          </cell>
          <cell r="B3126">
            <v>29</v>
          </cell>
          <cell r="R3126" t="str">
            <v>190370016All</v>
          </cell>
          <cell r="S3126">
            <v>47</v>
          </cell>
        </row>
        <row r="3127">
          <cell r="A3127" t="str">
            <v>190390016All</v>
          </cell>
          <cell r="B3127">
            <v>30</v>
          </cell>
          <cell r="R3127" t="str">
            <v>190370041All</v>
          </cell>
          <cell r="S3127">
            <v>118</v>
          </cell>
        </row>
        <row r="3128">
          <cell r="A3128" t="str">
            <v>190390041All</v>
          </cell>
          <cell r="B3128">
            <v>92</v>
          </cell>
          <cell r="R3128" t="str">
            <v>190370081All</v>
          </cell>
          <cell r="S3128">
            <v>33</v>
          </cell>
        </row>
        <row r="3129">
          <cell r="A3129" t="str">
            <v>190390051All</v>
          </cell>
          <cell r="B3129">
            <v>42</v>
          </cell>
          <cell r="R3129" t="str">
            <v>190390011All</v>
          </cell>
          <cell r="S3129">
            <v>29</v>
          </cell>
        </row>
        <row r="3130">
          <cell r="A3130" t="str">
            <v>190390081All</v>
          </cell>
          <cell r="B3130">
            <v>27</v>
          </cell>
          <cell r="R3130" t="str">
            <v>190390016All</v>
          </cell>
          <cell r="S3130">
            <v>30</v>
          </cell>
        </row>
        <row r="3131">
          <cell r="A3131" t="str">
            <v>190410016All</v>
          </cell>
          <cell r="B3131">
            <v>55</v>
          </cell>
          <cell r="R3131" t="str">
            <v>190390041All</v>
          </cell>
          <cell r="S3131">
            <v>92</v>
          </cell>
        </row>
        <row r="3132">
          <cell r="A3132" t="str">
            <v>190410041All</v>
          </cell>
          <cell r="B3132">
            <v>117</v>
          </cell>
          <cell r="R3132" t="str">
            <v>190390051All</v>
          </cell>
          <cell r="S3132">
            <v>42</v>
          </cell>
        </row>
        <row r="3133">
          <cell r="A3133" t="str">
            <v>190410081All</v>
          </cell>
          <cell r="B3133">
            <v>34</v>
          </cell>
          <cell r="R3133" t="str">
            <v>190390081All</v>
          </cell>
          <cell r="S3133">
            <v>27</v>
          </cell>
        </row>
        <row r="3134">
          <cell r="A3134" t="str">
            <v>190430016All</v>
          </cell>
          <cell r="B3134">
            <v>46</v>
          </cell>
          <cell r="R3134" t="str">
            <v>190410016All</v>
          </cell>
          <cell r="S3134">
            <v>55</v>
          </cell>
        </row>
        <row r="3135">
          <cell r="A3135" t="str">
            <v>190430041All</v>
          </cell>
          <cell r="B3135">
            <v>117</v>
          </cell>
          <cell r="R3135" t="str">
            <v>190410041All</v>
          </cell>
          <cell r="S3135">
            <v>117</v>
          </cell>
        </row>
        <row r="3136">
          <cell r="A3136" t="str">
            <v>190430081All</v>
          </cell>
          <cell r="B3136">
            <v>36</v>
          </cell>
          <cell r="R3136" t="str">
            <v>190410081All</v>
          </cell>
          <cell r="S3136">
            <v>34</v>
          </cell>
        </row>
        <row r="3137">
          <cell r="A3137" t="str">
            <v>190450011All</v>
          </cell>
          <cell r="B3137">
            <v>29</v>
          </cell>
          <cell r="R3137" t="str">
            <v>190430016All</v>
          </cell>
          <cell r="S3137">
            <v>46</v>
          </cell>
        </row>
        <row r="3138">
          <cell r="A3138" t="str">
            <v>190450016All</v>
          </cell>
          <cell r="B3138">
            <v>42</v>
          </cell>
          <cell r="R3138" t="str">
            <v>190430041All</v>
          </cell>
          <cell r="S3138">
            <v>117</v>
          </cell>
        </row>
        <row r="3139">
          <cell r="A3139" t="str">
            <v>190450041All</v>
          </cell>
          <cell r="B3139">
            <v>121</v>
          </cell>
          <cell r="R3139" t="str">
            <v>190430081All</v>
          </cell>
          <cell r="S3139">
            <v>36</v>
          </cell>
        </row>
        <row r="3140">
          <cell r="A3140" t="str">
            <v>190450081All</v>
          </cell>
          <cell r="B3140">
            <v>34</v>
          </cell>
          <cell r="R3140" t="str">
            <v>190430091All</v>
          </cell>
          <cell r="S3140">
            <v>39</v>
          </cell>
        </row>
        <row r="3141">
          <cell r="A3141" t="str">
            <v>190470011All</v>
          </cell>
          <cell r="B3141">
            <v>26</v>
          </cell>
          <cell r="R3141" t="str">
            <v>190450011All</v>
          </cell>
          <cell r="S3141">
            <v>29</v>
          </cell>
        </row>
        <row r="3142">
          <cell r="A3142" t="str">
            <v>190470016All</v>
          </cell>
          <cell r="B3142">
            <v>50</v>
          </cell>
          <cell r="R3142" t="str">
            <v>190450016All</v>
          </cell>
          <cell r="S3142">
            <v>42</v>
          </cell>
        </row>
        <row r="3143">
          <cell r="A3143" t="str">
            <v>190470041All</v>
          </cell>
          <cell r="B3143">
            <v>118</v>
          </cell>
          <cell r="R3143" t="str">
            <v>190450041All</v>
          </cell>
          <cell r="S3143">
            <v>121</v>
          </cell>
        </row>
        <row r="3144">
          <cell r="A3144" t="str">
            <v>190470081All</v>
          </cell>
          <cell r="B3144">
            <v>34</v>
          </cell>
          <cell r="R3144" t="str">
            <v>190450081All</v>
          </cell>
          <cell r="S3144">
            <v>34</v>
          </cell>
        </row>
        <row r="3145">
          <cell r="A3145" t="str">
            <v>190490016All</v>
          </cell>
          <cell r="B3145">
            <v>47</v>
          </cell>
          <cell r="R3145" t="str">
            <v>190470011All</v>
          </cell>
          <cell r="S3145">
            <v>26</v>
          </cell>
        </row>
        <row r="3146">
          <cell r="A3146" t="str">
            <v>190490041All</v>
          </cell>
          <cell r="B3146">
            <v>117</v>
          </cell>
          <cell r="R3146" t="str">
            <v>190470016All</v>
          </cell>
          <cell r="S3146">
            <v>50</v>
          </cell>
        </row>
        <row r="3147">
          <cell r="A3147" t="str">
            <v>190490081All</v>
          </cell>
          <cell r="B3147">
            <v>34</v>
          </cell>
          <cell r="R3147" t="str">
            <v>190470041All</v>
          </cell>
          <cell r="S3147">
            <v>118</v>
          </cell>
        </row>
        <row r="3148">
          <cell r="A3148" t="str">
            <v>190510011All</v>
          </cell>
          <cell r="B3148">
            <v>32</v>
          </cell>
          <cell r="R3148" t="str">
            <v>190470081All</v>
          </cell>
          <cell r="S3148">
            <v>34</v>
          </cell>
        </row>
        <row r="3149">
          <cell r="A3149" t="str">
            <v>190510016All</v>
          </cell>
          <cell r="B3149">
            <v>38</v>
          </cell>
          <cell r="R3149" t="str">
            <v>190490016All</v>
          </cell>
          <cell r="S3149">
            <v>47</v>
          </cell>
        </row>
        <row r="3150">
          <cell r="A3150" t="str">
            <v>190510041All</v>
          </cell>
          <cell r="B3150">
            <v>98</v>
          </cell>
          <cell r="R3150" t="str">
            <v>190490041All</v>
          </cell>
          <cell r="S3150">
            <v>117</v>
          </cell>
        </row>
        <row r="3151">
          <cell r="A3151" t="str">
            <v>190510051All</v>
          </cell>
          <cell r="B3151">
            <v>46</v>
          </cell>
          <cell r="R3151" t="str">
            <v>190490081All</v>
          </cell>
          <cell r="S3151">
            <v>34</v>
          </cell>
        </row>
        <row r="3152">
          <cell r="A3152" t="str">
            <v>190510081All</v>
          </cell>
          <cell r="B3152">
            <v>30</v>
          </cell>
          <cell r="R3152" t="str">
            <v>190510011All</v>
          </cell>
          <cell r="S3152">
            <v>32</v>
          </cell>
        </row>
        <row r="3153">
          <cell r="A3153" t="str">
            <v>190530011All</v>
          </cell>
          <cell r="B3153">
            <v>29</v>
          </cell>
          <cell r="R3153" t="str">
            <v>190510016All</v>
          </cell>
          <cell r="S3153">
            <v>38</v>
          </cell>
        </row>
        <row r="3154">
          <cell r="A3154" t="str">
            <v>190530016All</v>
          </cell>
          <cell r="B3154">
            <v>34</v>
          </cell>
          <cell r="R3154" t="str">
            <v>190510041All</v>
          </cell>
          <cell r="S3154">
            <v>98</v>
          </cell>
        </row>
        <row r="3155">
          <cell r="A3155" t="str">
            <v>190530041All</v>
          </cell>
          <cell r="B3155">
            <v>96</v>
          </cell>
          <cell r="R3155" t="str">
            <v>190510051All</v>
          </cell>
          <cell r="S3155">
            <v>46</v>
          </cell>
        </row>
        <row r="3156">
          <cell r="A3156" t="str">
            <v>190530051All</v>
          </cell>
          <cell r="B3156">
            <v>46</v>
          </cell>
          <cell r="R3156" t="str">
            <v>190510081All</v>
          </cell>
          <cell r="S3156">
            <v>30</v>
          </cell>
        </row>
        <row r="3157">
          <cell r="A3157" t="str">
            <v>190530081All</v>
          </cell>
          <cell r="B3157">
            <v>29</v>
          </cell>
          <cell r="R3157" t="str">
            <v>190530011All</v>
          </cell>
          <cell r="S3157">
            <v>29</v>
          </cell>
        </row>
        <row r="3158">
          <cell r="A3158" t="str">
            <v>190550016All</v>
          </cell>
          <cell r="B3158">
            <v>47</v>
          </cell>
          <cell r="R3158" t="str">
            <v>190530016All</v>
          </cell>
          <cell r="S3158">
            <v>34</v>
          </cell>
        </row>
        <row r="3159">
          <cell r="A3159" t="str">
            <v>190550041All</v>
          </cell>
          <cell r="B3159">
            <v>120</v>
          </cell>
          <cell r="R3159" t="str">
            <v>190530041All</v>
          </cell>
          <cell r="S3159">
            <v>96</v>
          </cell>
        </row>
        <row r="3160">
          <cell r="A3160" t="str">
            <v>190550081All</v>
          </cell>
          <cell r="B3160">
            <v>35</v>
          </cell>
          <cell r="R3160" t="str">
            <v>190530051All</v>
          </cell>
          <cell r="S3160">
            <v>46</v>
          </cell>
        </row>
        <row r="3161">
          <cell r="A3161" t="str">
            <v>190570011All</v>
          </cell>
          <cell r="B3161">
            <v>32</v>
          </cell>
          <cell r="R3161" t="str">
            <v>190530081All</v>
          </cell>
          <cell r="S3161">
            <v>29</v>
          </cell>
        </row>
        <row r="3162">
          <cell r="A3162" t="str">
            <v>190570016All</v>
          </cell>
          <cell r="B3162">
            <v>38</v>
          </cell>
          <cell r="R3162" t="str">
            <v>190550016All</v>
          </cell>
          <cell r="S3162">
            <v>47</v>
          </cell>
        </row>
        <row r="3163">
          <cell r="A3163" t="str">
            <v>190570041All</v>
          </cell>
          <cell r="B3163">
            <v>120</v>
          </cell>
          <cell r="R3163" t="str">
            <v>190550041All</v>
          </cell>
          <cell r="S3163">
            <v>120</v>
          </cell>
        </row>
        <row r="3164">
          <cell r="A3164" t="str">
            <v>190570081All</v>
          </cell>
          <cell r="B3164">
            <v>34</v>
          </cell>
          <cell r="R3164" t="str">
            <v>190550081All</v>
          </cell>
          <cell r="S3164">
            <v>35</v>
          </cell>
        </row>
        <row r="3165">
          <cell r="A3165" t="str">
            <v>190590016All</v>
          </cell>
          <cell r="B3165">
            <v>55</v>
          </cell>
          <cell r="R3165" t="str">
            <v>190570011All</v>
          </cell>
          <cell r="S3165">
            <v>32</v>
          </cell>
        </row>
        <row r="3166">
          <cell r="A3166" t="str">
            <v>190590041All</v>
          </cell>
          <cell r="B3166">
            <v>111</v>
          </cell>
          <cell r="R3166" t="str">
            <v>190570016All</v>
          </cell>
          <cell r="S3166">
            <v>38</v>
          </cell>
        </row>
        <row r="3167">
          <cell r="A3167" t="str">
            <v>190590081All</v>
          </cell>
          <cell r="B3167">
            <v>32</v>
          </cell>
          <cell r="R3167" t="str">
            <v>190570041All</v>
          </cell>
          <cell r="S3167">
            <v>120</v>
          </cell>
        </row>
        <row r="3168">
          <cell r="A3168" t="str">
            <v>190610011All</v>
          </cell>
          <cell r="B3168">
            <v>26</v>
          </cell>
          <cell r="R3168" t="str">
            <v>190570081All</v>
          </cell>
          <cell r="S3168">
            <v>34</v>
          </cell>
        </row>
        <row r="3169">
          <cell r="A3169" t="str">
            <v>190610016All</v>
          </cell>
          <cell r="B3169">
            <v>46</v>
          </cell>
          <cell r="R3169" t="str">
            <v>190590016All</v>
          </cell>
          <cell r="S3169">
            <v>55</v>
          </cell>
        </row>
        <row r="3170">
          <cell r="A3170" t="str">
            <v>190610041All</v>
          </cell>
          <cell r="B3170">
            <v>123</v>
          </cell>
          <cell r="R3170" t="str">
            <v>190590041All</v>
          </cell>
          <cell r="S3170">
            <v>111</v>
          </cell>
        </row>
        <row r="3171">
          <cell r="A3171" t="str">
            <v>190610081All</v>
          </cell>
          <cell r="B3171">
            <v>36</v>
          </cell>
          <cell r="R3171" t="str">
            <v>190590081All</v>
          </cell>
          <cell r="S3171">
            <v>32</v>
          </cell>
        </row>
        <row r="3172">
          <cell r="A3172" t="str">
            <v>190630011All</v>
          </cell>
          <cell r="B3172">
            <v>24</v>
          </cell>
          <cell r="R3172" t="str">
            <v>190610011All</v>
          </cell>
          <cell r="S3172">
            <v>26</v>
          </cell>
        </row>
        <row r="3173">
          <cell r="A3173" t="str">
            <v>190630016All</v>
          </cell>
          <cell r="B3173">
            <v>55</v>
          </cell>
          <cell r="R3173" t="str">
            <v>190610016All</v>
          </cell>
          <cell r="S3173">
            <v>46</v>
          </cell>
        </row>
        <row r="3174">
          <cell r="A3174" t="str">
            <v>190630041All</v>
          </cell>
          <cell r="B3174">
            <v>119</v>
          </cell>
          <cell r="R3174" t="str">
            <v>190610041All</v>
          </cell>
          <cell r="S3174">
            <v>123</v>
          </cell>
        </row>
        <row r="3175">
          <cell r="A3175" t="str">
            <v>190630081All</v>
          </cell>
          <cell r="B3175">
            <v>33</v>
          </cell>
          <cell r="R3175" t="str">
            <v>190610081All</v>
          </cell>
          <cell r="S3175">
            <v>36</v>
          </cell>
        </row>
        <row r="3176">
          <cell r="A3176" t="str">
            <v>190650011All</v>
          </cell>
          <cell r="B3176">
            <v>24</v>
          </cell>
          <cell r="R3176" t="str">
            <v>190610091All</v>
          </cell>
          <cell r="S3176">
            <v>39</v>
          </cell>
        </row>
        <row r="3177">
          <cell r="A3177" t="str">
            <v>190650016All</v>
          </cell>
          <cell r="B3177">
            <v>48</v>
          </cell>
          <cell r="R3177" t="str">
            <v>190630011All</v>
          </cell>
          <cell r="S3177">
            <v>24</v>
          </cell>
        </row>
        <row r="3178">
          <cell r="A3178" t="str">
            <v>190650041All</v>
          </cell>
          <cell r="B3178">
            <v>118</v>
          </cell>
          <cell r="R3178" t="str">
            <v>190630016All</v>
          </cell>
          <cell r="S3178">
            <v>55</v>
          </cell>
        </row>
        <row r="3179">
          <cell r="A3179" t="str">
            <v>190650081All</v>
          </cell>
          <cell r="B3179">
            <v>33</v>
          </cell>
          <cell r="R3179" t="str">
            <v>190630041All</v>
          </cell>
          <cell r="S3179">
            <v>119</v>
          </cell>
        </row>
        <row r="3180">
          <cell r="A3180" t="str">
            <v>190670016All</v>
          </cell>
          <cell r="B3180">
            <v>50</v>
          </cell>
          <cell r="R3180" t="str">
            <v>190630081All</v>
          </cell>
          <cell r="S3180">
            <v>33</v>
          </cell>
        </row>
        <row r="3181">
          <cell r="A3181" t="str">
            <v>190670041All</v>
          </cell>
          <cell r="B3181">
            <v>116</v>
          </cell>
          <cell r="R3181" t="str">
            <v>190650011All</v>
          </cell>
          <cell r="S3181">
            <v>24</v>
          </cell>
        </row>
        <row r="3182">
          <cell r="A3182" t="str">
            <v>190670081All</v>
          </cell>
          <cell r="B3182">
            <v>33</v>
          </cell>
          <cell r="R3182" t="str">
            <v>190650016All</v>
          </cell>
          <cell r="S3182">
            <v>48</v>
          </cell>
        </row>
        <row r="3183">
          <cell r="A3183" t="str">
            <v>190690016All</v>
          </cell>
          <cell r="B3183">
            <v>50</v>
          </cell>
          <cell r="R3183" t="str">
            <v>190650041All</v>
          </cell>
          <cell r="S3183">
            <v>118</v>
          </cell>
        </row>
        <row r="3184">
          <cell r="A3184" t="str">
            <v>190690041All</v>
          </cell>
          <cell r="B3184">
            <v>120</v>
          </cell>
          <cell r="R3184" t="str">
            <v>190650081All</v>
          </cell>
          <cell r="S3184">
            <v>33</v>
          </cell>
        </row>
        <row r="3185">
          <cell r="A3185" t="str">
            <v>190690081All</v>
          </cell>
          <cell r="B3185">
            <v>34</v>
          </cell>
          <cell r="R3185" t="str">
            <v>190670016All</v>
          </cell>
          <cell r="S3185">
            <v>50</v>
          </cell>
        </row>
        <row r="3186">
          <cell r="A3186" t="str">
            <v>190710011All</v>
          </cell>
          <cell r="B3186">
            <v>24</v>
          </cell>
          <cell r="R3186" t="str">
            <v>190670041All</v>
          </cell>
          <cell r="S3186">
            <v>116</v>
          </cell>
        </row>
        <row r="3187">
          <cell r="A3187" t="str">
            <v>190710016All</v>
          </cell>
          <cell r="B3187">
            <v>43</v>
          </cell>
          <cell r="R3187" t="str">
            <v>190670081All</v>
          </cell>
          <cell r="S3187">
            <v>33</v>
          </cell>
        </row>
        <row r="3188">
          <cell r="A3188" t="str">
            <v>190710041All</v>
          </cell>
          <cell r="B3188">
            <v>102</v>
          </cell>
          <cell r="R3188" t="str">
            <v>190690016All</v>
          </cell>
          <cell r="S3188">
            <v>50</v>
          </cell>
        </row>
        <row r="3189">
          <cell r="A3189" t="str">
            <v>190710051All</v>
          </cell>
          <cell r="B3189">
            <v>49</v>
          </cell>
          <cell r="R3189" t="str">
            <v>190690041All</v>
          </cell>
          <cell r="S3189">
            <v>120</v>
          </cell>
        </row>
        <row r="3190">
          <cell r="A3190" t="str">
            <v>190710081All</v>
          </cell>
          <cell r="B3190">
            <v>32</v>
          </cell>
          <cell r="R3190" t="str">
            <v>190690081All</v>
          </cell>
          <cell r="S3190">
            <v>34</v>
          </cell>
        </row>
        <row r="3191">
          <cell r="A3191" t="str">
            <v>190730016All</v>
          </cell>
          <cell r="B3191">
            <v>46</v>
          </cell>
          <cell r="R3191" t="str">
            <v>190710011All</v>
          </cell>
          <cell r="S3191">
            <v>24</v>
          </cell>
        </row>
        <row r="3192">
          <cell r="A3192" t="str">
            <v>190730041All</v>
          </cell>
          <cell r="B3192">
            <v>121</v>
          </cell>
          <cell r="R3192" t="str">
            <v>190710016All</v>
          </cell>
          <cell r="S3192">
            <v>43</v>
          </cell>
        </row>
        <row r="3193">
          <cell r="A3193" t="str">
            <v>190730081All</v>
          </cell>
          <cell r="B3193">
            <v>34</v>
          </cell>
          <cell r="R3193" t="str">
            <v>190710041All</v>
          </cell>
          <cell r="S3193">
            <v>102</v>
          </cell>
        </row>
        <row r="3194">
          <cell r="A3194" t="str">
            <v>190750016All</v>
          </cell>
          <cell r="B3194">
            <v>47</v>
          </cell>
          <cell r="R3194" t="str">
            <v>190710051All</v>
          </cell>
          <cell r="S3194">
            <v>49</v>
          </cell>
        </row>
        <row r="3195">
          <cell r="A3195" t="str">
            <v>190750041All</v>
          </cell>
          <cell r="B3195">
            <v>127</v>
          </cell>
          <cell r="R3195" t="str">
            <v>190710081All</v>
          </cell>
          <cell r="S3195">
            <v>32</v>
          </cell>
        </row>
        <row r="3196">
          <cell r="A3196" t="str">
            <v>190750081All</v>
          </cell>
          <cell r="B3196">
            <v>37</v>
          </cell>
          <cell r="R3196" t="str">
            <v>190730016All</v>
          </cell>
          <cell r="S3196">
            <v>46</v>
          </cell>
        </row>
        <row r="3197">
          <cell r="A3197" t="str">
            <v>190770016All</v>
          </cell>
          <cell r="B3197">
            <v>46</v>
          </cell>
          <cell r="R3197" t="str">
            <v>190730041All</v>
          </cell>
          <cell r="S3197">
            <v>121</v>
          </cell>
        </row>
        <row r="3198">
          <cell r="A3198" t="str">
            <v>190770041All</v>
          </cell>
          <cell r="B3198">
            <v>113</v>
          </cell>
          <cell r="R3198" t="str">
            <v>190730081All</v>
          </cell>
          <cell r="S3198">
            <v>34</v>
          </cell>
        </row>
        <row r="3199">
          <cell r="A3199" t="str">
            <v>190770081All</v>
          </cell>
          <cell r="B3199">
            <v>32</v>
          </cell>
          <cell r="R3199" t="str">
            <v>190750016All</v>
          </cell>
          <cell r="S3199">
            <v>47</v>
          </cell>
        </row>
        <row r="3200">
          <cell r="A3200" t="str">
            <v>190790016All</v>
          </cell>
          <cell r="B3200">
            <v>47</v>
          </cell>
          <cell r="R3200" t="str">
            <v>190750041All</v>
          </cell>
          <cell r="S3200">
            <v>127</v>
          </cell>
        </row>
        <row r="3201">
          <cell r="A3201" t="str">
            <v>190790041All</v>
          </cell>
          <cell r="B3201">
            <v>121</v>
          </cell>
          <cell r="R3201" t="str">
            <v>190750081All</v>
          </cell>
          <cell r="S3201">
            <v>37</v>
          </cell>
        </row>
        <row r="3202">
          <cell r="A3202" t="str">
            <v>190790081All</v>
          </cell>
          <cell r="B3202">
            <v>33</v>
          </cell>
          <cell r="R3202" t="str">
            <v>190770016All</v>
          </cell>
          <cell r="S3202">
            <v>46</v>
          </cell>
        </row>
        <row r="3203">
          <cell r="A3203" t="str">
            <v>190810016All</v>
          </cell>
          <cell r="B3203">
            <v>50</v>
          </cell>
          <cell r="R3203" t="str">
            <v>190770041All</v>
          </cell>
          <cell r="S3203">
            <v>113</v>
          </cell>
        </row>
        <row r="3204">
          <cell r="A3204" t="str">
            <v>190810041All</v>
          </cell>
          <cell r="B3204">
            <v>121</v>
          </cell>
          <cell r="R3204" t="str">
            <v>190770081All</v>
          </cell>
          <cell r="S3204">
            <v>32</v>
          </cell>
        </row>
        <row r="3205">
          <cell r="A3205" t="str">
            <v>190810081All</v>
          </cell>
          <cell r="B3205">
            <v>34</v>
          </cell>
          <cell r="R3205" t="str">
            <v>190790016All</v>
          </cell>
          <cell r="S3205">
            <v>47</v>
          </cell>
        </row>
        <row r="3206">
          <cell r="A3206" t="str">
            <v>190830016All</v>
          </cell>
          <cell r="B3206">
            <v>47</v>
          </cell>
          <cell r="R3206" t="str">
            <v>190790041All</v>
          </cell>
          <cell r="S3206">
            <v>121</v>
          </cell>
        </row>
        <row r="3207">
          <cell r="A3207" t="str">
            <v>190830041All</v>
          </cell>
          <cell r="B3207">
            <v>120</v>
          </cell>
          <cell r="R3207" t="str">
            <v>190790081All</v>
          </cell>
          <cell r="S3207">
            <v>33</v>
          </cell>
        </row>
        <row r="3208">
          <cell r="A3208" t="str">
            <v>190830081All</v>
          </cell>
          <cell r="B3208">
            <v>34</v>
          </cell>
          <cell r="R3208" t="str">
            <v>190810016All</v>
          </cell>
          <cell r="S3208">
            <v>50</v>
          </cell>
        </row>
        <row r="3209">
          <cell r="A3209" t="str">
            <v>190850011All</v>
          </cell>
          <cell r="B3209">
            <v>25</v>
          </cell>
          <cell r="R3209" t="str">
            <v>190810041All</v>
          </cell>
          <cell r="S3209">
            <v>121</v>
          </cell>
        </row>
        <row r="3210">
          <cell r="A3210" t="str">
            <v>190850016All</v>
          </cell>
          <cell r="B3210">
            <v>50</v>
          </cell>
          <cell r="R3210" t="str">
            <v>190810081All</v>
          </cell>
          <cell r="S3210">
            <v>34</v>
          </cell>
        </row>
        <row r="3211">
          <cell r="A3211" t="str">
            <v>190850041All</v>
          </cell>
          <cell r="B3211">
            <v>112</v>
          </cell>
          <cell r="R3211" t="str">
            <v>190830016All</v>
          </cell>
          <cell r="S3211">
            <v>47</v>
          </cell>
        </row>
        <row r="3212">
          <cell r="A3212" t="str">
            <v>190850051All</v>
          </cell>
          <cell r="B3212">
            <v>50</v>
          </cell>
          <cell r="R3212" t="str">
            <v>190830041All</v>
          </cell>
          <cell r="S3212">
            <v>120</v>
          </cell>
        </row>
        <row r="3213">
          <cell r="A3213" t="str">
            <v>190850081All</v>
          </cell>
          <cell r="B3213">
            <v>32</v>
          </cell>
          <cell r="R3213" t="str">
            <v>190830081All</v>
          </cell>
          <cell r="S3213">
            <v>34</v>
          </cell>
        </row>
        <row r="3214">
          <cell r="A3214" t="str">
            <v>190870011All</v>
          </cell>
          <cell r="B3214">
            <v>32</v>
          </cell>
          <cell r="R3214" t="str">
            <v>190850011All</v>
          </cell>
          <cell r="S3214">
            <v>25</v>
          </cell>
        </row>
        <row r="3215">
          <cell r="A3215" t="str">
            <v>190870016All</v>
          </cell>
          <cell r="B3215">
            <v>38</v>
          </cell>
          <cell r="R3215" t="str">
            <v>190850016All</v>
          </cell>
          <cell r="S3215">
            <v>50</v>
          </cell>
        </row>
        <row r="3216">
          <cell r="A3216" t="str">
            <v>190870041All</v>
          </cell>
          <cell r="B3216">
            <v>116</v>
          </cell>
          <cell r="R3216" t="str">
            <v>190850041All</v>
          </cell>
          <cell r="S3216">
            <v>112</v>
          </cell>
        </row>
        <row r="3217">
          <cell r="A3217" t="str">
            <v>190870081All</v>
          </cell>
          <cell r="B3217">
            <v>34</v>
          </cell>
          <cell r="R3217" t="str">
            <v>190850051All</v>
          </cell>
          <cell r="S3217">
            <v>50</v>
          </cell>
        </row>
        <row r="3218">
          <cell r="A3218" t="str">
            <v>190890011All</v>
          </cell>
          <cell r="B3218">
            <v>24</v>
          </cell>
          <cell r="R3218" t="str">
            <v>190850081All</v>
          </cell>
          <cell r="S3218">
            <v>32</v>
          </cell>
        </row>
        <row r="3219">
          <cell r="A3219" t="str">
            <v>190890016All</v>
          </cell>
          <cell r="B3219">
            <v>48</v>
          </cell>
          <cell r="R3219" t="str">
            <v>190870011All</v>
          </cell>
          <cell r="S3219">
            <v>32</v>
          </cell>
        </row>
        <row r="3220">
          <cell r="A3220" t="str">
            <v>190890041All</v>
          </cell>
          <cell r="B3220">
            <v>116</v>
          </cell>
          <cell r="R3220" t="str">
            <v>190870016All</v>
          </cell>
          <cell r="S3220">
            <v>38</v>
          </cell>
        </row>
        <row r="3221">
          <cell r="A3221" t="str">
            <v>190890081All</v>
          </cell>
          <cell r="B3221">
            <v>32</v>
          </cell>
          <cell r="R3221" t="str">
            <v>190870041All</v>
          </cell>
          <cell r="S3221">
            <v>116</v>
          </cell>
        </row>
        <row r="3222">
          <cell r="A3222" t="str">
            <v>190910016All</v>
          </cell>
          <cell r="B3222">
            <v>50</v>
          </cell>
          <cell r="R3222" t="str">
            <v>190870081All</v>
          </cell>
          <cell r="S3222">
            <v>34</v>
          </cell>
        </row>
        <row r="3223">
          <cell r="A3223" t="str">
            <v>190910041All</v>
          </cell>
          <cell r="B3223">
            <v>124</v>
          </cell>
          <cell r="R3223" t="str">
            <v>190890011All</v>
          </cell>
          <cell r="S3223">
            <v>24</v>
          </cell>
        </row>
        <row r="3224">
          <cell r="A3224" t="str">
            <v>190910081All</v>
          </cell>
          <cell r="B3224">
            <v>34</v>
          </cell>
          <cell r="R3224" t="str">
            <v>190890016All</v>
          </cell>
          <cell r="S3224">
            <v>48</v>
          </cell>
        </row>
        <row r="3225">
          <cell r="A3225" t="str">
            <v>190930016All</v>
          </cell>
          <cell r="B3225">
            <v>50</v>
          </cell>
          <cell r="R3225" t="str">
            <v>190890041All</v>
          </cell>
          <cell r="S3225">
            <v>116</v>
          </cell>
        </row>
        <row r="3226">
          <cell r="A3226" t="str">
            <v>190930041All</v>
          </cell>
          <cell r="B3226">
            <v>118</v>
          </cell>
          <cell r="R3226" t="str">
            <v>190890081All</v>
          </cell>
          <cell r="S3226">
            <v>32</v>
          </cell>
        </row>
        <row r="3227">
          <cell r="A3227" t="str">
            <v>190930081All</v>
          </cell>
          <cell r="B3227">
            <v>35</v>
          </cell>
          <cell r="R3227" t="str">
            <v>190910016All</v>
          </cell>
          <cell r="S3227">
            <v>50</v>
          </cell>
        </row>
        <row r="3228">
          <cell r="A3228" t="str">
            <v>190950011All</v>
          </cell>
          <cell r="B3228">
            <v>32</v>
          </cell>
          <cell r="R3228" t="str">
            <v>190910041All</v>
          </cell>
          <cell r="S3228">
            <v>124</v>
          </cell>
        </row>
        <row r="3229">
          <cell r="A3229" t="str">
            <v>190950016All</v>
          </cell>
          <cell r="B3229">
            <v>42</v>
          </cell>
          <cell r="R3229" t="str">
            <v>190910081All</v>
          </cell>
          <cell r="S3229">
            <v>34</v>
          </cell>
        </row>
        <row r="3230">
          <cell r="A3230" t="str">
            <v>190950041All</v>
          </cell>
          <cell r="B3230">
            <v>117</v>
          </cell>
          <cell r="R3230" t="str">
            <v>190930016All</v>
          </cell>
          <cell r="S3230">
            <v>50</v>
          </cell>
        </row>
        <row r="3231">
          <cell r="A3231" t="str">
            <v>190950081All</v>
          </cell>
          <cell r="B3231">
            <v>35</v>
          </cell>
          <cell r="R3231" t="str">
            <v>190930041All</v>
          </cell>
          <cell r="S3231">
            <v>118</v>
          </cell>
        </row>
        <row r="3232">
          <cell r="A3232" t="str">
            <v>190970011All</v>
          </cell>
          <cell r="B3232">
            <v>29</v>
          </cell>
          <cell r="R3232" t="str">
            <v>190930081All</v>
          </cell>
          <cell r="S3232">
            <v>35</v>
          </cell>
        </row>
        <row r="3233">
          <cell r="A3233" t="str">
            <v>190970016All</v>
          </cell>
          <cell r="B3233">
            <v>41</v>
          </cell>
          <cell r="R3233" t="str">
            <v>190930091All</v>
          </cell>
          <cell r="S3233">
            <v>36</v>
          </cell>
        </row>
        <row r="3234">
          <cell r="A3234" t="str">
            <v>190970041All</v>
          </cell>
          <cell r="B3234">
            <v>116</v>
          </cell>
          <cell r="R3234" t="str">
            <v>190950011All</v>
          </cell>
          <cell r="S3234">
            <v>32</v>
          </cell>
        </row>
        <row r="3235">
          <cell r="A3235" t="str">
            <v>190970081All</v>
          </cell>
          <cell r="B3235">
            <v>35</v>
          </cell>
          <cell r="R3235" t="str">
            <v>190950016All</v>
          </cell>
          <cell r="S3235">
            <v>42</v>
          </cell>
        </row>
        <row r="3236">
          <cell r="A3236" t="str">
            <v>190990016All</v>
          </cell>
          <cell r="B3236">
            <v>47</v>
          </cell>
          <cell r="R3236" t="str">
            <v>190950041All</v>
          </cell>
          <cell r="S3236">
            <v>117</v>
          </cell>
        </row>
        <row r="3237">
          <cell r="A3237" t="str">
            <v>190990041All</v>
          </cell>
          <cell r="B3237">
            <v>123</v>
          </cell>
          <cell r="R3237" t="str">
            <v>190950081All</v>
          </cell>
          <cell r="S3237">
            <v>35</v>
          </cell>
        </row>
        <row r="3238">
          <cell r="A3238" t="str">
            <v>190990081All</v>
          </cell>
          <cell r="B3238">
            <v>36</v>
          </cell>
          <cell r="R3238" t="str">
            <v>190970011All</v>
          </cell>
          <cell r="S3238">
            <v>29</v>
          </cell>
        </row>
        <row r="3239">
          <cell r="A3239" t="str">
            <v>191010011All</v>
          </cell>
          <cell r="B3239">
            <v>32</v>
          </cell>
          <cell r="R3239" t="str">
            <v>190970016All</v>
          </cell>
          <cell r="S3239">
            <v>41</v>
          </cell>
        </row>
        <row r="3240">
          <cell r="A3240" t="str">
            <v>191010016All</v>
          </cell>
          <cell r="B3240">
            <v>38</v>
          </cell>
          <cell r="R3240" t="str">
            <v>190970041All</v>
          </cell>
          <cell r="S3240">
            <v>116</v>
          </cell>
        </row>
        <row r="3241">
          <cell r="A3241" t="str">
            <v>191010041All</v>
          </cell>
          <cell r="B3241">
            <v>106</v>
          </cell>
          <cell r="R3241" t="str">
            <v>190970081All</v>
          </cell>
          <cell r="S3241">
            <v>35</v>
          </cell>
        </row>
        <row r="3242">
          <cell r="A3242" t="str">
            <v>191010081All</v>
          </cell>
          <cell r="B3242">
            <v>32</v>
          </cell>
          <cell r="R3242" t="str">
            <v>190990016All</v>
          </cell>
          <cell r="S3242">
            <v>47</v>
          </cell>
        </row>
        <row r="3243">
          <cell r="A3243" t="str">
            <v>191030011All</v>
          </cell>
          <cell r="B3243">
            <v>32</v>
          </cell>
          <cell r="R3243" t="str">
            <v>190990041All</v>
          </cell>
          <cell r="S3243">
            <v>123</v>
          </cell>
        </row>
        <row r="3244">
          <cell r="A3244" t="str">
            <v>191030016All</v>
          </cell>
          <cell r="B3244">
            <v>41</v>
          </cell>
          <cell r="R3244" t="str">
            <v>190990081All</v>
          </cell>
          <cell r="S3244">
            <v>36</v>
          </cell>
        </row>
        <row r="3245">
          <cell r="A3245" t="str">
            <v>191030041All</v>
          </cell>
          <cell r="B3245">
            <v>116</v>
          </cell>
          <cell r="R3245" t="str">
            <v>191010011All</v>
          </cell>
          <cell r="S3245">
            <v>32</v>
          </cell>
        </row>
        <row r="3246">
          <cell r="A3246" t="str">
            <v>191030051All</v>
          </cell>
          <cell r="B3246">
            <v>55</v>
          </cell>
          <cell r="R3246" t="str">
            <v>191010016All</v>
          </cell>
          <cell r="S3246">
            <v>38</v>
          </cell>
        </row>
        <row r="3247">
          <cell r="A3247" t="str">
            <v>191030081All</v>
          </cell>
          <cell r="B3247">
            <v>33</v>
          </cell>
          <cell r="R3247" t="str">
            <v>191010041All</v>
          </cell>
          <cell r="S3247">
            <v>106</v>
          </cell>
        </row>
        <row r="3248">
          <cell r="A3248" t="str">
            <v>191050011All</v>
          </cell>
          <cell r="B3248">
            <v>25</v>
          </cell>
          <cell r="R3248" t="str">
            <v>191010081All</v>
          </cell>
          <cell r="S3248">
            <v>32</v>
          </cell>
        </row>
        <row r="3249">
          <cell r="A3249" t="str">
            <v>191050016All</v>
          </cell>
          <cell r="B3249">
            <v>42</v>
          </cell>
          <cell r="R3249" t="str">
            <v>191030011All</v>
          </cell>
          <cell r="S3249">
            <v>32</v>
          </cell>
        </row>
        <row r="3250">
          <cell r="A3250" t="str">
            <v>191050041All</v>
          </cell>
          <cell r="B3250">
            <v>120</v>
          </cell>
          <cell r="R3250" t="str">
            <v>191030016All</v>
          </cell>
          <cell r="S3250">
            <v>41</v>
          </cell>
        </row>
        <row r="3251">
          <cell r="A3251" t="str">
            <v>191050081All</v>
          </cell>
          <cell r="B3251">
            <v>34</v>
          </cell>
          <cell r="R3251" t="str">
            <v>191030041All</v>
          </cell>
          <cell r="S3251">
            <v>116</v>
          </cell>
        </row>
        <row r="3252">
          <cell r="A3252" t="str">
            <v>191070011All</v>
          </cell>
          <cell r="B3252">
            <v>32</v>
          </cell>
          <cell r="R3252" t="str">
            <v>191030051All</v>
          </cell>
          <cell r="S3252">
            <v>55</v>
          </cell>
        </row>
        <row r="3253">
          <cell r="A3253" t="str">
            <v>191070016All</v>
          </cell>
          <cell r="B3253">
            <v>39</v>
          </cell>
          <cell r="R3253" t="str">
            <v>191030081All</v>
          </cell>
          <cell r="S3253">
            <v>33</v>
          </cell>
        </row>
        <row r="3254">
          <cell r="A3254" t="str">
            <v>191070041All</v>
          </cell>
          <cell r="B3254">
            <v>113</v>
          </cell>
          <cell r="R3254" t="str">
            <v>191050011All</v>
          </cell>
          <cell r="S3254">
            <v>25</v>
          </cell>
        </row>
        <row r="3255">
          <cell r="A3255" t="str">
            <v>191070081All</v>
          </cell>
          <cell r="B3255">
            <v>34</v>
          </cell>
          <cell r="R3255" t="str">
            <v>191050016All</v>
          </cell>
          <cell r="S3255">
            <v>42</v>
          </cell>
        </row>
        <row r="3256">
          <cell r="A3256" t="str">
            <v>191090016All</v>
          </cell>
          <cell r="B3256">
            <v>50</v>
          </cell>
          <cell r="R3256" t="str">
            <v>191050041All</v>
          </cell>
          <cell r="S3256">
            <v>120</v>
          </cell>
        </row>
        <row r="3257">
          <cell r="A3257" t="str">
            <v>191090041All</v>
          </cell>
          <cell r="B3257">
            <v>122</v>
          </cell>
          <cell r="R3257" t="str">
            <v>191050081All</v>
          </cell>
          <cell r="S3257">
            <v>34</v>
          </cell>
        </row>
        <row r="3258">
          <cell r="A3258" t="str">
            <v>191090081All</v>
          </cell>
          <cell r="B3258">
            <v>34</v>
          </cell>
          <cell r="R3258" t="str">
            <v>191070011All</v>
          </cell>
          <cell r="S3258">
            <v>32</v>
          </cell>
        </row>
        <row r="3259">
          <cell r="A3259" t="str">
            <v>191110011All</v>
          </cell>
          <cell r="B3259">
            <v>36</v>
          </cell>
          <cell r="R3259" t="str">
            <v>191070016All</v>
          </cell>
          <cell r="S3259">
            <v>39</v>
          </cell>
        </row>
        <row r="3260">
          <cell r="A3260" t="str">
            <v>191110016All</v>
          </cell>
          <cell r="B3260">
            <v>38</v>
          </cell>
          <cell r="R3260" t="str">
            <v>191070041All</v>
          </cell>
          <cell r="S3260">
            <v>113</v>
          </cell>
        </row>
        <row r="3261">
          <cell r="A3261" t="str">
            <v>191110041All</v>
          </cell>
          <cell r="B3261">
            <v>111</v>
          </cell>
          <cell r="R3261" t="str">
            <v>191070081All</v>
          </cell>
          <cell r="S3261">
            <v>34</v>
          </cell>
        </row>
        <row r="3262">
          <cell r="A3262" t="str">
            <v>191110081All</v>
          </cell>
          <cell r="B3262">
            <v>33</v>
          </cell>
          <cell r="R3262" t="str">
            <v>191090016All</v>
          </cell>
          <cell r="S3262">
            <v>50</v>
          </cell>
        </row>
        <row r="3263">
          <cell r="A3263" t="str">
            <v>191130016All</v>
          </cell>
          <cell r="B3263">
            <v>45</v>
          </cell>
          <cell r="R3263" t="str">
            <v>191090041All</v>
          </cell>
          <cell r="S3263">
            <v>122</v>
          </cell>
        </row>
        <row r="3264">
          <cell r="A3264" t="str">
            <v>191130041All</v>
          </cell>
          <cell r="B3264">
            <v>120</v>
          </cell>
          <cell r="R3264" t="str">
            <v>191090081All</v>
          </cell>
          <cell r="S3264">
            <v>34</v>
          </cell>
        </row>
        <row r="3265">
          <cell r="A3265" t="str">
            <v>191130081All</v>
          </cell>
          <cell r="B3265">
            <v>34</v>
          </cell>
          <cell r="R3265" t="str">
            <v>191110011All</v>
          </cell>
          <cell r="S3265">
            <v>36</v>
          </cell>
        </row>
        <row r="3266">
          <cell r="A3266" t="str">
            <v>191150011All</v>
          </cell>
          <cell r="B3266">
            <v>32</v>
          </cell>
          <cell r="R3266" t="str">
            <v>191110016All</v>
          </cell>
          <cell r="S3266">
            <v>38</v>
          </cell>
        </row>
        <row r="3267">
          <cell r="A3267" t="str">
            <v>191150016All</v>
          </cell>
          <cell r="B3267">
            <v>38</v>
          </cell>
          <cell r="R3267" t="str">
            <v>191110041All</v>
          </cell>
          <cell r="S3267">
            <v>111</v>
          </cell>
        </row>
        <row r="3268">
          <cell r="A3268" t="str">
            <v>191150041All</v>
          </cell>
          <cell r="B3268">
            <v>113</v>
          </cell>
          <cell r="R3268" t="str">
            <v>191110081All</v>
          </cell>
          <cell r="S3268">
            <v>33</v>
          </cell>
        </row>
        <row r="3269">
          <cell r="A3269" t="str">
            <v>191150081All</v>
          </cell>
          <cell r="B3269">
            <v>33</v>
          </cell>
          <cell r="R3269" t="str">
            <v>191130016All</v>
          </cell>
          <cell r="S3269">
            <v>45</v>
          </cell>
        </row>
        <row r="3270">
          <cell r="A3270" t="str">
            <v>191170011All</v>
          </cell>
          <cell r="B3270">
            <v>29</v>
          </cell>
          <cell r="R3270" t="str">
            <v>191130041All</v>
          </cell>
          <cell r="S3270">
            <v>120</v>
          </cell>
        </row>
        <row r="3271">
          <cell r="A3271" t="str">
            <v>191170016All</v>
          </cell>
          <cell r="B3271">
            <v>34</v>
          </cell>
          <cell r="R3271" t="str">
            <v>191130081All</v>
          </cell>
          <cell r="S3271">
            <v>34</v>
          </cell>
        </row>
        <row r="3272">
          <cell r="A3272" t="str">
            <v>191170041All</v>
          </cell>
          <cell r="B3272">
            <v>94</v>
          </cell>
          <cell r="R3272" t="str">
            <v>191150011All</v>
          </cell>
          <cell r="S3272">
            <v>32</v>
          </cell>
        </row>
        <row r="3273">
          <cell r="A3273" t="str">
            <v>191170081All</v>
          </cell>
          <cell r="B3273">
            <v>28</v>
          </cell>
          <cell r="R3273" t="str">
            <v>191150016All</v>
          </cell>
          <cell r="S3273">
            <v>38</v>
          </cell>
        </row>
        <row r="3274">
          <cell r="A3274" t="str">
            <v>191190011All</v>
          </cell>
          <cell r="B3274">
            <v>24</v>
          </cell>
          <cell r="R3274" t="str">
            <v>191150041All</v>
          </cell>
          <cell r="S3274">
            <v>113</v>
          </cell>
        </row>
        <row r="3275">
          <cell r="A3275" t="str">
            <v>191190016All</v>
          </cell>
          <cell r="B3275">
            <v>55</v>
          </cell>
          <cell r="R3275" t="str">
            <v>191150081All</v>
          </cell>
          <cell r="S3275">
            <v>33</v>
          </cell>
        </row>
        <row r="3276">
          <cell r="A3276" t="str">
            <v>191190041All</v>
          </cell>
          <cell r="B3276">
            <v>121</v>
          </cell>
          <cell r="R3276" t="str">
            <v>191170011All</v>
          </cell>
          <cell r="S3276">
            <v>29</v>
          </cell>
        </row>
        <row r="3277">
          <cell r="A3277" t="str">
            <v>191190081All</v>
          </cell>
          <cell r="B3277">
            <v>36</v>
          </cell>
          <cell r="R3277" t="str">
            <v>191170016All</v>
          </cell>
          <cell r="S3277">
            <v>34</v>
          </cell>
        </row>
        <row r="3278">
          <cell r="A3278" t="str">
            <v>191210011All</v>
          </cell>
          <cell r="B3278">
            <v>28</v>
          </cell>
          <cell r="R3278" t="str">
            <v>191170041All</v>
          </cell>
          <cell r="S3278">
            <v>94</v>
          </cell>
        </row>
        <row r="3279">
          <cell r="A3279" t="str">
            <v>191210016All</v>
          </cell>
          <cell r="B3279">
            <v>36</v>
          </cell>
          <cell r="R3279" t="str">
            <v>191170081All</v>
          </cell>
          <cell r="S3279">
            <v>28</v>
          </cell>
        </row>
        <row r="3280">
          <cell r="A3280" t="str">
            <v>191210041All</v>
          </cell>
          <cell r="B3280">
            <v>106</v>
          </cell>
          <cell r="R3280" t="str">
            <v>191190011All</v>
          </cell>
          <cell r="S3280">
            <v>24</v>
          </cell>
        </row>
        <row r="3281">
          <cell r="A3281" t="str">
            <v>191210081All</v>
          </cell>
          <cell r="B3281">
            <v>32</v>
          </cell>
          <cell r="R3281" t="str">
            <v>191190016All</v>
          </cell>
          <cell r="S3281">
            <v>55</v>
          </cell>
        </row>
        <row r="3282">
          <cell r="A3282" t="str">
            <v>191230011All</v>
          </cell>
          <cell r="B3282">
            <v>32</v>
          </cell>
          <cell r="R3282" t="str">
            <v>191190041All</v>
          </cell>
          <cell r="S3282">
            <v>121</v>
          </cell>
        </row>
        <row r="3283">
          <cell r="A3283" t="str">
            <v>191230016All</v>
          </cell>
          <cell r="B3283">
            <v>40</v>
          </cell>
          <cell r="R3283" t="str">
            <v>191190081All</v>
          </cell>
          <cell r="S3283">
            <v>36</v>
          </cell>
        </row>
        <row r="3284">
          <cell r="A3284" t="str">
            <v>191230041All</v>
          </cell>
          <cell r="B3284">
            <v>116</v>
          </cell>
          <cell r="R3284" t="str">
            <v>191210011All</v>
          </cell>
          <cell r="S3284">
            <v>28</v>
          </cell>
        </row>
        <row r="3285">
          <cell r="A3285" t="str">
            <v>191230081All</v>
          </cell>
          <cell r="B3285">
            <v>35</v>
          </cell>
          <cell r="R3285" t="str">
            <v>191210016All</v>
          </cell>
          <cell r="S3285">
            <v>36</v>
          </cell>
        </row>
        <row r="3286">
          <cell r="A3286" t="str">
            <v>191250011All</v>
          </cell>
          <cell r="B3286">
            <v>29</v>
          </cell>
          <cell r="R3286" t="str">
            <v>191210041All</v>
          </cell>
          <cell r="S3286">
            <v>106</v>
          </cell>
        </row>
        <row r="3287">
          <cell r="A3287" t="str">
            <v>191250016All</v>
          </cell>
          <cell r="B3287">
            <v>36</v>
          </cell>
          <cell r="R3287" t="str">
            <v>191210081All</v>
          </cell>
          <cell r="S3287">
            <v>32</v>
          </cell>
        </row>
        <row r="3288">
          <cell r="A3288" t="str">
            <v>191250041All</v>
          </cell>
          <cell r="B3288">
            <v>108</v>
          </cell>
          <cell r="R3288" t="str">
            <v>191230011All</v>
          </cell>
          <cell r="S3288">
            <v>32</v>
          </cell>
        </row>
        <row r="3289">
          <cell r="A3289" t="str">
            <v>191250081All</v>
          </cell>
          <cell r="B3289">
            <v>33</v>
          </cell>
          <cell r="R3289" t="str">
            <v>191230016All</v>
          </cell>
          <cell r="S3289">
            <v>40</v>
          </cell>
        </row>
        <row r="3290">
          <cell r="A3290" t="str">
            <v>191270016All</v>
          </cell>
          <cell r="B3290">
            <v>47</v>
          </cell>
          <cell r="R3290" t="str">
            <v>191230041All</v>
          </cell>
          <cell r="S3290">
            <v>116</v>
          </cell>
        </row>
        <row r="3291">
          <cell r="A3291" t="str">
            <v>191270041All</v>
          </cell>
          <cell r="B3291">
            <v>126</v>
          </cell>
          <cell r="R3291" t="str">
            <v>191230081All</v>
          </cell>
          <cell r="S3291">
            <v>35</v>
          </cell>
        </row>
        <row r="3292">
          <cell r="A3292" t="str">
            <v>191270081All</v>
          </cell>
          <cell r="B3292">
            <v>37</v>
          </cell>
          <cell r="R3292" t="str">
            <v>191250011All</v>
          </cell>
          <cell r="S3292">
            <v>29</v>
          </cell>
        </row>
        <row r="3293">
          <cell r="A3293" t="str">
            <v>191290011All</v>
          </cell>
          <cell r="B3293">
            <v>25</v>
          </cell>
          <cell r="R3293" t="str">
            <v>191250016All</v>
          </cell>
          <cell r="S3293">
            <v>36</v>
          </cell>
        </row>
        <row r="3294">
          <cell r="A3294" t="str">
            <v>191290016All</v>
          </cell>
          <cell r="B3294">
            <v>43</v>
          </cell>
          <cell r="R3294" t="str">
            <v>191250041All</v>
          </cell>
          <cell r="S3294">
            <v>108</v>
          </cell>
        </row>
        <row r="3295">
          <cell r="A3295" t="str">
            <v>191290041All</v>
          </cell>
          <cell r="B3295">
            <v>107</v>
          </cell>
          <cell r="R3295" t="str">
            <v>191250081All</v>
          </cell>
          <cell r="S3295">
            <v>33</v>
          </cell>
        </row>
        <row r="3296">
          <cell r="A3296" t="str">
            <v>191290051All</v>
          </cell>
          <cell r="B3296">
            <v>50</v>
          </cell>
          <cell r="R3296" t="str">
            <v>191270016All</v>
          </cell>
          <cell r="S3296">
            <v>47</v>
          </cell>
        </row>
        <row r="3297">
          <cell r="A3297" t="str">
            <v>191290081All</v>
          </cell>
          <cell r="B3297">
            <v>32</v>
          </cell>
          <cell r="R3297" t="str">
            <v>191270041All</v>
          </cell>
          <cell r="S3297">
            <v>126</v>
          </cell>
        </row>
        <row r="3298">
          <cell r="A3298" t="str">
            <v>191310016All</v>
          </cell>
          <cell r="B3298">
            <v>50</v>
          </cell>
          <cell r="R3298" t="str">
            <v>191270081All</v>
          </cell>
          <cell r="S3298">
            <v>37</v>
          </cell>
        </row>
        <row r="3299">
          <cell r="A3299" t="str">
            <v>191310041All</v>
          </cell>
          <cell r="B3299">
            <v>120</v>
          </cell>
          <cell r="R3299" t="str">
            <v>191290011All</v>
          </cell>
          <cell r="S3299">
            <v>25</v>
          </cell>
        </row>
        <row r="3300">
          <cell r="A3300" t="str">
            <v>191310081All</v>
          </cell>
          <cell r="B3300">
            <v>34</v>
          </cell>
          <cell r="R3300" t="str">
            <v>191290016All</v>
          </cell>
          <cell r="S3300">
            <v>43</v>
          </cell>
        </row>
        <row r="3301">
          <cell r="A3301" t="str">
            <v>191330011All</v>
          </cell>
          <cell r="B3301">
            <v>26</v>
          </cell>
          <cell r="R3301" t="str">
            <v>191290041All</v>
          </cell>
          <cell r="S3301">
            <v>107</v>
          </cell>
        </row>
        <row r="3302">
          <cell r="A3302" t="str">
            <v>191330016All</v>
          </cell>
          <cell r="B3302">
            <v>50</v>
          </cell>
          <cell r="R3302" t="str">
            <v>191290051All</v>
          </cell>
          <cell r="S3302">
            <v>50</v>
          </cell>
        </row>
        <row r="3303">
          <cell r="A3303" t="str">
            <v>191330041All</v>
          </cell>
          <cell r="B3303">
            <v>109</v>
          </cell>
          <cell r="R3303" t="str">
            <v>191290081All</v>
          </cell>
          <cell r="S3303">
            <v>32</v>
          </cell>
        </row>
        <row r="3304">
          <cell r="A3304" t="str">
            <v>191330051All</v>
          </cell>
          <cell r="B3304">
            <v>50</v>
          </cell>
          <cell r="R3304" t="str">
            <v>191310016All</v>
          </cell>
          <cell r="S3304">
            <v>50</v>
          </cell>
        </row>
        <row r="3305">
          <cell r="A3305" t="str">
            <v>191330081All</v>
          </cell>
          <cell r="B3305">
            <v>32</v>
          </cell>
          <cell r="R3305" t="str">
            <v>191310041All</v>
          </cell>
          <cell r="S3305">
            <v>120</v>
          </cell>
        </row>
        <row r="3306">
          <cell r="A3306" t="str">
            <v>191350011All</v>
          </cell>
          <cell r="B3306">
            <v>29</v>
          </cell>
          <cell r="R3306" t="str">
            <v>191310081All</v>
          </cell>
          <cell r="S3306">
            <v>34</v>
          </cell>
        </row>
        <row r="3307">
          <cell r="A3307" t="str">
            <v>191350016All</v>
          </cell>
          <cell r="B3307">
            <v>34</v>
          </cell>
          <cell r="R3307" t="str">
            <v>191330011All</v>
          </cell>
          <cell r="S3307">
            <v>26</v>
          </cell>
        </row>
        <row r="3308">
          <cell r="A3308" t="str">
            <v>191350041All</v>
          </cell>
          <cell r="B3308">
            <v>95</v>
          </cell>
          <cell r="R3308" t="str">
            <v>191330016All</v>
          </cell>
          <cell r="S3308">
            <v>50</v>
          </cell>
        </row>
        <row r="3309">
          <cell r="A3309" t="str">
            <v>191350081All</v>
          </cell>
          <cell r="B3309">
            <v>29</v>
          </cell>
          <cell r="R3309" t="str">
            <v>191330041All</v>
          </cell>
          <cell r="S3309">
            <v>109</v>
          </cell>
        </row>
        <row r="3310">
          <cell r="A3310" t="str">
            <v>191370011All</v>
          </cell>
          <cell r="B3310">
            <v>26</v>
          </cell>
          <cell r="R3310" t="str">
            <v>191330051All</v>
          </cell>
          <cell r="S3310">
            <v>50</v>
          </cell>
        </row>
        <row r="3311">
          <cell r="A3311" t="str">
            <v>191370016All</v>
          </cell>
          <cell r="B3311">
            <v>43</v>
          </cell>
          <cell r="R3311" t="str">
            <v>191330081All</v>
          </cell>
          <cell r="S3311">
            <v>32</v>
          </cell>
        </row>
        <row r="3312">
          <cell r="A3312" t="str">
            <v>191370041All</v>
          </cell>
          <cell r="B3312">
            <v>109</v>
          </cell>
          <cell r="R3312" t="str">
            <v>191350011All</v>
          </cell>
          <cell r="S3312">
            <v>29</v>
          </cell>
        </row>
        <row r="3313">
          <cell r="A3313" t="str">
            <v>191370051All</v>
          </cell>
          <cell r="B3313">
            <v>50</v>
          </cell>
          <cell r="R3313" t="str">
            <v>191350016All</v>
          </cell>
          <cell r="S3313">
            <v>34</v>
          </cell>
        </row>
        <row r="3314">
          <cell r="A3314" t="str">
            <v>191370081All</v>
          </cell>
          <cell r="B3314">
            <v>33</v>
          </cell>
          <cell r="R3314" t="str">
            <v>191350041All</v>
          </cell>
          <cell r="S3314">
            <v>95</v>
          </cell>
        </row>
        <row r="3315">
          <cell r="A3315" t="str">
            <v>191390011All</v>
          </cell>
          <cell r="B3315">
            <v>28</v>
          </cell>
          <cell r="R3315" t="str">
            <v>191350081All</v>
          </cell>
          <cell r="S3315">
            <v>29</v>
          </cell>
        </row>
        <row r="3316">
          <cell r="A3316" t="str">
            <v>191390016All</v>
          </cell>
          <cell r="B3316">
            <v>42</v>
          </cell>
          <cell r="R3316" t="str">
            <v>191370011All</v>
          </cell>
          <cell r="S3316">
            <v>26</v>
          </cell>
        </row>
        <row r="3317">
          <cell r="A3317" t="str">
            <v>191390041All</v>
          </cell>
          <cell r="B3317">
            <v>116</v>
          </cell>
          <cell r="R3317" t="str">
            <v>191370016All</v>
          </cell>
          <cell r="S3317">
            <v>43</v>
          </cell>
        </row>
        <row r="3318">
          <cell r="A3318" t="str">
            <v>191390081All</v>
          </cell>
          <cell r="B3318">
            <v>34</v>
          </cell>
          <cell r="R3318" t="str">
            <v>191370041All</v>
          </cell>
          <cell r="S3318">
            <v>109</v>
          </cell>
        </row>
        <row r="3319">
          <cell r="A3319" t="str">
            <v>191410016All</v>
          </cell>
          <cell r="B3319">
            <v>55</v>
          </cell>
          <cell r="R3319" t="str">
            <v>191370051All</v>
          </cell>
          <cell r="S3319">
            <v>50</v>
          </cell>
        </row>
        <row r="3320">
          <cell r="A3320" t="str">
            <v>191410041All</v>
          </cell>
          <cell r="B3320">
            <v>123</v>
          </cell>
          <cell r="R3320" t="str">
            <v>191370081All</v>
          </cell>
          <cell r="S3320">
            <v>33</v>
          </cell>
        </row>
        <row r="3321">
          <cell r="A3321" t="str">
            <v>191410081All</v>
          </cell>
          <cell r="B3321">
            <v>37</v>
          </cell>
          <cell r="R3321" t="str">
            <v>191390011All</v>
          </cell>
          <cell r="S3321">
            <v>28</v>
          </cell>
        </row>
        <row r="3322">
          <cell r="A3322" t="str">
            <v>191430016All</v>
          </cell>
          <cell r="B3322">
            <v>55</v>
          </cell>
          <cell r="R3322" t="str">
            <v>191390016All</v>
          </cell>
          <cell r="S3322">
            <v>42</v>
          </cell>
        </row>
        <row r="3323">
          <cell r="A3323" t="str">
            <v>191430041All</v>
          </cell>
          <cell r="B3323">
            <v>118</v>
          </cell>
          <cell r="R3323" t="str">
            <v>191390041All</v>
          </cell>
          <cell r="S3323">
            <v>116</v>
          </cell>
        </row>
        <row r="3324">
          <cell r="A3324" t="str">
            <v>191430081All</v>
          </cell>
          <cell r="B3324">
            <v>35</v>
          </cell>
          <cell r="R3324" t="str">
            <v>191390081All</v>
          </cell>
          <cell r="S3324">
            <v>34</v>
          </cell>
        </row>
        <row r="3325">
          <cell r="A3325" t="str">
            <v>191450011All</v>
          </cell>
          <cell r="B3325">
            <v>26</v>
          </cell>
          <cell r="R3325" t="str">
            <v>191410016All</v>
          </cell>
          <cell r="S3325">
            <v>55</v>
          </cell>
        </row>
        <row r="3326">
          <cell r="A3326" t="str">
            <v>191450016All</v>
          </cell>
          <cell r="B3326">
            <v>43</v>
          </cell>
          <cell r="R3326" t="str">
            <v>191410041All</v>
          </cell>
          <cell r="S3326">
            <v>123</v>
          </cell>
        </row>
        <row r="3327">
          <cell r="A3327" t="str">
            <v>191450041All</v>
          </cell>
          <cell r="B3327">
            <v>101</v>
          </cell>
          <cell r="R3327" t="str">
            <v>191410081All</v>
          </cell>
          <cell r="S3327">
            <v>37</v>
          </cell>
        </row>
        <row r="3328">
          <cell r="A3328" t="str">
            <v>191450051All</v>
          </cell>
          <cell r="B3328">
            <v>48</v>
          </cell>
          <cell r="R3328" t="str">
            <v>191430016All</v>
          </cell>
          <cell r="S3328">
            <v>55</v>
          </cell>
        </row>
        <row r="3329">
          <cell r="A3329" t="str">
            <v>191450081All</v>
          </cell>
          <cell r="B3329">
            <v>32</v>
          </cell>
          <cell r="R3329" t="str">
            <v>191430041All</v>
          </cell>
          <cell r="S3329">
            <v>118</v>
          </cell>
        </row>
        <row r="3330">
          <cell r="A3330" t="str">
            <v>191470016All</v>
          </cell>
          <cell r="B3330">
            <v>55</v>
          </cell>
          <cell r="R3330" t="str">
            <v>191430081All</v>
          </cell>
          <cell r="S3330">
            <v>35</v>
          </cell>
        </row>
        <row r="3331">
          <cell r="A3331" t="str">
            <v>191470041All</v>
          </cell>
          <cell r="B3331">
            <v>121</v>
          </cell>
          <cell r="R3331" t="str">
            <v>191450011All</v>
          </cell>
          <cell r="S3331">
            <v>26</v>
          </cell>
        </row>
        <row r="3332">
          <cell r="A3332" t="str">
            <v>191470081All</v>
          </cell>
          <cell r="B3332">
            <v>33</v>
          </cell>
          <cell r="R3332" t="str">
            <v>191450016All</v>
          </cell>
          <cell r="S3332">
            <v>43</v>
          </cell>
        </row>
        <row r="3333">
          <cell r="A3333" t="str">
            <v>191490016All</v>
          </cell>
          <cell r="B3333">
            <v>55</v>
          </cell>
          <cell r="R3333" t="str">
            <v>191450041All</v>
          </cell>
          <cell r="S3333">
            <v>101</v>
          </cell>
        </row>
        <row r="3334">
          <cell r="A3334" t="str">
            <v>191490041All</v>
          </cell>
          <cell r="B3334">
            <v>118</v>
          </cell>
          <cell r="R3334" t="str">
            <v>191450051All</v>
          </cell>
          <cell r="S3334">
            <v>48</v>
          </cell>
        </row>
        <row r="3335">
          <cell r="A3335" t="str">
            <v>191490081All</v>
          </cell>
          <cell r="B3335">
            <v>35</v>
          </cell>
          <cell r="R3335" t="str">
            <v>191450081All</v>
          </cell>
          <cell r="S3335">
            <v>32</v>
          </cell>
        </row>
        <row r="3336">
          <cell r="A3336" t="str">
            <v>191510016All</v>
          </cell>
          <cell r="B3336">
            <v>55</v>
          </cell>
          <cell r="R3336" t="str">
            <v>191470016All</v>
          </cell>
          <cell r="S3336">
            <v>55</v>
          </cell>
        </row>
        <row r="3337">
          <cell r="A3337" t="str">
            <v>191510041All</v>
          </cell>
          <cell r="B3337">
            <v>122</v>
          </cell>
          <cell r="R3337" t="str">
            <v>191470041All</v>
          </cell>
          <cell r="S3337">
            <v>121</v>
          </cell>
        </row>
        <row r="3338">
          <cell r="A3338" t="str">
            <v>191510081All</v>
          </cell>
          <cell r="B3338">
            <v>34</v>
          </cell>
          <cell r="R3338" t="str">
            <v>191470081All</v>
          </cell>
          <cell r="S3338">
            <v>33</v>
          </cell>
        </row>
        <row r="3339">
          <cell r="A3339" t="str">
            <v>191530016All</v>
          </cell>
          <cell r="B3339">
            <v>47</v>
          </cell>
          <cell r="R3339" t="str">
            <v>191490016All</v>
          </cell>
          <cell r="S3339">
            <v>55</v>
          </cell>
        </row>
        <row r="3340">
          <cell r="A3340" t="str">
            <v>191530041All</v>
          </cell>
          <cell r="B3340">
            <v>116</v>
          </cell>
          <cell r="R3340" t="str">
            <v>191490041All</v>
          </cell>
          <cell r="S3340">
            <v>118</v>
          </cell>
        </row>
        <row r="3341">
          <cell r="A3341" t="str">
            <v>191530081All</v>
          </cell>
          <cell r="B3341">
            <v>33</v>
          </cell>
          <cell r="R3341" t="str">
            <v>191490081All</v>
          </cell>
          <cell r="S3341">
            <v>35</v>
          </cell>
        </row>
        <row r="3342">
          <cell r="A3342" t="str">
            <v>191550011All</v>
          </cell>
          <cell r="B3342">
            <v>25</v>
          </cell>
          <cell r="R3342" t="str">
            <v>191510016All</v>
          </cell>
          <cell r="S3342">
            <v>55</v>
          </cell>
        </row>
        <row r="3343">
          <cell r="A3343" t="str">
            <v>191550016All</v>
          </cell>
          <cell r="B3343">
            <v>43</v>
          </cell>
          <cell r="R3343" t="str">
            <v>191510041All</v>
          </cell>
          <cell r="S3343">
            <v>122</v>
          </cell>
        </row>
        <row r="3344">
          <cell r="A3344" t="str">
            <v>191550041All</v>
          </cell>
          <cell r="B3344">
            <v>114</v>
          </cell>
          <cell r="R3344" t="str">
            <v>191510081All</v>
          </cell>
          <cell r="S3344">
            <v>34</v>
          </cell>
        </row>
        <row r="3345">
          <cell r="A3345" t="str">
            <v>191550051All</v>
          </cell>
          <cell r="B3345">
            <v>50</v>
          </cell>
          <cell r="R3345" t="str">
            <v>191530016All</v>
          </cell>
          <cell r="S3345">
            <v>47</v>
          </cell>
        </row>
        <row r="3346">
          <cell r="A3346" t="str">
            <v>191550081All</v>
          </cell>
          <cell r="B3346">
            <v>34</v>
          </cell>
          <cell r="R3346" t="str">
            <v>191530041All</v>
          </cell>
          <cell r="S3346">
            <v>116</v>
          </cell>
        </row>
        <row r="3347">
          <cell r="A3347" t="str">
            <v>191560011All</v>
          </cell>
          <cell r="B3347">
            <v>25</v>
          </cell>
          <cell r="R3347" t="str">
            <v>191530081All</v>
          </cell>
          <cell r="S3347">
            <v>33</v>
          </cell>
        </row>
        <row r="3348">
          <cell r="A3348" t="str">
            <v>191560016All</v>
          </cell>
          <cell r="B3348">
            <v>43</v>
          </cell>
          <cell r="R3348" t="str">
            <v>191550011All</v>
          </cell>
          <cell r="S3348">
            <v>25</v>
          </cell>
        </row>
        <row r="3349">
          <cell r="A3349" t="str">
            <v>191560041All</v>
          </cell>
          <cell r="B3349">
            <v>114</v>
          </cell>
          <cell r="R3349" t="str">
            <v>191550016All</v>
          </cell>
          <cell r="S3349">
            <v>43</v>
          </cell>
        </row>
        <row r="3350">
          <cell r="A3350" t="str">
            <v>191560051All</v>
          </cell>
          <cell r="B3350">
            <v>50</v>
          </cell>
          <cell r="R3350" t="str">
            <v>191550041All</v>
          </cell>
          <cell r="S3350">
            <v>114</v>
          </cell>
        </row>
        <row r="3351">
          <cell r="A3351" t="str">
            <v>191560081All</v>
          </cell>
          <cell r="B3351">
            <v>34</v>
          </cell>
          <cell r="R3351" t="str">
            <v>191550051All</v>
          </cell>
          <cell r="S3351">
            <v>50</v>
          </cell>
        </row>
        <row r="3352">
          <cell r="A3352" t="str">
            <v>191570011All</v>
          </cell>
          <cell r="B3352">
            <v>29</v>
          </cell>
          <cell r="R3352" t="str">
            <v>191550081All</v>
          </cell>
          <cell r="S3352">
            <v>34</v>
          </cell>
        </row>
        <row r="3353">
          <cell r="A3353" t="str">
            <v>191570016All</v>
          </cell>
          <cell r="B3353">
            <v>47</v>
          </cell>
          <cell r="R3353" t="str">
            <v>191560011All</v>
          </cell>
          <cell r="S3353">
            <v>25</v>
          </cell>
        </row>
        <row r="3354">
          <cell r="A3354" t="str">
            <v>191570041All</v>
          </cell>
          <cell r="B3354">
            <v>121</v>
          </cell>
          <cell r="R3354" t="str">
            <v>191560016All</v>
          </cell>
          <cell r="S3354">
            <v>43</v>
          </cell>
        </row>
        <row r="3355">
          <cell r="A3355" t="str">
            <v>191570081All</v>
          </cell>
          <cell r="B3355">
            <v>36</v>
          </cell>
          <cell r="R3355" t="str">
            <v>191560041All</v>
          </cell>
          <cell r="S3355">
            <v>114</v>
          </cell>
        </row>
        <row r="3356">
          <cell r="A3356" t="str">
            <v>191590011All</v>
          </cell>
          <cell r="B3356">
            <v>29</v>
          </cell>
          <cell r="R3356" t="str">
            <v>191560051All</v>
          </cell>
          <cell r="S3356">
            <v>50</v>
          </cell>
        </row>
        <row r="3357">
          <cell r="A3357" t="str">
            <v>191590016All</v>
          </cell>
          <cell r="B3357">
            <v>34</v>
          </cell>
          <cell r="R3357" t="str">
            <v>191560081All</v>
          </cell>
          <cell r="S3357">
            <v>34</v>
          </cell>
        </row>
        <row r="3358">
          <cell r="A3358" t="str">
            <v>191590041All</v>
          </cell>
          <cell r="B3358">
            <v>93</v>
          </cell>
          <cell r="R3358" t="str">
            <v>191570011All</v>
          </cell>
          <cell r="S3358">
            <v>29</v>
          </cell>
        </row>
        <row r="3359">
          <cell r="A3359" t="str">
            <v>191590051All</v>
          </cell>
          <cell r="B3359">
            <v>45</v>
          </cell>
          <cell r="R3359" t="str">
            <v>191570016All</v>
          </cell>
          <cell r="S3359">
            <v>47</v>
          </cell>
        </row>
        <row r="3360">
          <cell r="A3360" t="str">
            <v>191590081All</v>
          </cell>
          <cell r="B3360">
            <v>29</v>
          </cell>
          <cell r="R3360" t="str">
            <v>191570041All</v>
          </cell>
          <cell r="S3360">
            <v>121</v>
          </cell>
        </row>
        <row r="3361">
          <cell r="A3361" t="str">
            <v>191610016All</v>
          </cell>
          <cell r="B3361">
            <v>50</v>
          </cell>
          <cell r="R3361" t="str">
            <v>191570081All</v>
          </cell>
          <cell r="S3361">
            <v>36</v>
          </cell>
        </row>
        <row r="3362">
          <cell r="A3362" t="str">
            <v>191610041All</v>
          </cell>
          <cell r="B3362">
            <v>119</v>
          </cell>
          <cell r="R3362" t="str">
            <v>191590011All</v>
          </cell>
          <cell r="S3362">
            <v>29</v>
          </cell>
        </row>
        <row r="3363">
          <cell r="A3363" t="str">
            <v>191610081All</v>
          </cell>
          <cell r="B3363">
            <v>34</v>
          </cell>
          <cell r="R3363" t="str">
            <v>191590016All</v>
          </cell>
          <cell r="S3363">
            <v>34</v>
          </cell>
        </row>
        <row r="3364">
          <cell r="A3364" t="str">
            <v>191630011All</v>
          </cell>
          <cell r="B3364">
            <v>32</v>
          </cell>
          <cell r="R3364" t="str">
            <v>191590041All</v>
          </cell>
          <cell r="S3364">
            <v>93</v>
          </cell>
        </row>
        <row r="3365">
          <cell r="A3365" t="str">
            <v>191630016All</v>
          </cell>
          <cell r="B3365">
            <v>42</v>
          </cell>
          <cell r="R3365" t="str">
            <v>191590051All</v>
          </cell>
          <cell r="S3365">
            <v>45</v>
          </cell>
        </row>
        <row r="3366">
          <cell r="A3366" t="str">
            <v>191630041All</v>
          </cell>
          <cell r="B3366">
            <v>128</v>
          </cell>
          <cell r="R3366" t="str">
            <v>191590081All</v>
          </cell>
          <cell r="S3366">
            <v>29</v>
          </cell>
        </row>
        <row r="3367">
          <cell r="A3367" t="str">
            <v>191630081All</v>
          </cell>
          <cell r="B3367">
            <v>37</v>
          </cell>
          <cell r="R3367" t="str">
            <v>191610016All</v>
          </cell>
          <cell r="S3367">
            <v>50</v>
          </cell>
        </row>
        <row r="3368">
          <cell r="A3368" t="str">
            <v>191650011All</v>
          </cell>
          <cell r="B3368">
            <v>25</v>
          </cell>
          <cell r="R3368" t="str">
            <v>191610041All</v>
          </cell>
          <cell r="S3368">
            <v>119</v>
          </cell>
        </row>
        <row r="3369">
          <cell r="A3369" t="str">
            <v>191650016All</v>
          </cell>
          <cell r="B3369">
            <v>50</v>
          </cell>
          <cell r="R3369" t="str">
            <v>191610081All</v>
          </cell>
          <cell r="S3369">
            <v>34</v>
          </cell>
        </row>
        <row r="3370">
          <cell r="A3370" t="str">
            <v>191650041All</v>
          </cell>
          <cell r="B3370">
            <v>118</v>
          </cell>
          <cell r="R3370" t="str">
            <v>191610091All</v>
          </cell>
          <cell r="S3370">
            <v>36</v>
          </cell>
        </row>
        <row r="3371">
          <cell r="A3371" t="str">
            <v>191650051All</v>
          </cell>
          <cell r="B3371">
            <v>50</v>
          </cell>
          <cell r="R3371" t="str">
            <v>191630011All</v>
          </cell>
          <cell r="S3371">
            <v>32</v>
          </cell>
        </row>
        <row r="3372">
          <cell r="A3372" t="str">
            <v>191650081All</v>
          </cell>
          <cell r="B3372">
            <v>35</v>
          </cell>
          <cell r="R3372" t="str">
            <v>191630016All</v>
          </cell>
          <cell r="S3372">
            <v>42</v>
          </cell>
        </row>
        <row r="3373">
          <cell r="A3373" t="str">
            <v>191670011All</v>
          </cell>
          <cell r="B3373">
            <v>24</v>
          </cell>
          <cell r="R3373" t="str">
            <v>191630041All</v>
          </cell>
          <cell r="S3373">
            <v>128</v>
          </cell>
        </row>
        <row r="3374">
          <cell r="A3374" t="str">
            <v>191670016All</v>
          </cell>
          <cell r="B3374">
            <v>55</v>
          </cell>
          <cell r="R3374" t="str">
            <v>191630081All</v>
          </cell>
          <cell r="S3374">
            <v>37</v>
          </cell>
        </row>
        <row r="3375">
          <cell r="A3375" t="str">
            <v>191670041All</v>
          </cell>
          <cell r="B3375">
            <v>125</v>
          </cell>
          <cell r="R3375" t="str">
            <v>191650011All</v>
          </cell>
          <cell r="S3375">
            <v>25</v>
          </cell>
        </row>
        <row r="3376">
          <cell r="A3376" t="str">
            <v>191670081All</v>
          </cell>
          <cell r="B3376">
            <v>38</v>
          </cell>
          <cell r="R3376" t="str">
            <v>191650016All</v>
          </cell>
          <cell r="S3376">
            <v>50</v>
          </cell>
        </row>
        <row r="3377">
          <cell r="A3377" t="str">
            <v>191690016All</v>
          </cell>
          <cell r="B3377">
            <v>47</v>
          </cell>
          <cell r="R3377" t="str">
            <v>191650041All</v>
          </cell>
          <cell r="S3377">
            <v>118</v>
          </cell>
        </row>
        <row r="3378">
          <cell r="A3378" t="str">
            <v>191690041All</v>
          </cell>
          <cell r="B3378">
            <v>123</v>
          </cell>
          <cell r="R3378" t="str">
            <v>191650051All</v>
          </cell>
          <cell r="S3378">
            <v>50</v>
          </cell>
        </row>
        <row r="3379">
          <cell r="A3379" t="str">
            <v>191690081All</v>
          </cell>
          <cell r="B3379">
            <v>34</v>
          </cell>
          <cell r="R3379" t="str">
            <v>191650081All</v>
          </cell>
          <cell r="S3379">
            <v>35</v>
          </cell>
        </row>
        <row r="3380">
          <cell r="A3380" t="str">
            <v>191710016All</v>
          </cell>
          <cell r="B3380">
            <v>47</v>
          </cell>
          <cell r="R3380" t="str">
            <v>191670011All</v>
          </cell>
          <cell r="S3380">
            <v>24</v>
          </cell>
        </row>
        <row r="3381">
          <cell r="A3381" t="str">
            <v>191710041All</v>
          </cell>
          <cell r="B3381">
            <v>123</v>
          </cell>
          <cell r="R3381" t="str">
            <v>191670016All</v>
          </cell>
          <cell r="S3381">
            <v>55</v>
          </cell>
        </row>
        <row r="3382">
          <cell r="A3382" t="str">
            <v>191710081All</v>
          </cell>
          <cell r="B3382">
            <v>36</v>
          </cell>
          <cell r="R3382" t="str">
            <v>191670041All</v>
          </cell>
          <cell r="S3382">
            <v>125</v>
          </cell>
        </row>
        <row r="3383">
          <cell r="A3383" t="str">
            <v>191730011All</v>
          </cell>
          <cell r="B3383">
            <v>26</v>
          </cell>
          <cell r="R3383" t="str">
            <v>191670081All</v>
          </cell>
          <cell r="S3383">
            <v>38</v>
          </cell>
        </row>
        <row r="3384">
          <cell r="A3384" t="str">
            <v>191730016All</v>
          </cell>
          <cell r="B3384">
            <v>43</v>
          </cell>
          <cell r="R3384" t="str">
            <v>191690016All</v>
          </cell>
          <cell r="S3384">
            <v>47</v>
          </cell>
        </row>
        <row r="3385">
          <cell r="A3385" t="str">
            <v>191730041All</v>
          </cell>
          <cell r="B3385">
            <v>97</v>
          </cell>
          <cell r="R3385" t="str">
            <v>191690041All</v>
          </cell>
          <cell r="S3385">
            <v>123</v>
          </cell>
        </row>
        <row r="3386">
          <cell r="A3386" t="str">
            <v>191730051All</v>
          </cell>
          <cell r="B3386">
            <v>46</v>
          </cell>
          <cell r="R3386" t="str">
            <v>191690081All</v>
          </cell>
          <cell r="S3386">
            <v>34</v>
          </cell>
        </row>
        <row r="3387">
          <cell r="A3387" t="str">
            <v>191730081All</v>
          </cell>
          <cell r="B3387">
            <v>29</v>
          </cell>
          <cell r="R3387" t="str">
            <v>191710016All</v>
          </cell>
          <cell r="S3387">
            <v>47</v>
          </cell>
        </row>
        <row r="3388">
          <cell r="A3388" t="str">
            <v>191750011All</v>
          </cell>
          <cell r="B3388">
            <v>29</v>
          </cell>
          <cell r="R3388" t="str">
            <v>191710041All</v>
          </cell>
          <cell r="S3388">
            <v>123</v>
          </cell>
        </row>
        <row r="3389">
          <cell r="A3389" t="str">
            <v>191750016All</v>
          </cell>
          <cell r="B3389">
            <v>36</v>
          </cell>
          <cell r="R3389" t="str">
            <v>191710081All</v>
          </cell>
          <cell r="S3389">
            <v>36</v>
          </cell>
        </row>
        <row r="3390">
          <cell r="A3390" t="str">
            <v>191750041All</v>
          </cell>
          <cell r="B3390">
            <v>104</v>
          </cell>
          <cell r="R3390" t="str">
            <v>191730011All</v>
          </cell>
          <cell r="S3390">
            <v>26</v>
          </cell>
        </row>
        <row r="3391">
          <cell r="A3391" t="str">
            <v>191750051All</v>
          </cell>
          <cell r="B3391">
            <v>50</v>
          </cell>
          <cell r="R3391" t="str">
            <v>191730016All</v>
          </cell>
          <cell r="S3391">
            <v>43</v>
          </cell>
        </row>
        <row r="3392">
          <cell r="A3392" t="str">
            <v>191750081All</v>
          </cell>
          <cell r="B3392">
            <v>32</v>
          </cell>
          <cell r="R3392" t="str">
            <v>191730041All</v>
          </cell>
          <cell r="S3392">
            <v>97</v>
          </cell>
        </row>
        <row r="3393">
          <cell r="A3393" t="str">
            <v>191770011All</v>
          </cell>
          <cell r="B3393">
            <v>32</v>
          </cell>
          <cell r="R3393" t="str">
            <v>191730051All</v>
          </cell>
          <cell r="S3393">
            <v>46</v>
          </cell>
        </row>
        <row r="3394">
          <cell r="A3394" t="str">
            <v>191770016All</v>
          </cell>
          <cell r="B3394">
            <v>38</v>
          </cell>
          <cell r="R3394" t="str">
            <v>191730081All</v>
          </cell>
          <cell r="S3394">
            <v>29</v>
          </cell>
        </row>
        <row r="3395">
          <cell r="A3395" t="str">
            <v>191770041All</v>
          </cell>
          <cell r="B3395">
            <v>100</v>
          </cell>
          <cell r="R3395" t="str">
            <v>191750011All</v>
          </cell>
          <cell r="S3395">
            <v>29</v>
          </cell>
        </row>
        <row r="3396">
          <cell r="A3396" t="str">
            <v>191770051All</v>
          </cell>
          <cell r="B3396">
            <v>48</v>
          </cell>
          <cell r="R3396" t="str">
            <v>191750016All</v>
          </cell>
          <cell r="S3396">
            <v>36</v>
          </cell>
        </row>
        <row r="3397">
          <cell r="A3397" t="str">
            <v>191770081All</v>
          </cell>
          <cell r="B3397">
            <v>29</v>
          </cell>
          <cell r="R3397" t="str">
            <v>191750041All</v>
          </cell>
          <cell r="S3397">
            <v>104</v>
          </cell>
        </row>
        <row r="3398">
          <cell r="A3398" t="str">
            <v>191790011All</v>
          </cell>
          <cell r="B3398">
            <v>32</v>
          </cell>
          <cell r="R3398" t="str">
            <v>191750051All</v>
          </cell>
          <cell r="S3398">
            <v>50</v>
          </cell>
        </row>
        <row r="3399">
          <cell r="A3399" t="str">
            <v>191790016All</v>
          </cell>
          <cell r="B3399">
            <v>38</v>
          </cell>
          <cell r="R3399" t="str">
            <v>191750081All</v>
          </cell>
          <cell r="S3399">
            <v>32</v>
          </cell>
        </row>
        <row r="3400">
          <cell r="A3400" t="str">
            <v>191790041All</v>
          </cell>
          <cell r="B3400">
            <v>104</v>
          </cell>
          <cell r="R3400" t="str">
            <v>191770011All</v>
          </cell>
          <cell r="S3400">
            <v>32</v>
          </cell>
        </row>
        <row r="3401">
          <cell r="A3401" t="str">
            <v>191790081All</v>
          </cell>
          <cell r="B3401">
            <v>32</v>
          </cell>
          <cell r="R3401" t="str">
            <v>191770016All</v>
          </cell>
          <cell r="S3401">
            <v>38</v>
          </cell>
        </row>
        <row r="3402">
          <cell r="A3402" t="str">
            <v>191810011All</v>
          </cell>
          <cell r="B3402">
            <v>28</v>
          </cell>
          <cell r="R3402" t="str">
            <v>191770041All</v>
          </cell>
          <cell r="S3402">
            <v>100</v>
          </cell>
        </row>
        <row r="3403">
          <cell r="A3403" t="str">
            <v>191810016All</v>
          </cell>
          <cell r="B3403">
            <v>36</v>
          </cell>
          <cell r="R3403" t="str">
            <v>191770051All</v>
          </cell>
          <cell r="S3403">
            <v>48</v>
          </cell>
        </row>
        <row r="3404">
          <cell r="A3404" t="str">
            <v>191810041All</v>
          </cell>
          <cell r="B3404">
            <v>106</v>
          </cell>
          <cell r="R3404" t="str">
            <v>191770081All</v>
          </cell>
          <cell r="S3404">
            <v>29</v>
          </cell>
        </row>
        <row r="3405">
          <cell r="A3405" t="str">
            <v>191810081All</v>
          </cell>
          <cell r="B3405">
            <v>32</v>
          </cell>
          <cell r="R3405" t="str">
            <v>191790011All</v>
          </cell>
          <cell r="S3405">
            <v>32</v>
          </cell>
        </row>
        <row r="3406">
          <cell r="A3406" t="str">
            <v>191830011All</v>
          </cell>
          <cell r="B3406">
            <v>32</v>
          </cell>
          <cell r="R3406" t="str">
            <v>191790016All</v>
          </cell>
          <cell r="S3406">
            <v>38</v>
          </cell>
        </row>
        <row r="3407">
          <cell r="A3407" t="str">
            <v>191830016All</v>
          </cell>
          <cell r="B3407">
            <v>39</v>
          </cell>
          <cell r="R3407" t="str">
            <v>191790041All</v>
          </cell>
          <cell r="S3407">
            <v>104</v>
          </cell>
        </row>
        <row r="3408">
          <cell r="A3408" t="str">
            <v>191830041All</v>
          </cell>
          <cell r="B3408">
            <v>118</v>
          </cell>
          <cell r="R3408" t="str">
            <v>191790081All</v>
          </cell>
          <cell r="S3408">
            <v>32</v>
          </cell>
        </row>
        <row r="3409">
          <cell r="A3409" t="str">
            <v>191830081All</v>
          </cell>
          <cell r="B3409">
            <v>34</v>
          </cell>
          <cell r="R3409" t="str">
            <v>191810011All</v>
          </cell>
          <cell r="S3409">
            <v>28</v>
          </cell>
        </row>
        <row r="3410">
          <cell r="A3410" t="str">
            <v>191850011All</v>
          </cell>
          <cell r="B3410">
            <v>29</v>
          </cell>
          <cell r="R3410" t="str">
            <v>191810016All</v>
          </cell>
          <cell r="S3410">
            <v>36</v>
          </cell>
        </row>
        <row r="3411">
          <cell r="A3411" t="str">
            <v>191850016All</v>
          </cell>
          <cell r="B3411">
            <v>34</v>
          </cell>
          <cell r="R3411" t="str">
            <v>191810041All</v>
          </cell>
          <cell r="S3411">
            <v>106</v>
          </cell>
        </row>
        <row r="3412">
          <cell r="A3412" t="str">
            <v>191850041All</v>
          </cell>
          <cell r="B3412">
            <v>93</v>
          </cell>
          <cell r="R3412" t="str">
            <v>191810081All</v>
          </cell>
          <cell r="S3412">
            <v>32</v>
          </cell>
        </row>
        <row r="3413">
          <cell r="A3413" t="str">
            <v>191850051All</v>
          </cell>
          <cell r="B3413">
            <v>45</v>
          </cell>
          <cell r="R3413" t="str">
            <v>191830011All</v>
          </cell>
          <cell r="S3413">
            <v>32</v>
          </cell>
        </row>
        <row r="3414">
          <cell r="A3414" t="str">
            <v>191850081All</v>
          </cell>
          <cell r="B3414">
            <v>28</v>
          </cell>
          <cell r="R3414" t="str">
            <v>191830016All</v>
          </cell>
          <cell r="S3414">
            <v>39</v>
          </cell>
        </row>
        <row r="3415">
          <cell r="A3415" t="str">
            <v>191870016All</v>
          </cell>
          <cell r="B3415">
            <v>47</v>
          </cell>
          <cell r="R3415" t="str">
            <v>191830041All</v>
          </cell>
          <cell r="S3415">
            <v>118</v>
          </cell>
        </row>
        <row r="3416">
          <cell r="A3416" t="str">
            <v>191870041All</v>
          </cell>
          <cell r="B3416">
            <v>123</v>
          </cell>
          <cell r="R3416" t="str">
            <v>191830081All</v>
          </cell>
          <cell r="S3416">
            <v>34</v>
          </cell>
        </row>
        <row r="3417">
          <cell r="A3417" t="str">
            <v>191870081All</v>
          </cell>
          <cell r="B3417">
            <v>34</v>
          </cell>
          <cell r="R3417" t="str">
            <v>191850011All</v>
          </cell>
          <cell r="S3417">
            <v>29</v>
          </cell>
        </row>
        <row r="3418">
          <cell r="A3418" t="str">
            <v>191890016All</v>
          </cell>
          <cell r="B3418">
            <v>50</v>
          </cell>
          <cell r="R3418" t="str">
            <v>191850016All</v>
          </cell>
          <cell r="S3418">
            <v>34</v>
          </cell>
        </row>
        <row r="3419">
          <cell r="A3419" t="str">
            <v>191890041All</v>
          </cell>
          <cell r="B3419">
            <v>120</v>
          </cell>
          <cell r="R3419" t="str">
            <v>191850041All</v>
          </cell>
          <cell r="S3419">
            <v>93</v>
          </cell>
        </row>
        <row r="3420">
          <cell r="A3420" t="str">
            <v>191890081All</v>
          </cell>
          <cell r="B3420">
            <v>33</v>
          </cell>
          <cell r="R3420" t="str">
            <v>191850051All</v>
          </cell>
          <cell r="S3420">
            <v>45</v>
          </cell>
        </row>
        <row r="3421">
          <cell r="A3421" t="str">
            <v>191910011All</v>
          </cell>
          <cell r="B3421">
            <v>24</v>
          </cell>
          <cell r="R3421" t="str">
            <v>191850081All</v>
          </cell>
          <cell r="S3421">
            <v>28</v>
          </cell>
        </row>
        <row r="3422">
          <cell r="A3422" t="str">
            <v>191910016All</v>
          </cell>
          <cell r="B3422">
            <v>48</v>
          </cell>
          <cell r="R3422" t="str">
            <v>191870016All</v>
          </cell>
          <cell r="S3422">
            <v>47</v>
          </cell>
        </row>
        <row r="3423">
          <cell r="A3423" t="str">
            <v>191910041All</v>
          </cell>
          <cell r="B3423">
            <v>116</v>
          </cell>
          <cell r="R3423" t="str">
            <v>191870041All</v>
          </cell>
          <cell r="S3423">
            <v>123</v>
          </cell>
        </row>
        <row r="3424">
          <cell r="A3424" t="str">
            <v>191910081All</v>
          </cell>
          <cell r="B3424">
            <v>33</v>
          </cell>
          <cell r="R3424" t="str">
            <v>191870081All</v>
          </cell>
          <cell r="S3424">
            <v>34</v>
          </cell>
        </row>
        <row r="3425">
          <cell r="A3425" t="str">
            <v>191930011All</v>
          </cell>
          <cell r="B3425">
            <v>26</v>
          </cell>
          <cell r="R3425" t="str">
            <v>191890016All</v>
          </cell>
          <cell r="S3425">
            <v>50</v>
          </cell>
        </row>
        <row r="3426">
          <cell r="A3426" t="str">
            <v>191930016All</v>
          </cell>
          <cell r="B3426">
            <v>50</v>
          </cell>
          <cell r="R3426" t="str">
            <v>191890041All</v>
          </cell>
          <cell r="S3426">
            <v>120</v>
          </cell>
        </row>
        <row r="3427">
          <cell r="A3427" t="str">
            <v>191930041All</v>
          </cell>
          <cell r="B3427">
            <v>110</v>
          </cell>
          <cell r="R3427" t="str">
            <v>191890081All</v>
          </cell>
          <cell r="S3427">
            <v>33</v>
          </cell>
        </row>
        <row r="3428">
          <cell r="A3428" t="str">
            <v>191930081All</v>
          </cell>
          <cell r="B3428">
            <v>32</v>
          </cell>
          <cell r="R3428" t="str">
            <v>191910011All</v>
          </cell>
          <cell r="S3428">
            <v>24</v>
          </cell>
        </row>
        <row r="3429">
          <cell r="A3429" t="str">
            <v>191950016All</v>
          </cell>
          <cell r="B3429">
            <v>50</v>
          </cell>
          <cell r="R3429" t="str">
            <v>191910016All</v>
          </cell>
          <cell r="S3429">
            <v>48</v>
          </cell>
        </row>
        <row r="3430">
          <cell r="A3430" t="str">
            <v>191950041All</v>
          </cell>
          <cell r="B3430">
            <v>118</v>
          </cell>
          <cell r="R3430" t="str">
            <v>191910041All</v>
          </cell>
          <cell r="S3430">
            <v>116</v>
          </cell>
        </row>
        <row r="3431">
          <cell r="A3431" t="str">
            <v>191950081All</v>
          </cell>
          <cell r="B3431">
            <v>33</v>
          </cell>
          <cell r="R3431" t="str">
            <v>191910081All</v>
          </cell>
          <cell r="S3431">
            <v>33</v>
          </cell>
        </row>
        <row r="3432">
          <cell r="A3432" t="str">
            <v>191970016All</v>
          </cell>
          <cell r="B3432">
            <v>50</v>
          </cell>
          <cell r="R3432" t="str">
            <v>191930011All</v>
          </cell>
          <cell r="S3432">
            <v>26</v>
          </cell>
        </row>
        <row r="3433">
          <cell r="A3433" t="str">
            <v>191970041All</v>
          </cell>
          <cell r="B3433">
            <v>120</v>
          </cell>
          <cell r="R3433" t="str">
            <v>191930016All</v>
          </cell>
          <cell r="S3433">
            <v>50</v>
          </cell>
        </row>
        <row r="3434">
          <cell r="A3434" t="str">
            <v>191970081All</v>
          </cell>
          <cell r="B3434">
            <v>33</v>
          </cell>
          <cell r="R3434" t="str">
            <v>191930041All</v>
          </cell>
          <cell r="S3434">
            <v>110</v>
          </cell>
        </row>
        <row r="3435">
          <cell r="A3435" t="str">
            <v>200010011All</v>
          </cell>
          <cell r="B3435">
            <v>24</v>
          </cell>
          <cell r="R3435" t="str">
            <v>191930081All</v>
          </cell>
          <cell r="S3435">
            <v>32</v>
          </cell>
        </row>
        <row r="3436">
          <cell r="A3436" t="str">
            <v>200010016All</v>
          </cell>
          <cell r="B3436">
            <v>21</v>
          </cell>
          <cell r="R3436" t="str">
            <v>191950016All</v>
          </cell>
          <cell r="S3436">
            <v>50</v>
          </cell>
        </row>
        <row r="3437">
          <cell r="A3437" t="str">
            <v>200010041All</v>
          </cell>
          <cell r="B3437">
            <v>72</v>
          </cell>
          <cell r="R3437" t="str">
            <v>191950041All</v>
          </cell>
          <cell r="S3437">
            <v>118</v>
          </cell>
        </row>
        <row r="3438">
          <cell r="A3438" t="str">
            <v>200010051All</v>
          </cell>
          <cell r="B3438">
            <v>48</v>
          </cell>
          <cell r="R3438" t="str">
            <v>191950081All</v>
          </cell>
          <cell r="S3438">
            <v>33</v>
          </cell>
        </row>
        <row r="3439">
          <cell r="A3439" t="str">
            <v>200010081All</v>
          </cell>
          <cell r="B3439">
            <v>17</v>
          </cell>
          <cell r="R3439" t="str">
            <v>191970016All</v>
          </cell>
          <cell r="S3439">
            <v>50</v>
          </cell>
        </row>
        <row r="3440">
          <cell r="A3440" t="str">
            <v>200030011All</v>
          </cell>
          <cell r="B3440">
            <v>26</v>
          </cell>
          <cell r="R3440" t="str">
            <v>191970041All</v>
          </cell>
          <cell r="S3440">
            <v>120</v>
          </cell>
        </row>
        <row r="3441">
          <cell r="A3441" t="str">
            <v>200030016All</v>
          </cell>
          <cell r="B3441">
            <v>21</v>
          </cell>
          <cell r="R3441" t="str">
            <v>191970081All</v>
          </cell>
          <cell r="S3441">
            <v>33</v>
          </cell>
        </row>
        <row r="3442">
          <cell r="A3442" t="str">
            <v>200030041All</v>
          </cell>
          <cell r="B3442">
            <v>75</v>
          </cell>
          <cell r="R3442" t="str">
            <v>200010011All</v>
          </cell>
          <cell r="S3442">
            <v>24</v>
          </cell>
        </row>
        <row r="3443">
          <cell r="A3443" t="str">
            <v>200030051All</v>
          </cell>
          <cell r="B3443">
            <v>55</v>
          </cell>
          <cell r="R3443" t="str">
            <v>200010016All</v>
          </cell>
          <cell r="S3443">
            <v>21</v>
          </cell>
        </row>
        <row r="3444">
          <cell r="A3444" t="str">
            <v>200030081All</v>
          </cell>
          <cell r="B3444">
            <v>20</v>
          </cell>
          <cell r="R3444" t="str">
            <v>200010041All</v>
          </cell>
          <cell r="S3444">
            <v>72</v>
          </cell>
        </row>
        <row r="3445">
          <cell r="A3445" t="str">
            <v>200050011All</v>
          </cell>
          <cell r="B3445">
            <v>29</v>
          </cell>
          <cell r="R3445" t="str">
            <v>200010051All</v>
          </cell>
          <cell r="S3445">
            <v>48</v>
          </cell>
        </row>
        <row r="3446">
          <cell r="A3446" t="str">
            <v>200050016All</v>
          </cell>
          <cell r="B3446">
            <v>21</v>
          </cell>
          <cell r="R3446" t="str">
            <v>200010081All</v>
          </cell>
          <cell r="S3446">
            <v>17</v>
          </cell>
        </row>
        <row r="3447">
          <cell r="A3447" t="str">
            <v>200050041All</v>
          </cell>
          <cell r="B3447">
            <v>83</v>
          </cell>
          <cell r="R3447" t="str">
            <v>200030011All</v>
          </cell>
          <cell r="S3447">
            <v>26</v>
          </cell>
        </row>
        <row r="3448">
          <cell r="A3448" t="str">
            <v>200050051All</v>
          </cell>
          <cell r="B3448">
            <v>62</v>
          </cell>
          <cell r="R3448" t="str">
            <v>200030016All</v>
          </cell>
          <cell r="S3448">
            <v>21</v>
          </cell>
        </row>
        <row r="3449">
          <cell r="A3449" t="str">
            <v>200050081All</v>
          </cell>
          <cell r="B3449">
            <v>27</v>
          </cell>
          <cell r="R3449" t="str">
            <v>200030041All</v>
          </cell>
          <cell r="S3449">
            <v>75</v>
          </cell>
        </row>
        <row r="3450">
          <cell r="A3450" t="str">
            <v>200070011All</v>
          </cell>
          <cell r="B3450">
            <v>23</v>
          </cell>
          <cell r="R3450" t="str">
            <v>200030051All</v>
          </cell>
          <cell r="S3450">
            <v>55</v>
          </cell>
        </row>
        <row r="3451">
          <cell r="A3451" t="str">
            <v>200070016All</v>
          </cell>
          <cell r="B3451">
            <v>21</v>
          </cell>
          <cell r="R3451" t="str">
            <v>200030081All</v>
          </cell>
          <cell r="S3451">
            <v>20</v>
          </cell>
        </row>
        <row r="3452">
          <cell r="A3452" t="str">
            <v>200070041All</v>
          </cell>
          <cell r="B3452">
            <v>75</v>
          </cell>
          <cell r="R3452" t="str">
            <v>200050011All</v>
          </cell>
          <cell r="S3452">
            <v>29</v>
          </cell>
        </row>
        <row r="3453">
          <cell r="A3453" t="str">
            <v>200070041Irrigated</v>
          </cell>
          <cell r="B3453">
            <v>127</v>
          </cell>
          <cell r="R3453" t="str">
            <v>200050016All</v>
          </cell>
          <cell r="S3453">
            <v>21</v>
          </cell>
        </row>
        <row r="3454">
          <cell r="A3454" t="str">
            <v>200070041Nonirrigated</v>
          </cell>
          <cell r="B3454">
            <v>43</v>
          </cell>
          <cell r="R3454" t="str">
            <v>200050041All</v>
          </cell>
          <cell r="S3454">
            <v>83</v>
          </cell>
        </row>
        <row r="3455">
          <cell r="A3455" t="str">
            <v>200070051All</v>
          </cell>
          <cell r="B3455">
            <v>34</v>
          </cell>
          <cell r="R3455" t="str">
            <v>200050051All</v>
          </cell>
          <cell r="S3455">
            <v>62</v>
          </cell>
        </row>
        <row r="3456">
          <cell r="A3456" t="str">
            <v>200070078All</v>
          </cell>
          <cell r="B3456">
            <v>627</v>
          </cell>
          <cell r="R3456" t="str">
            <v>200050081All</v>
          </cell>
          <cell r="S3456">
            <v>27</v>
          </cell>
        </row>
        <row r="3457">
          <cell r="A3457" t="str">
            <v>200070081All</v>
          </cell>
          <cell r="B3457">
            <v>20</v>
          </cell>
          <cell r="R3457" t="str">
            <v>200070011All</v>
          </cell>
          <cell r="S3457">
            <v>23</v>
          </cell>
        </row>
        <row r="3458">
          <cell r="A3458" t="str">
            <v>200090011All</v>
          </cell>
          <cell r="B3458">
            <v>27</v>
          </cell>
          <cell r="R3458" t="str">
            <v>200070016All</v>
          </cell>
          <cell r="S3458">
            <v>21</v>
          </cell>
        </row>
        <row r="3459">
          <cell r="A3459" t="str">
            <v>200090016All</v>
          </cell>
          <cell r="B3459">
            <v>21</v>
          </cell>
          <cell r="R3459" t="str">
            <v>200070041All</v>
          </cell>
          <cell r="S3459">
            <v>75</v>
          </cell>
        </row>
        <row r="3460">
          <cell r="A3460" t="str">
            <v>200090041All</v>
          </cell>
          <cell r="B3460">
            <v>104</v>
          </cell>
          <cell r="R3460" t="str">
            <v>200070041Irrigated</v>
          </cell>
          <cell r="S3460">
            <v>127</v>
          </cell>
        </row>
        <row r="3461">
          <cell r="A3461" t="str">
            <v>200090041Irrigated</v>
          </cell>
          <cell r="B3461">
            <v>120</v>
          </cell>
          <cell r="R3461" t="str">
            <v>200070041NonIrrigated</v>
          </cell>
          <cell r="S3461">
            <v>43</v>
          </cell>
        </row>
        <row r="3462">
          <cell r="A3462" t="str">
            <v>200090041Nonirrigated</v>
          </cell>
          <cell r="B3462">
            <v>43</v>
          </cell>
          <cell r="R3462" t="str">
            <v>200070051All</v>
          </cell>
          <cell r="S3462">
            <v>34</v>
          </cell>
        </row>
        <row r="3463">
          <cell r="A3463" t="str">
            <v>200090051All</v>
          </cell>
          <cell r="B3463">
            <v>52</v>
          </cell>
          <cell r="R3463" t="str">
            <v>200070078All</v>
          </cell>
          <cell r="S3463">
            <v>627</v>
          </cell>
        </row>
        <row r="3464">
          <cell r="A3464" t="str">
            <v>200090078All</v>
          </cell>
          <cell r="B3464">
            <v>728</v>
          </cell>
          <cell r="R3464" t="str">
            <v>200070081All</v>
          </cell>
          <cell r="S3464">
            <v>20</v>
          </cell>
        </row>
        <row r="3465">
          <cell r="A3465" t="str">
            <v>200090081All</v>
          </cell>
          <cell r="B3465">
            <v>22</v>
          </cell>
          <cell r="R3465" t="str">
            <v>200090011All</v>
          </cell>
          <cell r="S3465">
            <v>27</v>
          </cell>
        </row>
        <row r="3466">
          <cell r="A3466" t="str">
            <v>200090081Irrigated</v>
          </cell>
          <cell r="B3466">
            <v>34</v>
          </cell>
          <cell r="R3466" t="str">
            <v>200090016All</v>
          </cell>
          <cell r="S3466">
            <v>21</v>
          </cell>
        </row>
        <row r="3467">
          <cell r="A3467" t="str">
            <v>200090081Nonirrigated</v>
          </cell>
          <cell r="B3467">
            <v>17</v>
          </cell>
          <cell r="R3467" t="str">
            <v>200090041All</v>
          </cell>
          <cell r="S3467">
            <v>104</v>
          </cell>
        </row>
        <row r="3468">
          <cell r="A3468" t="str">
            <v>200090091All</v>
          </cell>
          <cell r="B3468">
            <v>24</v>
          </cell>
          <cell r="R3468" t="str">
            <v>200090041Irrigated</v>
          </cell>
          <cell r="S3468">
            <v>120</v>
          </cell>
        </row>
        <row r="3469">
          <cell r="A3469" t="str">
            <v>200090091Irrigated</v>
          </cell>
          <cell r="B3469">
            <v>30</v>
          </cell>
          <cell r="R3469" t="str">
            <v>200090041NonIrrigated</v>
          </cell>
          <cell r="S3469">
            <v>43</v>
          </cell>
        </row>
        <row r="3470">
          <cell r="A3470" t="str">
            <v>200090091Nonirrigated</v>
          </cell>
          <cell r="B3470">
            <v>20</v>
          </cell>
          <cell r="R3470" t="str">
            <v>200090051All</v>
          </cell>
          <cell r="S3470">
            <v>52</v>
          </cell>
        </row>
        <row r="3471">
          <cell r="A3471" t="str">
            <v>200110011All</v>
          </cell>
          <cell r="B3471">
            <v>25</v>
          </cell>
          <cell r="R3471" t="str">
            <v>200090078All</v>
          </cell>
          <cell r="S3471">
            <v>728</v>
          </cell>
        </row>
        <row r="3472">
          <cell r="A3472" t="str">
            <v>200110016All</v>
          </cell>
          <cell r="B3472">
            <v>21</v>
          </cell>
          <cell r="R3472" t="str">
            <v>200090081All</v>
          </cell>
          <cell r="S3472">
            <v>22</v>
          </cell>
        </row>
        <row r="3473">
          <cell r="A3473" t="str">
            <v>200110041All</v>
          </cell>
          <cell r="B3473">
            <v>68</v>
          </cell>
          <cell r="R3473" t="str">
            <v>200090081Irrigated</v>
          </cell>
          <cell r="S3473">
            <v>34</v>
          </cell>
        </row>
        <row r="3474">
          <cell r="A3474" t="str">
            <v>200110051All</v>
          </cell>
          <cell r="B3474">
            <v>45</v>
          </cell>
          <cell r="R3474" t="str">
            <v>200090081NonIrrigated</v>
          </cell>
          <cell r="S3474">
            <v>17</v>
          </cell>
        </row>
        <row r="3475">
          <cell r="A3475" t="str">
            <v>200110081All</v>
          </cell>
          <cell r="B3475">
            <v>18</v>
          </cell>
          <cell r="R3475" t="str">
            <v>200090091All</v>
          </cell>
          <cell r="S3475">
            <v>24</v>
          </cell>
        </row>
        <row r="3476">
          <cell r="A3476" t="str">
            <v>200130011All</v>
          </cell>
          <cell r="B3476">
            <v>36</v>
          </cell>
          <cell r="R3476" t="str">
            <v>200090091Irrigated</v>
          </cell>
          <cell r="S3476">
            <v>30</v>
          </cell>
        </row>
        <row r="3477">
          <cell r="A3477" t="str">
            <v>200130016All</v>
          </cell>
          <cell r="B3477">
            <v>21</v>
          </cell>
          <cell r="R3477" t="str">
            <v>200090091NonIrrigated</v>
          </cell>
          <cell r="S3477">
            <v>20</v>
          </cell>
        </row>
        <row r="3478">
          <cell r="A3478" t="str">
            <v>200130041All</v>
          </cell>
          <cell r="B3478">
            <v>95</v>
          </cell>
          <cell r="R3478" t="str">
            <v>200110011All</v>
          </cell>
          <cell r="S3478">
            <v>25</v>
          </cell>
        </row>
        <row r="3479">
          <cell r="A3479" t="str">
            <v>200130051All</v>
          </cell>
          <cell r="B3479">
            <v>59</v>
          </cell>
          <cell r="R3479" t="str">
            <v>200110016All</v>
          </cell>
          <cell r="S3479">
            <v>21</v>
          </cell>
        </row>
        <row r="3480">
          <cell r="A3480" t="str">
            <v>200130081All</v>
          </cell>
          <cell r="B3480">
            <v>30</v>
          </cell>
          <cell r="R3480" t="str">
            <v>200110041All</v>
          </cell>
          <cell r="S3480">
            <v>68</v>
          </cell>
        </row>
        <row r="3481">
          <cell r="A3481" t="str">
            <v>200150011All</v>
          </cell>
          <cell r="B3481">
            <v>24</v>
          </cell>
          <cell r="R3481" t="str">
            <v>200110051All</v>
          </cell>
          <cell r="S3481">
            <v>45</v>
          </cell>
        </row>
        <row r="3482">
          <cell r="A3482" t="str">
            <v>200150016All</v>
          </cell>
          <cell r="B3482">
            <v>21</v>
          </cell>
          <cell r="R3482" t="str">
            <v>200110081All</v>
          </cell>
          <cell r="S3482">
            <v>18</v>
          </cell>
        </row>
        <row r="3483">
          <cell r="A3483" t="str">
            <v>200150041All</v>
          </cell>
          <cell r="B3483">
            <v>69</v>
          </cell>
          <cell r="R3483" t="str">
            <v>200130011All</v>
          </cell>
          <cell r="S3483">
            <v>36</v>
          </cell>
        </row>
        <row r="3484">
          <cell r="A3484" t="str">
            <v>200150051All</v>
          </cell>
          <cell r="B3484">
            <v>43</v>
          </cell>
          <cell r="R3484" t="str">
            <v>200130016All</v>
          </cell>
          <cell r="S3484">
            <v>21</v>
          </cell>
        </row>
        <row r="3485">
          <cell r="A3485" t="str">
            <v>200150078All</v>
          </cell>
          <cell r="B3485">
            <v>583</v>
          </cell>
          <cell r="R3485" t="str">
            <v>200130041All</v>
          </cell>
          <cell r="S3485">
            <v>95</v>
          </cell>
        </row>
        <row r="3486">
          <cell r="A3486" t="str">
            <v>200150081All</v>
          </cell>
          <cell r="B3486">
            <v>21</v>
          </cell>
          <cell r="R3486" t="str">
            <v>200130051All</v>
          </cell>
          <cell r="S3486">
            <v>59</v>
          </cell>
        </row>
        <row r="3487">
          <cell r="A3487" t="str">
            <v>200170011All</v>
          </cell>
          <cell r="B3487">
            <v>26</v>
          </cell>
          <cell r="R3487" t="str">
            <v>200130081All</v>
          </cell>
          <cell r="S3487">
            <v>30</v>
          </cell>
        </row>
        <row r="3488">
          <cell r="A3488" t="str">
            <v>200170016All</v>
          </cell>
          <cell r="B3488">
            <v>21</v>
          </cell>
          <cell r="R3488" t="str">
            <v>200150011All</v>
          </cell>
          <cell r="S3488">
            <v>24</v>
          </cell>
        </row>
        <row r="3489">
          <cell r="A3489" t="str">
            <v>200170041All</v>
          </cell>
          <cell r="B3489">
            <v>65</v>
          </cell>
          <cell r="R3489" t="str">
            <v>200150016All</v>
          </cell>
          <cell r="S3489">
            <v>21</v>
          </cell>
        </row>
        <row r="3490">
          <cell r="A3490" t="str">
            <v>200170051All</v>
          </cell>
          <cell r="B3490">
            <v>46</v>
          </cell>
          <cell r="R3490" t="str">
            <v>200150041All</v>
          </cell>
          <cell r="S3490">
            <v>69</v>
          </cell>
        </row>
        <row r="3491">
          <cell r="A3491" t="str">
            <v>200170081All</v>
          </cell>
          <cell r="B3491">
            <v>22</v>
          </cell>
          <cell r="R3491" t="str">
            <v>200150051All</v>
          </cell>
          <cell r="S3491">
            <v>43</v>
          </cell>
        </row>
        <row r="3492">
          <cell r="A3492" t="str">
            <v>200190011All</v>
          </cell>
          <cell r="B3492">
            <v>20</v>
          </cell>
          <cell r="R3492" t="str">
            <v>200150078All</v>
          </cell>
          <cell r="S3492">
            <v>583</v>
          </cell>
        </row>
        <row r="3493">
          <cell r="A3493" t="str">
            <v>200190016All</v>
          </cell>
          <cell r="B3493">
            <v>21</v>
          </cell>
          <cell r="R3493" t="str">
            <v>200150081All</v>
          </cell>
          <cell r="S3493">
            <v>21</v>
          </cell>
        </row>
        <row r="3494">
          <cell r="A3494" t="str">
            <v>200190041All</v>
          </cell>
          <cell r="B3494">
            <v>57</v>
          </cell>
          <cell r="R3494" t="str">
            <v>200170011All</v>
          </cell>
          <cell r="S3494">
            <v>26</v>
          </cell>
        </row>
        <row r="3495">
          <cell r="A3495" t="str">
            <v>200190051All</v>
          </cell>
          <cell r="B3495">
            <v>43</v>
          </cell>
          <cell r="R3495" t="str">
            <v>200170016All</v>
          </cell>
          <cell r="S3495">
            <v>21</v>
          </cell>
        </row>
        <row r="3496">
          <cell r="A3496" t="str">
            <v>200190081All</v>
          </cell>
          <cell r="B3496">
            <v>17</v>
          </cell>
          <cell r="R3496" t="str">
            <v>200170041All</v>
          </cell>
          <cell r="S3496">
            <v>65</v>
          </cell>
        </row>
        <row r="3497">
          <cell r="A3497" t="str">
            <v>200210011All</v>
          </cell>
          <cell r="B3497">
            <v>26</v>
          </cell>
          <cell r="R3497" t="str">
            <v>200170051All</v>
          </cell>
          <cell r="S3497">
            <v>46</v>
          </cell>
        </row>
        <row r="3498">
          <cell r="A3498" t="str">
            <v>200210016All</v>
          </cell>
          <cell r="B3498">
            <v>21</v>
          </cell>
          <cell r="R3498" t="str">
            <v>200170081All</v>
          </cell>
          <cell r="S3498">
            <v>22</v>
          </cell>
        </row>
        <row r="3499">
          <cell r="A3499" t="str">
            <v>200210041All</v>
          </cell>
          <cell r="B3499">
            <v>78</v>
          </cell>
          <cell r="R3499" t="str">
            <v>200190011All</v>
          </cell>
          <cell r="S3499">
            <v>20</v>
          </cell>
        </row>
        <row r="3500">
          <cell r="A3500" t="str">
            <v>200210051All</v>
          </cell>
          <cell r="B3500">
            <v>53</v>
          </cell>
          <cell r="R3500" t="str">
            <v>200190016All</v>
          </cell>
          <cell r="S3500">
            <v>21</v>
          </cell>
        </row>
        <row r="3501">
          <cell r="A3501" t="str">
            <v>200210081All</v>
          </cell>
          <cell r="B3501">
            <v>18</v>
          </cell>
          <cell r="R3501" t="str">
            <v>200190041All</v>
          </cell>
          <cell r="S3501">
            <v>57</v>
          </cell>
        </row>
        <row r="3502">
          <cell r="A3502" t="str">
            <v>200230011All</v>
          </cell>
          <cell r="B3502">
            <v>24</v>
          </cell>
          <cell r="R3502" t="str">
            <v>200190051All</v>
          </cell>
          <cell r="S3502">
            <v>43</v>
          </cell>
        </row>
        <row r="3503">
          <cell r="A3503" t="str">
            <v>200230041All</v>
          </cell>
          <cell r="B3503">
            <v>74</v>
          </cell>
          <cell r="R3503" t="str">
            <v>200190081All</v>
          </cell>
          <cell r="S3503">
            <v>17</v>
          </cell>
        </row>
        <row r="3504">
          <cell r="A3504" t="str">
            <v>200230041Irrigated</v>
          </cell>
          <cell r="B3504">
            <v>119</v>
          </cell>
          <cell r="R3504" t="str">
            <v>200210011All</v>
          </cell>
          <cell r="S3504">
            <v>26</v>
          </cell>
        </row>
        <row r="3505">
          <cell r="A3505" t="str">
            <v>200230041Nonirrigated</v>
          </cell>
          <cell r="B3505">
            <v>23</v>
          </cell>
          <cell r="R3505" t="str">
            <v>200210016All</v>
          </cell>
          <cell r="S3505">
            <v>21</v>
          </cell>
        </row>
        <row r="3506">
          <cell r="A3506" t="str">
            <v>200230051All</v>
          </cell>
          <cell r="B3506">
            <v>29</v>
          </cell>
          <cell r="R3506" t="str">
            <v>200210041All</v>
          </cell>
          <cell r="S3506">
            <v>78</v>
          </cell>
        </row>
        <row r="3507">
          <cell r="A3507" t="str">
            <v>200230078All</v>
          </cell>
          <cell r="B3507">
            <v>803</v>
          </cell>
          <cell r="R3507" t="str">
            <v>200210051All</v>
          </cell>
          <cell r="S3507">
            <v>53</v>
          </cell>
        </row>
        <row r="3508">
          <cell r="A3508" t="str">
            <v>200230078Irrigated</v>
          </cell>
          <cell r="B3508">
            <v>1237</v>
          </cell>
          <cell r="R3508" t="str">
            <v>200210081All</v>
          </cell>
          <cell r="S3508">
            <v>18</v>
          </cell>
        </row>
        <row r="3509">
          <cell r="A3509" t="str">
            <v>200230078Nonirrigated</v>
          </cell>
          <cell r="B3509">
            <v>616</v>
          </cell>
          <cell r="R3509" t="str">
            <v>200230011All</v>
          </cell>
          <cell r="S3509">
            <v>24</v>
          </cell>
        </row>
        <row r="3510">
          <cell r="A3510" t="str">
            <v>200230081All</v>
          </cell>
          <cell r="B3510">
            <v>34</v>
          </cell>
          <cell r="R3510" t="str">
            <v>200230041All</v>
          </cell>
          <cell r="S3510">
            <v>74</v>
          </cell>
        </row>
        <row r="3511">
          <cell r="A3511" t="str">
            <v>200230081Irrigated</v>
          </cell>
          <cell r="B3511">
            <v>38</v>
          </cell>
          <cell r="R3511" t="str">
            <v>200230041Irrigated</v>
          </cell>
          <cell r="S3511">
            <v>119</v>
          </cell>
        </row>
        <row r="3512">
          <cell r="A3512" t="str">
            <v>200230081Nonirrigated</v>
          </cell>
          <cell r="B3512">
            <v>11</v>
          </cell>
          <cell r="R3512" t="str">
            <v>200230041NonIrrigated</v>
          </cell>
          <cell r="S3512">
            <v>23</v>
          </cell>
        </row>
        <row r="3513">
          <cell r="A3513" t="str">
            <v>200230091All</v>
          </cell>
          <cell r="B3513">
            <v>29</v>
          </cell>
          <cell r="R3513" t="str">
            <v>200230051All</v>
          </cell>
          <cell r="S3513">
            <v>29</v>
          </cell>
        </row>
        <row r="3514">
          <cell r="A3514" t="str">
            <v>200250011All</v>
          </cell>
          <cell r="B3514">
            <v>22</v>
          </cell>
          <cell r="R3514" t="str">
            <v>200230078All</v>
          </cell>
          <cell r="S3514">
            <v>803</v>
          </cell>
        </row>
        <row r="3515">
          <cell r="A3515" t="str">
            <v>200250016All</v>
          </cell>
          <cell r="B3515">
            <v>21</v>
          </cell>
          <cell r="R3515" t="str">
            <v>200230078Irrigated</v>
          </cell>
          <cell r="S3515">
            <v>1237</v>
          </cell>
        </row>
        <row r="3516">
          <cell r="A3516" t="str">
            <v>200250016Irrigated</v>
          </cell>
          <cell r="B3516">
            <v>21</v>
          </cell>
          <cell r="R3516" t="str">
            <v>200230078NonIrrigated</v>
          </cell>
          <cell r="S3516">
            <v>616</v>
          </cell>
        </row>
        <row r="3517">
          <cell r="A3517" t="str">
            <v>200250016Nonirrigated</v>
          </cell>
          <cell r="B3517">
            <v>21</v>
          </cell>
          <cell r="R3517" t="str">
            <v>200230081All</v>
          </cell>
          <cell r="S3517">
            <v>34</v>
          </cell>
        </row>
        <row r="3518">
          <cell r="A3518" t="str">
            <v>200250041All</v>
          </cell>
          <cell r="B3518">
            <v>109</v>
          </cell>
          <cell r="R3518" t="str">
            <v>200230081Irrigated</v>
          </cell>
          <cell r="S3518">
            <v>38</v>
          </cell>
        </row>
        <row r="3519">
          <cell r="A3519" t="str">
            <v>200250041Irrigated</v>
          </cell>
          <cell r="B3519">
            <v>119</v>
          </cell>
          <cell r="R3519" t="str">
            <v>200230081NonIrrigated</v>
          </cell>
          <cell r="S3519">
            <v>11</v>
          </cell>
        </row>
        <row r="3520">
          <cell r="A3520" t="str">
            <v>200250041Nonirrigated</v>
          </cell>
          <cell r="B3520">
            <v>26</v>
          </cell>
          <cell r="R3520" t="str">
            <v>200230091All</v>
          </cell>
          <cell r="S3520">
            <v>29</v>
          </cell>
        </row>
        <row r="3521">
          <cell r="A3521" t="str">
            <v>200250051All</v>
          </cell>
          <cell r="B3521">
            <v>41</v>
          </cell>
          <cell r="R3521" t="str">
            <v>200250011All</v>
          </cell>
          <cell r="S3521">
            <v>22</v>
          </cell>
        </row>
        <row r="3522">
          <cell r="A3522" t="str">
            <v>200250078All</v>
          </cell>
          <cell r="B3522">
            <v>585</v>
          </cell>
          <cell r="R3522" t="str">
            <v>200250016All</v>
          </cell>
          <cell r="S3522">
            <v>21</v>
          </cell>
        </row>
        <row r="3523">
          <cell r="A3523" t="str">
            <v>200250081All</v>
          </cell>
          <cell r="B3523">
            <v>17</v>
          </cell>
          <cell r="R3523" t="str">
            <v>200250016Irrigated</v>
          </cell>
          <cell r="S3523">
            <v>21</v>
          </cell>
        </row>
        <row r="3524">
          <cell r="A3524" t="str">
            <v>200250081Irrigated</v>
          </cell>
          <cell r="B3524">
            <v>27</v>
          </cell>
          <cell r="R3524" t="str">
            <v>200250016NonIrrigated</v>
          </cell>
          <cell r="S3524">
            <v>21</v>
          </cell>
        </row>
        <row r="3525">
          <cell r="A3525" t="str">
            <v>200250081Nonirrigated</v>
          </cell>
          <cell r="B3525">
            <v>8</v>
          </cell>
          <cell r="R3525" t="str">
            <v>200250041All</v>
          </cell>
          <cell r="S3525">
            <v>109</v>
          </cell>
        </row>
        <row r="3526">
          <cell r="A3526" t="str">
            <v>200270011All</v>
          </cell>
          <cell r="B3526">
            <v>32</v>
          </cell>
          <cell r="R3526" t="str">
            <v>200250041Irrigated</v>
          </cell>
          <cell r="S3526">
            <v>119</v>
          </cell>
        </row>
        <row r="3527">
          <cell r="A3527" t="str">
            <v>200270016All</v>
          </cell>
          <cell r="B3527">
            <v>21</v>
          </cell>
          <cell r="R3527" t="str">
            <v>200250041NonIrrigated</v>
          </cell>
          <cell r="S3527">
            <v>26</v>
          </cell>
        </row>
        <row r="3528">
          <cell r="A3528" t="str">
            <v>200270041All</v>
          </cell>
          <cell r="B3528">
            <v>89</v>
          </cell>
          <cell r="R3528" t="str">
            <v>200250051All</v>
          </cell>
          <cell r="S3528">
            <v>41</v>
          </cell>
        </row>
        <row r="3529">
          <cell r="A3529" t="str">
            <v>200270041Irrigated</v>
          </cell>
          <cell r="B3529">
            <v>125</v>
          </cell>
          <cell r="R3529" t="str">
            <v>200250078All</v>
          </cell>
          <cell r="S3529">
            <v>585</v>
          </cell>
        </row>
        <row r="3530">
          <cell r="A3530" t="str">
            <v>200270041Nonirrigated</v>
          </cell>
          <cell r="B3530">
            <v>63</v>
          </cell>
          <cell r="R3530" t="str">
            <v>200250081All</v>
          </cell>
          <cell r="S3530">
            <v>17</v>
          </cell>
        </row>
        <row r="3531">
          <cell r="A3531" t="str">
            <v>200270051All</v>
          </cell>
          <cell r="B3531">
            <v>62</v>
          </cell>
          <cell r="R3531" t="str">
            <v>200250081Irrigated</v>
          </cell>
          <cell r="S3531">
            <v>27</v>
          </cell>
        </row>
        <row r="3532">
          <cell r="A3532" t="str">
            <v>200270078All</v>
          </cell>
          <cell r="B3532">
            <v>743</v>
          </cell>
          <cell r="R3532" t="str">
            <v>200250081NonIrrigated</v>
          </cell>
          <cell r="S3532">
            <v>8</v>
          </cell>
        </row>
        <row r="3533">
          <cell r="A3533" t="str">
            <v>200270081All</v>
          </cell>
          <cell r="B3533">
            <v>25</v>
          </cell>
          <cell r="R3533" t="str">
            <v>200270011All</v>
          </cell>
          <cell r="S3533">
            <v>32</v>
          </cell>
        </row>
        <row r="3534">
          <cell r="A3534" t="str">
            <v>200290011All</v>
          </cell>
          <cell r="B3534">
            <v>32</v>
          </cell>
          <cell r="R3534" t="str">
            <v>200270016All</v>
          </cell>
          <cell r="S3534">
            <v>21</v>
          </cell>
        </row>
        <row r="3535">
          <cell r="A3535" t="str">
            <v>200290016All</v>
          </cell>
          <cell r="B3535">
            <v>21</v>
          </cell>
          <cell r="R3535" t="str">
            <v>200270041All</v>
          </cell>
          <cell r="S3535">
            <v>89</v>
          </cell>
        </row>
        <row r="3536">
          <cell r="A3536" t="str">
            <v>200290041All</v>
          </cell>
          <cell r="B3536">
            <v>83</v>
          </cell>
          <cell r="R3536" t="str">
            <v>200270041Irrigated</v>
          </cell>
          <cell r="S3536">
            <v>125</v>
          </cell>
        </row>
        <row r="3537">
          <cell r="A3537" t="str">
            <v>200290041Irrigated</v>
          </cell>
          <cell r="B3537">
            <v>116</v>
          </cell>
          <cell r="R3537" t="str">
            <v>200270041NonIrrigated</v>
          </cell>
          <cell r="S3537">
            <v>63</v>
          </cell>
        </row>
        <row r="3538">
          <cell r="A3538" t="str">
            <v>200290041Nonirrigated</v>
          </cell>
          <cell r="B3538">
            <v>56</v>
          </cell>
          <cell r="R3538" t="str">
            <v>200270051All</v>
          </cell>
          <cell r="S3538">
            <v>62</v>
          </cell>
        </row>
        <row r="3539">
          <cell r="A3539" t="str">
            <v>200290051All</v>
          </cell>
          <cell r="B3539">
            <v>58</v>
          </cell>
          <cell r="R3539" t="str">
            <v>200270078All</v>
          </cell>
          <cell r="S3539">
            <v>743</v>
          </cell>
        </row>
        <row r="3540">
          <cell r="A3540" t="str">
            <v>200290078All</v>
          </cell>
          <cell r="B3540">
            <v>900</v>
          </cell>
          <cell r="R3540" t="str">
            <v>200270081All</v>
          </cell>
          <cell r="S3540">
            <v>25</v>
          </cell>
        </row>
        <row r="3541">
          <cell r="A3541" t="str">
            <v>200290081All</v>
          </cell>
          <cell r="B3541">
            <v>23</v>
          </cell>
          <cell r="R3541" t="str">
            <v>200290011All</v>
          </cell>
          <cell r="S3541">
            <v>32</v>
          </cell>
        </row>
        <row r="3542">
          <cell r="A3542" t="str">
            <v>200310011All</v>
          </cell>
          <cell r="B3542">
            <v>26</v>
          </cell>
          <cell r="R3542" t="str">
            <v>200290016All</v>
          </cell>
          <cell r="S3542">
            <v>21</v>
          </cell>
        </row>
        <row r="3543">
          <cell r="A3543" t="str">
            <v>200310016All</v>
          </cell>
          <cell r="B3543">
            <v>21</v>
          </cell>
          <cell r="R3543" t="str">
            <v>200290041All</v>
          </cell>
          <cell r="S3543">
            <v>83</v>
          </cell>
        </row>
        <row r="3544">
          <cell r="A3544" t="str">
            <v>200310041All</v>
          </cell>
          <cell r="B3544">
            <v>71</v>
          </cell>
          <cell r="R3544" t="str">
            <v>200290041Irrigated</v>
          </cell>
          <cell r="S3544">
            <v>116</v>
          </cell>
        </row>
        <row r="3545">
          <cell r="A3545" t="str">
            <v>200310051All</v>
          </cell>
          <cell r="B3545">
            <v>47</v>
          </cell>
          <cell r="R3545" t="str">
            <v>200290041NonIrrigated</v>
          </cell>
          <cell r="S3545">
            <v>56</v>
          </cell>
        </row>
        <row r="3546">
          <cell r="A3546" t="str">
            <v>200310081All</v>
          </cell>
          <cell r="B3546">
            <v>18</v>
          </cell>
          <cell r="R3546" t="str">
            <v>200290051All</v>
          </cell>
          <cell r="S3546">
            <v>58</v>
          </cell>
        </row>
        <row r="3547">
          <cell r="A3547" t="str">
            <v>200330011All</v>
          </cell>
          <cell r="B3547">
            <v>20</v>
          </cell>
          <cell r="R3547" t="str">
            <v>200290078All</v>
          </cell>
          <cell r="S3547">
            <v>900</v>
          </cell>
        </row>
        <row r="3548">
          <cell r="A3548" t="str">
            <v>200330041All</v>
          </cell>
          <cell r="B3548">
            <v>100</v>
          </cell>
          <cell r="R3548" t="str">
            <v>200290081All</v>
          </cell>
          <cell r="S3548">
            <v>23</v>
          </cell>
        </row>
        <row r="3549">
          <cell r="A3549" t="str">
            <v>200330051All</v>
          </cell>
          <cell r="B3549">
            <v>36</v>
          </cell>
          <cell r="R3549" t="str">
            <v>200310011All</v>
          </cell>
          <cell r="S3549">
            <v>26</v>
          </cell>
        </row>
        <row r="3550">
          <cell r="A3550" t="str">
            <v>200330081All</v>
          </cell>
          <cell r="B3550">
            <v>32</v>
          </cell>
          <cell r="R3550" t="str">
            <v>200310016All</v>
          </cell>
          <cell r="S3550">
            <v>21</v>
          </cell>
        </row>
        <row r="3551">
          <cell r="A3551" t="str">
            <v>200350011All</v>
          </cell>
          <cell r="B3551">
            <v>22</v>
          </cell>
          <cell r="R3551" t="str">
            <v>200310041All</v>
          </cell>
          <cell r="S3551">
            <v>71</v>
          </cell>
        </row>
        <row r="3552">
          <cell r="A3552" t="str">
            <v>200350016All</v>
          </cell>
          <cell r="B3552">
            <v>21</v>
          </cell>
          <cell r="R3552" t="str">
            <v>200310051All</v>
          </cell>
          <cell r="S3552">
            <v>47</v>
          </cell>
        </row>
        <row r="3553">
          <cell r="A3553" t="str">
            <v>200350041All</v>
          </cell>
          <cell r="B3553">
            <v>67</v>
          </cell>
          <cell r="R3553" t="str">
            <v>200310081All</v>
          </cell>
          <cell r="S3553">
            <v>18</v>
          </cell>
        </row>
        <row r="3554">
          <cell r="A3554" t="str">
            <v>200350051All</v>
          </cell>
          <cell r="B3554">
            <v>46</v>
          </cell>
          <cell r="R3554" t="str">
            <v>200330011All</v>
          </cell>
          <cell r="S3554">
            <v>20</v>
          </cell>
        </row>
        <row r="3555">
          <cell r="A3555" t="str">
            <v>200350078All</v>
          </cell>
          <cell r="B3555">
            <v>743</v>
          </cell>
          <cell r="R3555" t="str">
            <v>200330041All</v>
          </cell>
          <cell r="S3555">
            <v>100</v>
          </cell>
        </row>
        <row r="3556">
          <cell r="A3556" t="str">
            <v>200350081All</v>
          </cell>
          <cell r="B3556">
            <v>20</v>
          </cell>
          <cell r="R3556" t="str">
            <v>200330051All</v>
          </cell>
          <cell r="S3556">
            <v>36</v>
          </cell>
        </row>
        <row r="3557">
          <cell r="A3557" t="str">
            <v>200370011All</v>
          </cell>
          <cell r="B3557">
            <v>25</v>
          </cell>
          <cell r="R3557" t="str">
            <v>200330081All</v>
          </cell>
          <cell r="S3557">
            <v>32</v>
          </cell>
        </row>
        <row r="3558">
          <cell r="A3558" t="str">
            <v>200370016All</v>
          </cell>
          <cell r="B3558">
            <v>21</v>
          </cell>
          <cell r="R3558" t="str">
            <v>200350011All</v>
          </cell>
          <cell r="S3558">
            <v>22</v>
          </cell>
        </row>
        <row r="3559">
          <cell r="A3559" t="str">
            <v>200370041All</v>
          </cell>
          <cell r="B3559">
            <v>74</v>
          </cell>
          <cell r="R3559" t="str">
            <v>200350016All</v>
          </cell>
          <cell r="S3559">
            <v>21</v>
          </cell>
        </row>
        <row r="3560">
          <cell r="A3560" t="str">
            <v>200370051All</v>
          </cell>
          <cell r="B3560">
            <v>52</v>
          </cell>
          <cell r="R3560" t="str">
            <v>200350041All</v>
          </cell>
          <cell r="S3560">
            <v>67</v>
          </cell>
        </row>
        <row r="3561">
          <cell r="A3561" t="str">
            <v>200370081All</v>
          </cell>
          <cell r="B3561">
            <v>16</v>
          </cell>
          <cell r="R3561" t="str">
            <v>200350051All</v>
          </cell>
          <cell r="S3561">
            <v>46</v>
          </cell>
        </row>
        <row r="3562">
          <cell r="A3562" t="str">
            <v>200390011All</v>
          </cell>
          <cell r="B3562">
            <v>27</v>
          </cell>
          <cell r="R3562" t="str">
            <v>200350078All</v>
          </cell>
          <cell r="S3562">
            <v>743</v>
          </cell>
        </row>
        <row r="3563">
          <cell r="A3563" t="str">
            <v>200390016All</v>
          </cell>
          <cell r="B3563">
            <v>21</v>
          </cell>
          <cell r="R3563" t="str">
            <v>200350081All</v>
          </cell>
          <cell r="S3563">
            <v>20</v>
          </cell>
        </row>
        <row r="3564">
          <cell r="A3564" t="str">
            <v>200390041All</v>
          </cell>
          <cell r="B3564">
            <v>44</v>
          </cell>
          <cell r="R3564" t="str">
            <v>200370011All</v>
          </cell>
          <cell r="S3564">
            <v>25</v>
          </cell>
        </row>
        <row r="3565">
          <cell r="A3565" t="str">
            <v>200390051All</v>
          </cell>
          <cell r="B3565">
            <v>39</v>
          </cell>
          <cell r="R3565" t="str">
            <v>200370016All</v>
          </cell>
          <cell r="S3565">
            <v>21</v>
          </cell>
        </row>
        <row r="3566">
          <cell r="A3566" t="str">
            <v>200390078All</v>
          </cell>
          <cell r="B3566">
            <v>799</v>
          </cell>
          <cell r="R3566" t="str">
            <v>200370041All</v>
          </cell>
          <cell r="S3566">
            <v>74</v>
          </cell>
        </row>
        <row r="3567">
          <cell r="A3567" t="str">
            <v>200390081All</v>
          </cell>
          <cell r="B3567">
            <v>16</v>
          </cell>
          <cell r="R3567" t="str">
            <v>200370051All</v>
          </cell>
          <cell r="S3567">
            <v>52</v>
          </cell>
        </row>
        <row r="3568">
          <cell r="A3568" t="str">
            <v>200390081Irrigated</v>
          </cell>
          <cell r="B3568">
            <v>34</v>
          </cell>
          <cell r="R3568" t="str">
            <v>200370081All</v>
          </cell>
          <cell r="S3568">
            <v>16</v>
          </cell>
        </row>
        <row r="3569">
          <cell r="A3569" t="str">
            <v>200390081Nonirrigated</v>
          </cell>
          <cell r="B3569">
            <v>14</v>
          </cell>
          <cell r="R3569" t="str">
            <v>200390011All</v>
          </cell>
          <cell r="S3569">
            <v>27</v>
          </cell>
        </row>
        <row r="3570">
          <cell r="A3570" t="str">
            <v>200410011All</v>
          </cell>
          <cell r="B3570">
            <v>32</v>
          </cell>
          <cell r="R3570" t="str">
            <v>200390016All</v>
          </cell>
          <cell r="S3570">
            <v>21</v>
          </cell>
        </row>
        <row r="3571">
          <cell r="A3571" t="str">
            <v>200410016All</v>
          </cell>
          <cell r="B3571">
            <v>21</v>
          </cell>
          <cell r="R3571" t="str">
            <v>200390041All</v>
          </cell>
          <cell r="S3571">
            <v>44</v>
          </cell>
        </row>
        <row r="3572">
          <cell r="A3572" t="str">
            <v>200410041All</v>
          </cell>
          <cell r="B3572">
            <v>60</v>
          </cell>
          <cell r="R3572" t="str">
            <v>200390051All</v>
          </cell>
          <cell r="S3572">
            <v>39</v>
          </cell>
        </row>
        <row r="3573">
          <cell r="A3573" t="str">
            <v>200410051All</v>
          </cell>
          <cell r="B3573">
            <v>53</v>
          </cell>
          <cell r="R3573" t="str">
            <v>200390078All</v>
          </cell>
          <cell r="S3573">
            <v>799</v>
          </cell>
        </row>
        <row r="3574">
          <cell r="A3574" t="str">
            <v>200410078All</v>
          </cell>
          <cell r="B3574">
            <v>685</v>
          </cell>
          <cell r="R3574" t="str">
            <v>200390081All</v>
          </cell>
          <cell r="S3574">
            <v>16</v>
          </cell>
        </row>
        <row r="3575">
          <cell r="A3575" t="str">
            <v>200410081All</v>
          </cell>
          <cell r="B3575">
            <v>21</v>
          </cell>
          <cell r="R3575" t="str">
            <v>200390081Irrigated</v>
          </cell>
          <cell r="S3575">
            <v>34</v>
          </cell>
        </row>
        <row r="3576">
          <cell r="A3576" t="str">
            <v>200430011All</v>
          </cell>
          <cell r="B3576">
            <v>33</v>
          </cell>
          <cell r="R3576" t="str">
            <v>200390081NonIrrigated</v>
          </cell>
          <cell r="S3576">
            <v>14</v>
          </cell>
        </row>
        <row r="3577">
          <cell r="A3577" t="str">
            <v>200430016All</v>
          </cell>
          <cell r="B3577">
            <v>21</v>
          </cell>
          <cell r="R3577" t="str">
            <v>200410011All</v>
          </cell>
          <cell r="S3577">
            <v>32</v>
          </cell>
        </row>
        <row r="3578">
          <cell r="A3578" t="str">
            <v>200430041All</v>
          </cell>
          <cell r="B3578">
            <v>106</v>
          </cell>
          <cell r="R3578" t="str">
            <v>200410016All</v>
          </cell>
          <cell r="S3578">
            <v>21</v>
          </cell>
        </row>
        <row r="3579">
          <cell r="A3579" t="str">
            <v>200430051All</v>
          </cell>
          <cell r="B3579">
            <v>62</v>
          </cell>
          <cell r="R3579" t="str">
            <v>200410041All</v>
          </cell>
          <cell r="S3579">
            <v>60</v>
          </cell>
        </row>
        <row r="3580">
          <cell r="A3580" t="str">
            <v>200430081All</v>
          </cell>
          <cell r="B3580">
            <v>34</v>
          </cell>
          <cell r="R3580" t="str">
            <v>200410051All</v>
          </cell>
          <cell r="S3580">
            <v>53</v>
          </cell>
        </row>
        <row r="3581">
          <cell r="A3581" t="str">
            <v>200450011All</v>
          </cell>
          <cell r="B3581">
            <v>29</v>
          </cell>
          <cell r="R3581" t="str">
            <v>200410078All</v>
          </cell>
          <cell r="S3581">
            <v>685</v>
          </cell>
        </row>
        <row r="3582">
          <cell r="A3582" t="str">
            <v>200450016All</v>
          </cell>
          <cell r="B3582">
            <v>21</v>
          </cell>
          <cell r="R3582" t="str">
            <v>200410081All</v>
          </cell>
          <cell r="S3582">
            <v>21</v>
          </cell>
        </row>
        <row r="3583">
          <cell r="A3583" t="str">
            <v>200450041All</v>
          </cell>
          <cell r="B3583">
            <v>78</v>
          </cell>
          <cell r="R3583" t="str">
            <v>200430011All</v>
          </cell>
          <cell r="S3583">
            <v>33</v>
          </cell>
        </row>
        <row r="3584">
          <cell r="A3584" t="str">
            <v>200450051All</v>
          </cell>
          <cell r="B3584">
            <v>49</v>
          </cell>
          <cell r="R3584" t="str">
            <v>200430016All</v>
          </cell>
          <cell r="S3584">
            <v>21</v>
          </cell>
        </row>
        <row r="3585">
          <cell r="A3585" t="str">
            <v>200450081All</v>
          </cell>
          <cell r="B3585">
            <v>22</v>
          </cell>
          <cell r="R3585" t="str">
            <v>200430041All</v>
          </cell>
          <cell r="S3585">
            <v>106</v>
          </cell>
        </row>
        <row r="3586">
          <cell r="A3586" t="str">
            <v>200470011All</v>
          </cell>
          <cell r="B3586">
            <v>25</v>
          </cell>
          <cell r="R3586" t="str">
            <v>200430051All</v>
          </cell>
          <cell r="S3586">
            <v>62</v>
          </cell>
        </row>
        <row r="3587">
          <cell r="A3587" t="str">
            <v>200470016All</v>
          </cell>
          <cell r="B3587">
            <v>21</v>
          </cell>
          <cell r="R3587" t="str">
            <v>200430081All</v>
          </cell>
          <cell r="S3587">
            <v>34</v>
          </cell>
        </row>
        <row r="3588">
          <cell r="A3588" t="str">
            <v>200470016Irrigated</v>
          </cell>
          <cell r="B3588">
            <v>21</v>
          </cell>
          <cell r="R3588" t="str">
            <v>200450011All</v>
          </cell>
          <cell r="S3588">
            <v>29</v>
          </cell>
        </row>
        <row r="3589">
          <cell r="A3589" t="str">
            <v>200470016Nonirrigated</v>
          </cell>
          <cell r="B3589">
            <v>21</v>
          </cell>
          <cell r="R3589" t="str">
            <v>200450016All</v>
          </cell>
          <cell r="S3589">
            <v>21</v>
          </cell>
        </row>
        <row r="3590">
          <cell r="A3590" t="str">
            <v>200470041All</v>
          </cell>
          <cell r="B3590">
            <v>122</v>
          </cell>
          <cell r="R3590" t="str">
            <v>200450041All</v>
          </cell>
          <cell r="S3590">
            <v>78</v>
          </cell>
        </row>
        <row r="3591">
          <cell r="A3591" t="str">
            <v>200470051All</v>
          </cell>
          <cell r="B3591">
            <v>45</v>
          </cell>
          <cell r="R3591" t="str">
            <v>200450051All</v>
          </cell>
          <cell r="S3591">
            <v>49</v>
          </cell>
        </row>
        <row r="3592">
          <cell r="A3592" t="str">
            <v>200470078All</v>
          </cell>
          <cell r="B3592">
            <v>747</v>
          </cell>
          <cell r="R3592" t="str">
            <v>200450081All</v>
          </cell>
          <cell r="S3592">
            <v>22</v>
          </cell>
        </row>
        <row r="3593">
          <cell r="A3593" t="str">
            <v>200470081All</v>
          </cell>
          <cell r="B3593">
            <v>35</v>
          </cell>
          <cell r="R3593" t="str">
            <v>200470011All</v>
          </cell>
          <cell r="S3593">
            <v>25</v>
          </cell>
        </row>
        <row r="3594">
          <cell r="A3594" t="str">
            <v>200470091All</v>
          </cell>
          <cell r="B3594">
            <v>20</v>
          </cell>
          <cell r="R3594" t="str">
            <v>200470016All</v>
          </cell>
          <cell r="S3594">
            <v>21</v>
          </cell>
        </row>
        <row r="3595">
          <cell r="A3595" t="str">
            <v>200490011All</v>
          </cell>
          <cell r="B3595">
            <v>21</v>
          </cell>
          <cell r="R3595" t="str">
            <v>200470016Irrigated</v>
          </cell>
          <cell r="S3595">
            <v>21</v>
          </cell>
        </row>
        <row r="3596">
          <cell r="A3596" t="str">
            <v>200490016All</v>
          </cell>
          <cell r="B3596">
            <v>21</v>
          </cell>
          <cell r="R3596" t="str">
            <v>200470016NonIrrigated</v>
          </cell>
          <cell r="S3596">
            <v>21</v>
          </cell>
        </row>
        <row r="3597">
          <cell r="A3597" t="str">
            <v>200490041All</v>
          </cell>
          <cell r="B3597">
            <v>71</v>
          </cell>
          <cell r="R3597" t="str">
            <v>200470041All</v>
          </cell>
          <cell r="S3597">
            <v>122</v>
          </cell>
        </row>
        <row r="3598">
          <cell r="A3598" t="str">
            <v>200490051All</v>
          </cell>
          <cell r="B3598">
            <v>46</v>
          </cell>
          <cell r="R3598" t="str">
            <v>200470051All</v>
          </cell>
          <cell r="S3598">
            <v>45</v>
          </cell>
        </row>
        <row r="3599">
          <cell r="A3599" t="str">
            <v>200490081All</v>
          </cell>
          <cell r="B3599">
            <v>18</v>
          </cell>
          <cell r="R3599" t="str">
            <v>200470078All</v>
          </cell>
          <cell r="S3599">
            <v>747</v>
          </cell>
        </row>
        <row r="3600">
          <cell r="A3600" t="str">
            <v>200510011All</v>
          </cell>
          <cell r="B3600">
            <v>25</v>
          </cell>
          <cell r="R3600" t="str">
            <v>200470081All</v>
          </cell>
          <cell r="S3600">
            <v>35</v>
          </cell>
        </row>
        <row r="3601">
          <cell r="A3601" t="str">
            <v>200510016All</v>
          </cell>
          <cell r="B3601">
            <v>21</v>
          </cell>
          <cell r="R3601" t="str">
            <v>200470091All</v>
          </cell>
          <cell r="S3601">
            <v>20</v>
          </cell>
        </row>
        <row r="3602">
          <cell r="A3602" t="str">
            <v>200510041All</v>
          </cell>
          <cell r="B3602">
            <v>48</v>
          </cell>
          <cell r="R3602" t="str">
            <v>200490011All</v>
          </cell>
          <cell r="S3602">
            <v>21</v>
          </cell>
        </row>
        <row r="3603">
          <cell r="A3603" t="str">
            <v>200510051All</v>
          </cell>
          <cell r="B3603">
            <v>42</v>
          </cell>
          <cell r="R3603" t="str">
            <v>200490016All</v>
          </cell>
          <cell r="S3603">
            <v>21</v>
          </cell>
        </row>
        <row r="3604">
          <cell r="A3604" t="str">
            <v>200510078All</v>
          </cell>
          <cell r="B3604">
            <v>807</v>
          </cell>
          <cell r="R3604" t="str">
            <v>200490041All</v>
          </cell>
          <cell r="S3604">
            <v>71</v>
          </cell>
        </row>
        <row r="3605">
          <cell r="A3605" t="str">
            <v>200510081All</v>
          </cell>
          <cell r="B3605">
            <v>14</v>
          </cell>
          <cell r="R3605" t="str">
            <v>200490051All</v>
          </cell>
          <cell r="S3605">
            <v>46</v>
          </cell>
        </row>
        <row r="3606">
          <cell r="A3606" t="str">
            <v>200510091All</v>
          </cell>
          <cell r="B3606">
            <v>20</v>
          </cell>
          <cell r="R3606" t="str">
            <v>200490081All</v>
          </cell>
          <cell r="S3606">
            <v>18</v>
          </cell>
        </row>
        <row r="3607">
          <cell r="A3607" t="str">
            <v>200530011All</v>
          </cell>
          <cell r="B3607">
            <v>29</v>
          </cell>
          <cell r="R3607" t="str">
            <v>200510011All</v>
          </cell>
          <cell r="S3607">
            <v>25</v>
          </cell>
        </row>
        <row r="3608">
          <cell r="A3608" t="str">
            <v>200530016All</v>
          </cell>
          <cell r="B3608">
            <v>21</v>
          </cell>
          <cell r="R3608" t="str">
            <v>200510016All</v>
          </cell>
          <cell r="S3608">
            <v>21</v>
          </cell>
        </row>
        <row r="3609">
          <cell r="A3609" t="str">
            <v>200530041All</v>
          </cell>
          <cell r="B3609">
            <v>53</v>
          </cell>
          <cell r="R3609" t="str">
            <v>200510041All</v>
          </cell>
          <cell r="S3609">
            <v>48</v>
          </cell>
        </row>
        <row r="3610">
          <cell r="A3610" t="str">
            <v>200530051All</v>
          </cell>
          <cell r="B3610">
            <v>51</v>
          </cell>
          <cell r="R3610" t="str">
            <v>200510051All</v>
          </cell>
          <cell r="S3610">
            <v>42</v>
          </cell>
        </row>
        <row r="3611">
          <cell r="A3611" t="str">
            <v>200530078All</v>
          </cell>
          <cell r="B3611">
            <v>665</v>
          </cell>
          <cell r="R3611" t="str">
            <v>200510078All</v>
          </cell>
          <cell r="S3611">
            <v>807</v>
          </cell>
        </row>
        <row r="3612">
          <cell r="A3612" t="str">
            <v>200530081All</v>
          </cell>
          <cell r="B3612">
            <v>19</v>
          </cell>
          <cell r="R3612" t="str">
            <v>200510081All</v>
          </cell>
          <cell r="S3612">
            <v>14</v>
          </cell>
        </row>
        <row r="3613">
          <cell r="A3613" t="str">
            <v>200550011All</v>
          </cell>
          <cell r="B3613">
            <v>29</v>
          </cell>
          <cell r="R3613" t="str">
            <v>200510091All</v>
          </cell>
          <cell r="S3613">
            <v>20</v>
          </cell>
        </row>
        <row r="3614">
          <cell r="A3614" t="str">
            <v>200550011Irrigated</v>
          </cell>
          <cell r="B3614">
            <v>36</v>
          </cell>
          <cell r="R3614" t="str">
            <v>200530011All</v>
          </cell>
          <cell r="S3614">
            <v>29</v>
          </cell>
        </row>
        <row r="3615">
          <cell r="A3615" t="str">
            <v>200550011Nonirrigated</v>
          </cell>
          <cell r="B3615">
            <v>27</v>
          </cell>
          <cell r="R3615" t="str">
            <v>200530016All</v>
          </cell>
          <cell r="S3615">
            <v>21</v>
          </cell>
        </row>
        <row r="3616">
          <cell r="A3616" t="str">
            <v>200550016All</v>
          </cell>
          <cell r="B3616">
            <v>21</v>
          </cell>
          <cell r="R3616" t="str">
            <v>200530041All</v>
          </cell>
          <cell r="S3616">
            <v>53</v>
          </cell>
        </row>
        <row r="3617">
          <cell r="A3617" t="str">
            <v>200550016Irrigated</v>
          </cell>
          <cell r="B3617">
            <v>21</v>
          </cell>
          <cell r="R3617" t="str">
            <v>200530051All</v>
          </cell>
          <cell r="S3617">
            <v>51</v>
          </cell>
        </row>
        <row r="3618">
          <cell r="A3618" t="str">
            <v>200550016Nonirrigated</v>
          </cell>
          <cell r="B3618">
            <v>21</v>
          </cell>
          <cell r="R3618" t="str">
            <v>200530078All</v>
          </cell>
          <cell r="S3618">
            <v>665</v>
          </cell>
        </row>
        <row r="3619">
          <cell r="A3619" t="str">
            <v>200550041All</v>
          </cell>
          <cell r="B3619">
            <v>118</v>
          </cell>
          <cell r="R3619" t="str">
            <v>200530081All</v>
          </cell>
          <cell r="S3619">
            <v>19</v>
          </cell>
        </row>
        <row r="3620">
          <cell r="A3620" t="str">
            <v>200550051All</v>
          </cell>
          <cell r="B3620">
            <v>46</v>
          </cell>
          <cell r="R3620" t="str">
            <v>200550011All</v>
          </cell>
          <cell r="S3620">
            <v>29</v>
          </cell>
        </row>
        <row r="3621">
          <cell r="A3621" t="str">
            <v>200550078All</v>
          </cell>
          <cell r="B3621">
            <v>1021</v>
          </cell>
          <cell r="R3621" t="str">
            <v>200550011Irrigated</v>
          </cell>
          <cell r="S3621">
            <v>36</v>
          </cell>
        </row>
        <row r="3622">
          <cell r="A3622" t="str">
            <v>200550078Irrigated</v>
          </cell>
          <cell r="B3622">
            <v>1080</v>
          </cell>
          <cell r="R3622" t="str">
            <v>200550011NonIrrigated</v>
          </cell>
          <cell r="S3622">
            <v>27</v>
          </cell>
        </row>
        <row r="3623">
          <cell r="A3623" t="str">
            <v>200550078Nonirrigated</v>
          </cell>
          <cell r="B3623">
            <v>818</v>
          </cell>
          <cell r="R3623" t="str">
            <v>200550016All</v>
          </cell>
          <cell r="S3623">
            <v>21</v>
          </cell>
        </row>
        <row r="3624">
          <cell r="A3624" t="str">
            <v>200550081All</v>
          </cell>
          <cell r="B3624">
            <v>36</v>
          </cell>
          <cell r="R3624" t="str">
            <v>200550016Irrigated</v>
          </cell>
          <cell r="S3624">
            <v>21</v>
          </cell>
        </row>
        <row r="3625">
          <cell r="A3625" t="str">
            <v>200550091All</v>
          </cell>
          <cell r="B3625">
            <v>30</v>
          </cell>
          <cell r="R3625" t="str">
            <v>200550016NonIrrigated</v>
          </cell>
          <cell r="S3625">
            <v>21</v>
          </cell>
        </row>
        <row r="3626">
          <cell r="A3626" t="str">
            <v>200570011All</v>
          </cell>
          <cell r="B3626">
            <v>26</v>
          </cell>
          <cell r="R3626" t="str">
            <v>200550041All</v>
          </cell>
          <cell r="S3626">
            <v>118</v>
          </cell>
        </row>
        <row r="3627">
          <cell r="A3627" t="str">
            <v>200570016All</v>
          </cell>
          <cell r="B3627">
            <v>21</v>
          </cell>
          <cell r="R3627" t="str">
            <v>200550051All</v>
          </cell>
          <cell r="S3627">
            <v>46</v>
          </cell>
        </row>
        <row r="3628">
          <cell r="A3628" t="str">
            <v>200570016Irrigated</v>
          </cell>
          <cell r="B3628">
            <v>21</v>
          </cell>
          <cell r="R3628" t="str">
            <v>200550078All</v>
          </cell>
          <cell r="S3628">
            <v>1021</v>
          </cell>
        </row>
        <row r="3629">
          <cell r="A3629" t="str">
            <v>200570016Nonirrigated</v>
          </cell>
          <cell r="B3629">
            <v>21</v>
          </cell>
          <cell r="R3629" t="str">
            <v>200550078Irrigated</v>
          </cell>
          <cell r="S3629">
            <v>1080</v>
          </cell>
        </row>
        <row r="3630">
          <cell r="A3630" t="str">
            <v>200570041All</v>
          </cell>
          <cell r="B3630">
            <v>123</v>
          </cell>
          <cell r="R3630" t="str">
            <v>200550078NonIrrigated</v>
          </cell>
          <cell r="S3630">
            <v>818</v>
          </cell>
        </row>
        <row r="3631">
          <cell r="A3631" t="str">
            <v>200570051All</v>
          </cell>
          <cell r="B3631">
            <v>46</v>
          </cell>
          <cell r="R3631" t="str">
            <v>200550081All</v>
          </cell>
          <cell r="S3631">
            <v>36</v>
          </cell>
        </row>
        <row r="3632">
          <cell r="A3632" t="str">
            <v>200570078All</v>
          </cell>
          <cell r="B3632">
            <v>1014</v>
          </cell>
          <cell r="R3632" t="str">
            <v>200550091All</v>
          </cell>
          <cell r="S3632">
            <v>30</v>
          </cell>
        </row>
        <row r="3633">
          <cell r="A3633" t="str">
            <v>200570081All</v>
          </cell>
          <cell r="B3633">
            <v>37</v>
          </cell>
          <cell r="R3633" t="str">
            <v>200570011All</v>
          </cell>
          <cell r="S3633">
            <v>26</v>
          </cell>
        </row>
        <row r="3634">
          <cell r="A3634" t="str">
            <v>200590011All</v>
          </cell>
          <cell r="B3634">
            <v>27</v>
          </cell>
          <cell r="R3634" t="str">
            <v>200570016All</v>
          </cell>
          <cell r="S3634">
            <v>21</v>
          </cell>
        </row>
        <row r="3635">
          <cell r="A3635" t="str">
            <v>200590016All</v>
          </cell>
          <cell r="B3635">
            <v>21</v>
          </cell>
          <cell r="R3635" t="str">
            <v>200570016Irrigated</v>
          </cell>
          <cell r="S3635">
            <v>21</v>
          </cell>
        </row>
        <row r="3636">
          <cell r="A3636" t="str">
            <v>200590041All</v>
          </cell>
          <cell r="B3636">
            <v>69</v>
          </cell>
          <cell r="R3636" t="str">
            <v>200570016NonIrrigated</v>
          </cell>
          <cell r="S3636">
            <v>21</v>
          </cell>
        </row>
        <row r="3637">
          <cell r="A3637" t="str">
            <v>200590051All</v>
          </cell>
          <cell r="B3637">
            <v>43</v>
          </cell>
          <cell r="R3637" t="str">
            <v>200570041All</v>
          </cell>
          <cell r="S3637">
            <v>123</v>
          </cell>
        </row>
        <row r="3638">
          <cell r="A3638" t="str">
            <v>200590081All</v>
          </cell>
          <cell r="B3638">
            <v>20</v>
          </cell>
          <cell r="R3638" t="str">
            <v>200570051All</v>
          </cell>
          <cell r="S3638">
            <v>46</v>
          </cell>
        </row>
        <row r="3639">
          <cell r="A3639" t="str">
            <v>200610011All</v>
          </cell>
          <cell r="B3639">
            <v>29</v>
          </cell>
          <cell r="R3639" t="str">
            <v>200570078All</v>
          </cell>
          <cell r="S3639">
            <v>1014</v>
          </cell>
        </row>
        <row r="3640">
          <cell r="A3640" t="str">
            <v>200610016All</v>
          </cell>
          <cell r="B3640">
            <v>21</v>
          </cell>
          <cell r="R3640" t="str">
            <v>200570081All</v>
          </cell>
          <cell r="S3640">
            <v>37</v>
          </cell>
        </row>
        <row r="3641">
          <cell r="A3641" t="str">
            <v>200610041All</v>
          </cell>
          <cell r="B3641">
            <v>82</v>
          </cell>
          <cell r="R3641" t="str">
            <v>200590011All</v>
          </cell>
          <cell r="S3641">
            <v>27</v>
          </cell>
        </row>
        <row r="3642">
          <cell r="A3642" t="str">
            <v>200610051All</v>
          </cell>
          <cell r="B3642">
            <v>61</v>
          </cell>
          <cell r="R3642" t="str">
            <v>200590016All</v>
          </cell>
          <cell r="S3642">
            <v>21</v>
          </cell>
        </row>
        <row r="3643">
          <cell r="A3643" t="str">
            <v>200610081All</v>
          </cell>
          <cell r="B3643">
            <v>24</v>
          </cell>
          <cell r="R3643" t="str">
            <v>200590041All</v>
          </cell>
          <cell r="S3643">
            <v>69</v>
          </cell>
        </row>
        <row r="3644">
          <cell r="A3644" t="str">
            <v>200630011All</v>
          </cell>
          <cell r="B3644">
            <v>25</v>
          </cell>
          <cell r="R3644" t="str">
            <v>200590051All</v>
          </cell>
          <cell r="S3644">
            <v>43</v>
          </cell>
        </row>
        <row r="3645">
          <cell r="A3645" t="str">
            <v>200630016All</v>
          </cell>
          <cell r="B3645">
            <v>21</v>
          </cell>
          <cell r="R3645" t="str">
            <v>200590081All</v>
          </cell>
          <cell r="S3645">
            <v>20</v>
          </cell>
        </row>
        <row r="3646">
          <cell r="A3646" t="str">
            <v>200630041All</v>
          </cell>
          <cell r="B3646">
            <v>50</v>
          </cell>
          <cell r="R3646" t="str">
            <v>200610011All</v>
          </cell>
          <cell r="S3646">
            <v>29</v>
          </cell>
        </row>
        <row r="3647">
          <cell r="A3647" t="str">
            <v>200630051All</v>
          </cell>
          <cell r="B3647">
            <v>43</v>
          </cell>
          <cell r="R3647" t="str">
            <v>200610016All</v>
          </cell>
          <cell r="S3647">
            <v>21</v>
          </cell>
        </row>
        <row r="3648">
          <cell r="A3648" t="str">
            <v>200630078All</v>
          </cell>
          <cell r="B3648">
            <v>670</v>
          </cell>
          <cell r="R3648" t="str">
            <v>200610041All</v>
          </cell>
          <cell r="S3648">
            <v>82</v>
          </cell>
        </row>
        <row r="3649">
          <cell r="A3649" t="str">
            <v>200630081All</v>
          </cell>
          <cell r="B3649">
            <v>21</v>
          </cell>
          <cell r="R3649" t="str">
            <v>200610051All</v>
          </cell>
          <cell r="S3649">
            <v>61</v>
          </cell>
        </row>
        <row r="3650">
          <cell r="A3650" t="str">
            <v>200630081Irrigated</v>
          </cell>
          <cell r="B3650">
            <v>29</v>
          </cell>
          <cell r="R3650" t="str">
            <v>200610081All</v>
          </cell>
          <cell r="S3650">
            <v>24</v>
          </cell>
        </row>
        <row r="3651">
          <cell r="A3651" t="str">
            <v>200630081Nonirrigated</v>
          </cell>
          <cell r="B3651">
            <v>10</v>
          </cell>
          <cell r="R3651" t="str">
            <v>200630011All</v>
          </cell>
          <cell r="S3651">
            <v>25</v>
          </cell>
        </row>
        <row r="3652">
          <cell r="A3652" t="str">
            <v>200630091All</v>
          </cell>
          <cell r="B3652">
            <v>20</v>
          </cell>
          <cell r="R3652" t="str">
            <v>200630016All</v>
          </cell>
          <cell r="S3652">
            <v>21</v>
          </cell>
        </row>
        <row r="3653">
          <cell r="A3653" t="str">
            <v>200650011All</v>
          </cell>
          <cell r="B3653">
            <v>23</v>
          </cell>
          <cell r="R3653" t="str">
            <v>200630041All</v>
          </cell>
          <cell r="S3653">
            <v>50</v>
          </cell>
        </row>
        <row r="3654">
          <cell r="A3654" t="str">
            <v>200650016All</v>
          </cell>
          <cell r="B3654">
            <v>21</v>
          </cell>
          <cell r="R3654" t="str">
            <v>200630051All</v>
          </cell>
          <cell r="S3654">
            <v>43</v>
          </cell>
        </row>
        <row r="3655">
          <cell r="A3655" t="str">
            <v>200650041All</v>
          </cell>
          <cell r="B3655">
            <v>57</v>
          </cell>
          <cell r="R3655" t="str">
            <v>200630078All</v>
          </cell>
          <cell r="S3655">
            <v>670</v>
          </cell>
        </row>
        <row r="3656">
          <cell r="A3656" t="str">
            <v>200650051All</v>
          </cell>
          <cell r="B3656">
            <v>42</v>
          </cell>
          <cell r="R3656" t="str">
            <v>200630081All</v>
          </cell>
          <cell r="S3656">
            <v>21</v>
          </cell>
        </row>
        <row r="3657">
          <cell r="A3657" t="str">
            <v>200650078All</v>
          </cell>
          <cell r="B3657">
            <v>785</v>
          </cell>
          <cell r="R3657" t="str">
            <v>200630081Irrigated</v>
          </cell>
          <cell r="S3657">
            <v>29</v>
          </cell>
        </row>
        <row r="3658">
          <cell r="A3658" t="str">
            <v>200650081All</v>
          </cell>
          <cell r="B3658">
            <v>21</v>
          </cell>
          <cell r="R3658" t="str">
            <v>200630081NonIrrigated</v>
          </cell>
          <cell r="S3658">
            <v>10</v>
          </cell>
        </row>
        <row r="3659">
          <cell r="A3659" t="str">
            <v>200650081Irrigated</v>
          </cell>
          <cell r="B3659">
            <v>36</v>
          </cell>
          <cell r="R3659" t="str">
            <v>200630091All</v>
          </cell>
          <cell r="S3659">
            <v>20</v>
          </cell>
        </row>
        <row r="3660">
          <cell r="A3660" t="str">
            <v>200650081Nonirrigated</v>
          </cell>
          <cell r="B3660">
            <v>10</v>
          </cell>
          <cell r="R3660" t="str">
            <v>200650011All</v>
          </cell>
          <cell r="S3660">
            <v>23</v>
          </cell>
        </row>
        <row r="3661">
          <cell r="A3661" t="str">
            <v>200650091All</v>
          </cell>
          <cell r="B3661">
            <v>30</v>
          </cell>
          <cell r="R3661" t="str">
            <v>200650016All</v>
          </cell>
          <cell r="S3661">
            <v>21</v>
          </cell>
        </row>
        <row r="3662">
          <cell r="A3662" t="str">
            <v>200670011All</v>
          </cell>
          <cell r="B3662">
            <v>25</v>
          </cell>
          <cell r="R3662" t="str">
            <v>200650041All</v>
          </cell>
          <cell r="S3662">
            <v>57</v>
          </cell>
        </row>
        <row r="3663">
          <cell r="A3663" t="str">
            <v>200670011Irrigated</v>
          </cell>
          <cell r="B3663">
            <v>35</v>
          </cell>
          <cell r="R3663" t="str">
            <v>200650051All</v>
          </cell>
          <cell r="S3663">
            <v>42</v>
          </cell>
        </row>
        <row r="3664">
          <cell r="A3664" t="str">
            <v>200670011Nonirrigated</v>
          </cell>
          <cell r="B3664">
            <v>20</v>
          </cell>
          <cell r="R3664" t="str">
            <v>200650078All</v>
          </cell>
          <cell r="S3664">
            <v>785</v>
          </cell>
        </row>
        <row r="3665">
          <cell r="A3665" t="str">
            <v>200670041All</v>
          </cell>
          <cell r="B3665">
            <v>123</v>
          </cell>
          <cell r="R3665" t="str">
            <v>200650081All</v>
          </cell>
          <cell r="S3665">
            <v>21</v>
          </cell>
        </row>
        <row r="3666">
          <cell r="A3666" t="str">
            <v>200670051All</v>
          </cell>
          <cell r="B3666">
            <v>27</v>
          </cell>
          <cell r="R3666" t="str">
            <v>200650081Irrigated</v>
          </cell>
          <cell r="S3666">
            <v>36</v>
          </cell>
        </row>
        <row r="3667">
          <cell r="A3667" t="str">
            <v>200670078All</v>
          </cell>
          <cell r="B3667">
            <v>894</v>
          </cell>
          <cell r="R3667" t="str">
            <v>200650081NonIrrigated</v>
          </cell>
          <cell r="S3667">
            <v>10</v>
          </cell>
        </row>
        <row r="3668">
          <cell r="A3668" t="str">
            <v>200670081All</v>
          </cell>
          <cell r="B3668">
            <v>34</v>
          </cell>
          <cell r="R3668" t="str">
            <v>200650091All</v>
          </cell>
          <cell r="S3668">
            <v>30</v>
          </cell>
        </row>
        <row r="3669">
          <cell r="A3669" t="str">
            <v>200690011All</v>
          </cell>
          <cell r="B3669">
            <v>27</v>
          </cell>
          <cell r="R3669" t="str">
            <v>200670011All</v>
          </cell>
          <cell r="S3669">
            <v>25</v>
          </cell>
        </row>
        <row r="3670">
          <cell r="A3670" t="str">
            <v>200690011Irrigated</v>
          </cell>
          <cell r="B3670">
            <v>34</v>
          </cell>
          <cell r="R3670" t="str">
            <v>200670011Irrigated</v>
          </cell>
          <cell r="S3670">
            <v>35</v>
          </cell>
        </row>
        <row r="3671">
          <cell r="A3671" t="str">
            <v>200690011Nonirrigated</v>
          </cell>
          <cell r="B3671">
            <v>25</v>
          </cell>
          <cell r="R3671" t="str">
            <v>200670011NonIrrigated</v>
          </cell>
          <cell r="S3671">
            <v>20</v>
          </cell>
        </row>
        <row r="3672">
          <cell r="A3672" t="str">
            <v>200690016All</v>
          </cell>
          <cell r="B3672">
            <v>21</v>
          </cell>
          <cell r="R3672" t="str">
            <v>200670041All</v>
          </cell>
          <cell r="S3672">
            <v>123</v>
          </cell>
        </row>
        <row r="3673">
          <cell r="A3673" t="str">
            <v>200690016Irrigated</v>
          </cell>
          <cell r="B3673">
            <v>21</v>
          </cell>
          <cell r="R3673" t="str">
            <v>200670051All</v>
          </cell>
          <cell r="S3673">
            <v>27</v>
          </cell>
        </row>
        <row r="3674">
          <cell r="A3674" t="str">
            <v>200690016Nonirrigated</v>
          </cell>
          <cell r="B3674">
            <v>21</v>
          </cell>
          <cell r="R3674" t="str">
            <v>200670078All</v>
          </cell>
          <cell r="S3674">
            <v>894</v>
          </cell>
        </row>
        <row r="3675">
          <cell r="A3675" t="str">
            <v>200690041All</v>
          </cell>
          <cell r="B3675">
            <v>127</v>
          </cell>
          <cell r="R3675" t="str">
            <v>200670081All</v>
          </cell>
          <cell r="S3675">
            <v>34</v>
          </cell>
        </row>
        <row r="3676">
          <cell r="A3676" t="str">
            <v>200690051All</v>
          </cell>
          <cell r="B3676">
            <v>46</v>
          </cell>
          <cell r="R3676" t="str">
            <v>200690011All</v>
          </cell>
          <cell r="S3676">
            <v>27</v>
          </cell>
        </row>
        <row r="3677">
          <cell r="A3677" t="str">
            <v>200690078All</v>
          </cell>
          <cell r="B3677">
            <v>1105</v>
          </cell>
          <cell r="R3677" t="str">
            <v>200690011Irrigated</v>
          </cell>
          <cell r="S3677">
            <v>34</v>
          </cell>
        </row>
        <row r="3678">
          <cell r="A3678" t="str">
            <v>200690081All</v>
          </cell>
          <cell r="B3678">
            <v>40</v>
          </cell>
          <cell r="R3678" t="str">
            <v>200690011NonIrrigated</v>
          </cell>
          <cell r="S3678">
            <v>25</v>
          </cell>
        </row>
        <row r="3679">
          <cell r="A3679" t="str">
            <v>200710011All</v>
          </cell>
          <cell r="B3679">
            <v>20</v>
          </cell>
          <cell r="R3679" t="str">
            <v>200690016All</v>
          </cell>
          <cell r="S3679">
            <v>21</v>
          </cell>
        </row>
        <row r="3680">
          <cell r="A3680" t="str">
            <v>200710016All</v>
          </cell>
          <cell r="B3680">
            <v>21</v>
          </cell>
          <cell r="R3680" t="str">
            <v>200690016Irrigated</v>
          </cell>
          <cell r="S3680">
            <v>21</v>
          </cell>
        </row>
        <row r="3681">
          <cell r="A3681" t="str">
            <v>200710041All</v>
          </cell>
          <cell r="B3681">
            <v>47</v>
          </cell>
          <cell r="R3681" t="str">
            <v>200690016NonIrrigated</v>
          </cell>
          <cell r="S3681">
            <v>21</v>
          </cell>
        </row>
        <row r="3682">
          <cell r="A3682" t="str">
            <v>200710041Irrigated</v>
          </cell>
          <cell r="B3682">
            <v>118</v>
          </cell>
          <cell r="R3682" t="str">
            <v>200690041All</v>
          </cell>
          <cell r="S3682">
            <v>127</v>
          </cell>
        </row>
        <row r="3683">
          <cell r="A3683" t="str">
            <v>200710041Nonirrigated</v>
          </cell>
          <cell r="B3683">
            <v>24</v>
          </cell>
          <cell r="R3683" t="str">
            <v>200690051All</v>
          </cell>
          <cell r="S3683">
            <v>46</v>
          </cell>
        </row>
        <row r="3684">
          <cell r="A3684" t="str">
            <v>200710051All</v>
          </cell>
          <cell r="B3684">
            <v>30</v>
          </cell>
          <cell r="R3684" t="str">
            <v>200690078All</v>
          </cell>
          <cell r="S3684">
            <v>1105</v>
          </cell>
        </row>
        <row r="3685">
          <cell r="A3685" t="str">
            <v>200710078All</v>
          </cell>
          <cell r="B3685">
            <v>644</v>
          </cell>
          <cell r="R3685" t="str">
            <v>200690081All</v>
          </cell>
          <cell r="S3685">
            <v>40</v>
          </cell>
        </row>
        <row r="3686">
          <cell r="A3686" t="str">
            <v>200710078Irrigated</v>
          </cell>
          <cell r="B3686">
            <v>1085</v>
          </cell>
          <cell r="R3686" t="str">
            <v>200710011All</v>
          </cell>
          <cell r="S3686">
            <v>20</v>
          </cell>
        </row>
        <row r="3687">
          <cell r="A3687" t="str">
            <v>200710078Nonirrigated</v>
          </cell>
          <cell r="B3687">
            <v>614</v>
          </cell>
          <cell r="R3687" t="str">
            <v>200710016All</v>
          </cell>
          <cell r="S3687">
            <v>21</v>
          </cell>
        </row>
        <row r="3688">
          <cell r="A3688" t="str">
            <v>200710081All</v>
          </cell>
          <cell r="B3688">
            <v>11</v>
          </cell>
          <cell r="R3688" t="str">
            <v>200710041All</v>
          </cell>
          <cell r="S3688">
            <v>47</v>
          </cell>
        </row>
        <row r="3689">
          <cell r="A3689" t="str">
            <v>200730011All</v>
          </cell>
          <cell r="B3689">
            <v>24</v>
          </cell>
          <cell r="R3689" t="str">
            <v>200710041Irrigated</v>
          </cell>
          <cell r="S3689">
            <v>118</v>
          </cell>
        </row>
        <row r="3690">
          <cell r="A3690" t="str">
            <v>200730016All</v>
          </cell>
          <cell r="B3690">
            <v>21</v>
          </cell>
          <cell r="R3690" t="str">
            <v>200710041NonIrrigated</v>
          </cell>
          <cell r="S3690">
            <v>24</v>
          </cell>
        </row>
        <row r="3691">
          <cell r="A3691" t="str">
            <v>200730041All</v>
          </cell>
          <cell r="B3691">
            <v>69</v>
          </cell>
          <cell r="R3691" t="str">
            <v>200710051All</v>
          </cell>
          <cell r="S3691">
            <v>30</v>
          </cell>
        </row>
        <row r="3692">
          <cell r="A3692" t="str">
            <v>200730051All</v>
          </cell>
          <cell r="B3692">
            <v>42</v>
          </cell>
          <cell r="R3692" t="str">
            <v>200710078All</v>
          </cell>
          <cell r="S3692">
            <v>644</v>
          </cell>
        </row>
        <row r="3693">
          <cell r="A3693" t="str">
            <v>200730081All</v>
          </cell>
          <cell r="B3693">
            <v>19</v>
          </cell>
          <cell r="R3693" t="str">
            <v>200710078Irrigated</v>
          </cell>
          <cell r="S3693">
            <v>1085</v>
          </cell>
        </row>
        <row r="3694">
          <cell r="A3694" t="str">
            <v>200750011All</v>
          </cell>
          <cell r="B3694">
            <v>20</v>
          </cell>
          <cell r="R3694" t="str">
            <v>200710078NonIrrigated</v>
          </cell>
          <cell r="S3694">
            <v>614</v>
          </cell>
        </row>
        <row r="3695">
          <cell r="A3695" t="str">
            <v>200750041All</v>
          </cell>
          <cell r="B3695">
            <v>71</v>
          </cell>
          <cell r="R3695" t="str">
            <v>200710081All</v>
          </cell>
          <cell r="S3695">
            <v>11</v>
          </cell>
        </row>
        <row r="3696">
          <cell r="A3696" t="str">
            <v>200750041Irrigated</v>
          </cell>
          <cell r="B3696">
            <v>104</v>
          </cell>
          <cell r="R3696" t="str">
            <v>200730011All</v>
          </cell>
          <cell r="S3696">
            <v>24</v>
          </cell>
        </row>
        <row r="3697">
          <cell r="A3697" t="str">
            <v>200750041Nonirrigated</v>
          </cell>
          <cell r="B3697">
            <v>22</v>
          </cell>
          <cell r="R3697" t="str">
            <v>200730016All</v>
          </cell>
          <cell r="S3697">
            <v>21</v>
          </cell>
        </row>
        <row r="3698">
          <cell r="A3698" t="str">
            <v>200750051All</v>
          </cell>
          <cell r="B3698">
            <v>32</v>
          </cell>
          <cell r="R3698" t="str">
            <v>200730041All</v>
          </cell>
          <cell r="S3698">
            <v>69</v>
          </cell>
        </row>
        <row r="3699">
          <cell r="A3699" t="str">
            <v>200750078All</v>
          </cell>
          <cell r="B3699">
            <v>599</v>
          </cell>
          <cell r="R3699" t="str">
            <v>200730051All</v>
          </cell>
          <cell r="S3699">
            <v>42</v>
          </cell>
        </row>
        <row r="3700">
          <cell r="A3700" t="str">
            <v>200750081All</v>
          </cell>
          <cell r="B3700">
            <v>34</v>
          </cell>
          <cell r="R3700" t="str">
            <v>200730081All</v>
          </cell>
          <cell r="S3700">
            <v>19</v>
          </cell>
        </row>
        <row r="3701">
          <cell r="A3701" t="str">
            <v>200770011All</v>
          </cell>
          <cell r="B3701">
            <v>23</v>
          </cell>
          <cell r="R3701" t="str">
            <v>200750011All</v>
          </cell>
          <cell r="S3701">
            <v>20</v>
          </cell>
        </row>
        <row r="3702">
          <cell r="A3702" t="str">
            <v>200770016All</v>
          </cell>
          <cell r="B3702">
            <v>21</v>
          </cell>
          <cell r="R3702" t="str">
            <v>200750041All</v>
          </cell>
          <cell r="S3702">
            <v>71</v>
          </cell>
        </row>
        <row r="3703">
          <cell r="A3703" t="str">
            <v>200770041All</v>
          </cell>
          <cell r="B3703">
            <v>46</v>
          </cell>
          <cell r="R3703" t="str">
            <v>200750041Irrigated</v>
          </cell>
          <cell r="S3703">
            <v>104</v>
          </cell>
        </row>
        <row r="3704">
          <cell r="A3704" t="str">
            <v>200770051All</v>
          </cell>
          <cell r="B3704">
            <v>32</v>
          </cell>
          <cell r="R3704" t="str">
            <v>200750041NonIrrigated</v>
          </cell>
          <cell r="S3704">
            <v>22</v>
          </cell>
        </row>
        <row r="3705">
          <cell r="A3705" t="str">
            <v>200770078All</v>
          </cell>
          <cell r="B3705">
            <v>648</v>
          </cell>
          <cell r="R3705" t="str">
            <v>200750051All</v>
          </cell>
          <cell r="S3705">
            <v>32</v>
          </cell>
        </row>
        <row r="3706">
          <cell r="A3706" t="str">
            <v>200770081All</v>
          </cell>
          <cell r="B3706">
            <v>12</v>
          </cell>
          <cell r="R3706" t="str">
            <v>200750078All</v>
          </cell>
          <cell r="S3706">
            <v>599</v>
          </cell>
        </row>
        <row r="3707">
          <cell r="A3707" t="str">
            <v>200790011All</v>
          </cell>
          <cell r="B3707">
            <v>29</v>
          </cell>
          <cell r="R3707" t="str">
            <v>200750081All</v>
          </cell>
          <cell r="S3707">
            <v>34</v>
          </cell>
        </row>
        <row r="3708">
          <cell r="A3708" t="str">
            <v>200790016All</v>
          </cell>
          <cell r="B3708">
            <v>21</v>
          </cell>
          <cell r="R3708" t="str">
            <v>200770011All</v>
          </cell>
          <cell r="S3708">
            <v>23</v>
          </cell>
        </row>
        <row r="3709">
          <cell r="A3709" t="str">
            <v>200790041All</v>
          </cell>
          <cell r="B3709">
            <v>77</v>
          </cell>
          <cell r="R3709" t="str">
            <v>200770016All</v>
          </cell>
          <cell r="S3709">
            <v>21</v>
          </cell>
        </row>
        <row r="3710">
          <cell r="A3710" t="str">
            <v>200790041Irrigated</v>
          </cell>
          <cell r="B3710">
            <v>119</v>
          </cell>
          <cell r="R3710" t="str">
            <v>200770041All</v>
          </cell>
          <cell r="S3710">
            <v>46</v>
          </cell>
        </row>
        <row r="3711">
          <cell r="A3711" t="str">
            <v>200790041Nonirrigated</v>
          </cell>
          <cell r="B3711">
            <v>55</v>
          </cell>
          <cell r="R3711" t="str">
            <v>200770051All</v>
          </cell>
          <cell r="S3711">
            <v>32</v>
          </cell>
        </row>
        <row r="3712">
          <cell r="A3712" t="str">
            <v>200790051All</v>
          </cell>
          <cell r="B3712">
            <v>46</v>
          </cell>
          <cell r="R3712" t="str">
            <v>200770078All</v>
          </cell>
          <cell r="S3712">
            <v>648</v>
          </cell>
        </row>
        <row r="3713">
          <cell r="A3713" t="str">
            <v>200790078All</v>
          </cell>
          <cell r="B3713">
            <v>677</v>
          </cell>
          <cell r="R3713" t="str">
            <v>200770081All</v>
          </cell>
          <cell r="S3713">
            <v>12</v>
          </cell>
        </row>
        <row r="3714">
          <cell r="A3714" t="str">
            <v>200790081All</v>
          </cell>
          <cell r="B3714">
            <v>24</v>
          </cell>
          <cell r="R3714" t="str">
            <v>200790011All</v>
          </cell>
          <cell r="S3714">
            <v>29</v>
          </cell>
        </row>
        <row r="3715">
          <cell r="A3715" t="str">
            <v>200790091All</v>
          </cell>
          <cell r="B3715">
            <v>22</v>
          </cell>
          <cell r="R3715" t="str">
            <v>200790016All</v>
          </cell>
          <cell r="S3715">
            <v>21</v>
          </cell>
        </row>
        <row r="3716">
          <cell r="A3716" t="str">
            <v>200810011All</v>
          </cell>
          <cell r="B3716">
            <v>25</v>
          </cell>
          <cell r="R3716" t="str">
            <v>200790041All</v>
          </cell>
          <cell r="S3716">
            <v>77</v>
          </cell>
        </row>
        <row r="3717">
          <cell r="A3717" t="str">
            <v>200810011Irrigated</v>
          </cell>
          <cell r="B3717">
            <v>30</v>
          </cell>
          <cell r="R3717" t="str">
            <v>200790041Irrigated</v>
          </cell>
          <cell r="S3717">
            <v>119</v>
          </cell>
        </row>
        <row r="3718">
          <cell r="A3718" t="str">
            <v>200810011Nonirrigated</v>
          </cell>
          <cell r="B3718">
            <v>21</v>
          </cell>
          <cell r="R3718" t="str">
            <v>200790041NonIrrigated</v>
          </cell>
          <cell r="S3718">
            <v>55</v>
          </cell>
        </row>
        <row r="3719">
          <cell r="A3719" t="str">
            <v>200810041All</v>
          </cell>
          <cell r="B3719">
            <v>129</v>
          </cell>
          <cell r="R3719" t="str">
            <v>200790051All</v>
          </cell>
          <cell r="S3719">
            <v>46</v>
          </cell>
        </row>
        <row r="3720">
          <cell r="A3720" t="str">
            <v>200810051All</v>
          </cell>
          <cell r="B3720">
            <v>39</v>
          </cell>
          <cell r="R3720" t="str">
            <v>200790078All</v>
          </cell>
          <cell r="S3720">
            <v>677</v>
          </cell>
        </row>
        <row r="3721">
          <cell r="A3721" t="str">
            <v>200810051Irrigated</v>
          </cell>
          <cell r="B3721">
            <v>60</v>
          </cell>
          <cell r="R3721" t="str">
            <v>200790081All</v>
          </cell>
          <cell r="S3721">
            <v>24</v>
          </cell>
        </row>
        <row r="3722">
          <cell r="A3722" t="str">
            <v>200810051Nonirrigated</v>
          </cell>
          <cell r="B3722">
            <v>30</v>
          </cell>
          <cell r="R3722" t="str">
            <v>200790091All</v>
          </cell>
          <cell r="S3722">
            <v>22</v>
          </cell>
        </row>
        <row r="3723">
          <cell r="A3723" t="str">
            <v>200810078All</v>
          </cell>
          <cell r="B3723">
            <v>854</v>
          </cell>
          <cell r="R3723" t="str">
            <v>200810011All</v>
          </cell>
          <cell r="S3723">
            <v>25</v>
          </cell>
        </row>
        <row r="3724">
          <cell r="A3724" t="str">
            <v>200810081All</v>
          </cell>
          <cell r="B3724">
            <v>34</v>
          </cell>
          <cell r="R3724" t="str">
            <v>200810011Irrigated</v>
          </cell>
          <cell r="S3724">
            <v>30</v>
          </cell>
        </row>
        <row r="3725">
          <cell r="A3725" t="str">
            <v>200830011All</v>
          </cell>
          <cell r="B3725">
            <v>25</v>
          </cell>
          <cell r="R3725" t="str">
            <v>200810011NonIrrigated</v>
          </cell>
          <cell r="S3725">
            <v>21</v>
          </cell>
        </row>
        <row r="3726">
          <cell r="A3726" t="str">
            <v>200830016All</v>
          </cell>
          <cell r="B3726">
            <v>21</v>
          </cell>
          <cell r="R3726" t="str">
            <v>200810041All</v>
          </cell>
          <cell r="S3726">
            <v>129</v>
          </cell>
        </row>
        <row r="3727">
          <cell r="A3727" t="str">
            <v>200830016Irrigated</v>
          </cell>
          <cell r="B3727">
            <v>21</v>
          </cell>
          <cell r="R3727" t="str">
            <v>200810051All</v>
          </cell>
          <cell r="S3727">
            <v>39</v>
          </cell>
        </row>
        <row r="3728">
          <cell r="A3728" t="str">
            <v>200830016Nonirrigated</v>
          </cell>
          <cell r="B3728">
            <v>21</v>
          </cell>
          <cell r="R3728" t="str">
            <v>200810051Irrigated</v>
          </cell>
          <cell r="S3728">
            <v>60</v>
          </cell>
        </row>
        <row r="3729">
          <cell r="A3729" t="str">
            <v>200830041All</v>
          </cell>
          <cell r="B3729">
            <v>95</v>
          </cell>
          <cell r="R3729" t="str">
            <v>200810051NonIrrigated</v>
          </cell>
          <cell r="S3729">
            <v>30</v>
          </cell>
        </row>
        <row r="3730">
          <cell r="A3730" t="str">
            <v>200830051All</v>
          </cell>
          <cell r="B3730">
            <v>39</v>
          </cell>
          <cell r="R3730" t="str">
            <v>200810078All</v>
          </cell>
          <cell r="S3730">
            <v>854</v>
          </cell>
        </row>
        <row r="3731">
          <cell r="A3731" t="str">
            <v>200830078All</v>
          </cell>
          <cell r="B3731">
            <v>944</v>
          </cell>
          <cell r="R3731" t="str">
            <v>200810081All</v>
          </cell>
          <cell r="S3731">
            <v>34</v>
          </cell>
        </row>
        <row r="3732">
          <cell r="A3732" t="str">
            <v>200830081All</v>
          </cell>
          <cell r="B3732">
            <v>30</v>
          </cell>
          <cell r="R3732" t="str">
            <v>200830011All</v>
          </cell>
          <cell r="S3732">
            <v>25</v>
          </cell>
        </row>
        <row r="3733">
          <cell r="A3733" t="str">
            <v>200850011All</v>
          </cell>
          <cell r="B3733">
            <v>29</v>
          </cell>
          <cell r="R3733" t="str">
            <v>200830016All</v>
          </cell>
          <cell r="S3733">
            <v>21</v>
          </cell>
        </row>
        <row r="3734">
          <cell r="A3734" t="str">
            <v>200850016All</v>
          </cell>
          <cell r="B3734">
            <v>21</v>
          </cell>
          <cell r="R3734" t="str">
            <v>200830016Irrigated</v>
          </cell>
          <cell r="S3734">
            <v>21</v>
          </cell>
        </row>
        <row r="3735">
          <cell r="A3735" t="str">
            <v>200850041All</v>
          </cell>
          <cell r="B3735">
            <v>78</v>
          </cell>
          <cell r="R3735" t="str">
            <v>200830016NonIrrigated</v>
          </cell>
          <cell r="S3735">
            <v>21</v>
          </cell>
        </row>
        <row r="3736">
          <cell r="A3736" t="str">
            <v>200850051All</v>
          </cell>
          <cell r="B3736">
            <v>48</v>
          </cell>
          <cell r="R3736" t="str">
            <v>200830041All</v>
          </cell>
          <cell r="S3736">
            <v>95</v>
          </cell>
        </row>
        <row r="3737">
          <cell r="A3737" t="str">
            <v>200850081All</v>
          </cell>
          <cell r="B3737">
            <v>25</v>
          </cell>
          <cell r="R3737" t="str">
            <v>200830051All</v>
          </cell>
          <cell r="S3737">
            <v>39</v>
          </cell>
        </row>
        <row r="3738">
          <cell r="A3738" t="str">
            <v>200870011All</v>
          </cell>
          <cell r="B3738">
            <v>29</v>
          </cell>
          <cell r="R3738" t="str">
            <v>200830078All</v>
          </cell>
          <cell r="S3738">
            <v>944</v>
          </cell>
        </row>
        <row r="3739">
          <cell r="A3739" t="str">
            <v>200870016All</v>
          </cell>
          <cell r="B3739">
            <v>21</v>
          </cell>
          <cell r="R3739" t="str">
            <v>200830081All</v>
          </cell>
          <cell r="S3739">
            <v>30</v>
          </cell>
        </row>
        <row r="3740">
          <cell r="A3740" t="str">
            <v>200870041All</v>
          </cell>
          <cell r="B3740">
            <v>84</v>
          </cell>
          <cell r="R3740" t="str">
            <v>200850011All</v>
          </cell>
          <cell r="S3740">
            <v>29</v>
          </cell>
        </row>
        <row r="3741">
          <cell r="A3741" t="str">
            <v>200870051All</v>
          </cell>
          <cell r="B3741">
            <v>61</v>
          </cell>
          <cell r="R3741" t="str">
            <v>200850016All</v>
          </cell>
          <cell r="S3741">
            <v>21</v>
          </cell>
        </row>
        <row r="3742">
          <cell r="A3742" t="str">
            <v>200870081All</v>
          </cell>
          <cell r="B3742">
            <v>27</v>
          </cell>
          <cell r="R3742" t="str">
            <v>200850041All</v>
          </cell>
          <cell r="S3742">
            <v>78</v>
          </cell>
        </row>
        <row r="3743">
          <cell r="A3743" t="str">
            <v>200890011All</v>
          </cell>
          <cell r="B3743">
            <v>31</v>
          </cell>
          <cell r="R3743" t="str">
            <v>200850051All</v>
          </cell>
          <cell r="S3743">
            <v>48</v>
          </cell>
        </row>
        <row r="3744">
          <cell r="A3744" t="str">
            <v>200890016All</v>
          </cell>
          <cell r="B3744">
            <v>21</v>
          </cell>
          <cell r="R3744" t="str">
            <v>200850081All</v>
          </cell>
          <cell r="S3744">
            <v>25</v>
          </cell>
        </row>
        <row r="3745">
          <cell r="A3745" t="str">
            <v>200890041All</v>
          </cell>
          <cell r="B3745">
            <v>71</v>
          </cell>
          <cell r="R3745" t="str">
            <v>200870011All</v>
          </cell>
          <cell r="S3745">
            <v>29</v>
          </cell>
        </row>
        <row r="3746">
          <cell r="A3746" t="str">
            <v>200890051All</v>
          </cell>
          <cell r="B3746">
            <v>62</v>
          </cell>
          <cell r="R3746" t="str">
            <v>200870016All</v>
          </cell>
          <cell r="S3746">
            <v>21</v>
          </cell>
        </row>
        <row r="3747">
          <cell r="A3747" t="str">
            <v>200890078All</v>
          </cell>
          <cell r="B3747">
            <v>979</v>
          </cell>
          <cell r="R3747" t="str">
            <v>200870041All</v>
          </cell>
          <cell r="S3747">
            <v>84</v>
          </cell>
        </row>
        <row r="3748">
          <cell r="A3748" t="str">
            <v>200890081All</v>
          </cell>
          <cell r="B3748">
            <v>23</v>
          </cell>
          <cell r="R3748" t="str">
            <v>200870051All</v>
          </cell>
          <cell r="S3748">
            <v>61</v>
          </cell>
        </row>
        <row r="3749">
          <cell r="A3749" t="str">
            <v>200890091All</v>
          </cell>
          <cell r="B3749">
            <v>20</v>
          </cell>
          <cell r="R3749" t="str">
            <v>200870081All</v>
          </cell>
          <cell r="S3749">
            <v>27</v>
          </cell>
        </row>
        <row r="3750">
          <cell r="A3750" t="str">
            <v>200910011All</v>
          </cell>
          <cell r="B3750">
            <v>33</v>
          </cell>
          <cell r="R3750" t="str">
            <v>200890011All</v>
          </cell>
          <cell r="S3750">
            <v>31</v>
          </cell>
        </row>
        <row r="3751">
          <cell r="A3751" t="str">
            <v>200910016All</v>
          </cell>
          <cell r="B3751">
            <v>21</v>
          </cell>
          <cell r="R3751" t="str">
            <v>200890016All</v>
          </cell>
          <cell r="S3751">
            <v>21</v>
          </cell>
        </row>
        <row r="3752">
          <cell r="A3752" t="str">
            <v>200910041All</v>
          </cell>
          <cell r="B3752">
            <v>78</v>
          </cell>
          <cell r="R3752" t="str">
            <v>200890041All</v>
          </cell>
          <cell r="S3752">
            <v>71</v>
          </cell>
        </row>
        <row r="3753">
          <cell r="A3753" t="str">
            <v>200910051All</v>
          </cell>
          <cell r="B3753">
            <v>62</v>
          </cell>
          <cell r="R3753" t="str">
            <v>200890051All</v>
          </cell>
          <cell r="S3753">
            <v>62</v>
          </cell>
        </row>
        <row r="3754">
          <cell r="A3754" t="str">
            <v>200910081All</v>
          </cell>
          <cell r="B3754">
            <v>21</v>
          </cell>
          <cell r="R3754" t="str">
            <v>200890078All</v>
          </cell>
          <cell r="S3754">
            <v>979</v>
          </cell>
        </row>
        <row r="3755">
          <cell r="A3755" t="str">
            <v>200930011All</v>
          </cell>
          <cell r="B3755">
            <v>24</v>
          </cell>
          <cell r="R3755" t="str">
            <v>200890081All</v>
          </cell>
          <cell r="S3755">
            <v>23</v>
          </cell>
        </row>
        <row r="3756">
          <cell r="A3756" t="str">
            <v>200930041All</v>
          </cell>
          <cell r="B3756">
            <v>117</v>
          </cell>
          <cell r="R3756" t="str">
            <v>200890091All</v>
          </cell>
          <cell r="S3756">
            <v>20</v>
          </cell>
        </row>
        <row r="3757">
          <cell r="A3757" t="str">
            <v>200930051All</v>
          </cell>
          <cell r="B3757">
            <v>37</v>
          </cell>
          <cell r="R3757" t="str">
            <v>200910011All</v>
          </cell>
          <cell r="S3757">
            <v>33</v>
          </cell>
        </row>
        <row r="3758">
          <cell r="A3758" t="str">
            <v>200930078All</v>
          </cell>
          <cell r="B3758">
            <v>1105</v>
          </cell>
          <cell r="R3758" t="str">
            <v>200910016All</v>
          </cell>
          <cell r="S3758">
            <v>21</v>
          </cell>
        </row>
        <row r="3759">
          <cell r="A3759" t="str">
            <v>200930081All</v>
          </cell>
          <cell r="B3759">
            <v>32</v>
          </cell>
          <cell r="R3759" t="str">
            <v>200910041All</v>
          </cell>
          <cell r="S3759">
            <v>78</v>
          </cell>
        </row>
        <row r="3760">
          <cell r="A3760" t="str">
            <v>200950011All</v>
          </cell>
          <cell r="B3760">
            <v>25</v>
          </cell>
          <cell r="R3760" t="str">
            <v>200910051All</v>
          </cell>
          <cell r="S3760">
            <v>62</v>
          </cell>
        </row>
        <row r="3761">
          <cell r="A3761" t="str">
            <v>200950016All</v>
          </cell>
          <cell r="B3761">
            <v>21</v>
          </cell>
          <cell r="R3761" t="str">
            <v>200910081All</v>
          </cell>
          <cell r="S3761">
            <v>21</v>
          </cell>
        </row>
        <row r="3762">
          <cell r="A3762" t="str">
            <v>200950041All</v>
          </cell>
          <cell r="B3762">
            <v>95</v>
          </cell>
          <cell r="R3762" t="str">
            <v>200930011All</v>
          </cell>
          <cell r="S3762">
            <v>24</v>
          </cell>
        </row>
        <row r="3763">
          <cell r="A3763" t="str">
            <v>200950051All</v>
          </cell>
          <cell r="B3763">
            <v>34</v>
          </cell>
          <cell r="R3763" t="str">
            <v>200930041All</v>
          </cell>
          <cell r="S3763">
            <v>117</v>
          </cell>
        </row>
        <row r="3764">
          <cell r="A3764" t="str">
            <v>200950078All</v>
          </cell>
          <cell r="B3764">
            <v>655</v>
          </cell>
          <cell r="R3764" t="str">
            <v>200930051All</v>
          </cell>
          <cell r="S3764">
            <v>37</v>
          </cell>
        </row>
        <row r="3765">
          <cell r="A3765" t="str">
            <v>200950081All</v>
          </cell>
          <cell r="B3765">
            <v>22</v>
          </cell>
          <cell r="R3765" t="str">
            <v>200930078All</v>
          </cell>
          <cell r="S3765">
            <v>1105</v>
          </cell>
        </row>
        <row r="3766">
          <cell r="A3766" t="str">
            <v>200950081Irrigated</v>
          </cell>
          <cell r="B3766">
            <v>34</v>
          </cell>
          <cell r="R3766" t="str">
            <v>200930081All</v>
          </cell>
          <cell r="S3766">
            <v>32</v>
          </cell>
        </row>
        <row r="3767">
          <cell r="A3767" t="str">
            <v>200950081Nonirrigated</v>
          </cell>
          <cell r="B3767">
            <v>13</v>
          </cell>
          <cell r="R3767" t="str">
            <v>200950011All</v>
          </cell>
          <cell r="S3767">
            <v>25</v>
          </cell>
        </row>
        <row r="3768">
          <cell r="A3768" t="str">
            <v>200970011All</v>
          </cell>
          <cell r="B3768">
            <v>25</v>
          </cell>
          <cell r="R3768" t="str">
            <v>200950016All</v>
          </cell>
          <cell r="S3768">
            <v>21</v>
          </cell>
        </row>
        <row r="3769">
          <cell r="A3769" t="str">
            <v>200970041All</v>
          </cell>
          <cell r="B3769">
            <v>127</v>
          </cell>
          <cell r="R3769" t="str">
            <v>200950041All</v>
          </cell>
          <cell r="S3769">
            <v>95</v>
          </cell>
        </row>
        <row r="3770">
          <cell r="A3770" t="str">
            <v>200970051All</v>
          </cell>
          <cell r="B3770">
            <v>46</v>
          </cell>
          <cell r="R3770" t="str">
            <v>200950051All</v>
          </cell>
          <cell r="S3770">
            <v>34</v>
          </cell>
        </row>
        <row r="3771">
          <cell r="A3771" t="str">
            <v>200970078All</v>
          </cell>
          <cell r="B3771">
            <v>856</v>
          </cell>
          <cell r="R3771" t="str">
            <v>200950078All</v>
          </cell>
          <cell r="S3771">
            <v>655</v>
          </cell>
        </row>
        <row r="3772">
          <cell r="A3772" t="str">
            <v>200970081All</v>
          </cell>
          <cell r="B3772">
            <v>38</v>
          </cell>
          <cell r="R3772" t="str">
            <v>200950081All</v>
          </cell>
          <cell r="S3772">
            <v>22</v>
          </cell>
        </row>
        <row r="3773">
          <cell r="A3773" t="str">
            <v>200990011All</v>
          </cell>
          <cell r="B3773">
            <v>23</v>
          </cell>
          <cell r="R3773" t="str">
            <v>200950081Irrigated</v>
          </cell>
          <cell r="S3773">
            <v>34</v>
          </cell>
        </row>
        <row r="3774">
          <cell r="A3774" t="str">
            <v>200990016All</v>
          </cell>
          <cell r="B3774">
            <v>21</v>
          </cell>
          <cell r="R3774" t="str">
            <v>200950081NonIrrigated</v>
          </cell>
          <cell r="S3774">
            <v>13</v>
          </cell>
        </row>
        <row r="3775">
          <cell r="A3775" t="str">
            <v>200990041All</v>
          </cell>
          <cell r="B3775">
            <v>72</v>
          </cell>
          <cell r="R3775" t="str">
            <v>200970011All</v>
          </cell>
          <cell r="S3775">
            <v>25</v>
          </cell>
        </row>
        <row r="3776">
          <cell r="A3776" t="str">
            <v>200990051All</v>
          </cell>
          <cell r="B3776">
            <v>55</v>
          </cell>
          <cell r="R3776" t="str">
            <v>200970041All</v>
          </cell>
          <cell r="S3776">
            <v>127</v>
          </cell>
        </row>
        <row r="3777">
          <cell r="A3777" t="str">
            <v>200990081All</v>
          </cell>
          <cell r="B3777">
            <v>13</v>
          </cell>
          <cell r="R3777" t="str">
            <v>200970051All</v>
          </cell>
          <cell r="S3777">
            <v>46</v>
          </cell>
        </row>
        <row r="3778">
          <cell r="A3778" t="str">
            <v>201010011All</v>
          </cell>
          <cell r="B3778">
            <v>22</v>
          </cell>
          <cell r="R3778" t="str">
            <v>200970078All</v>
          </cell>
          <cell r="S3778">
            <v>856</v>
          </cell>
        </row>
        <row r="3779">
          <cell r="A3779" t="str">
            <v>201010041All</v>
          </cell>
          <cell r="B3779">
            <v>65</v>
          </cell>
          <cell r="R3779" t="str">
            <v>200970081All</v>
          </cell>
          <cell r="S3779">
            <v>38</v>
          </cell>
        </row>
        <row r="3780">
          <cell r="A3780" t="str">
            <v>201010041Irrigated</v>
          </cell>
          <cell r="B3780">
            <v>101</v>
          </cell>
          <cell r="R3780" t="str">
            <v>200990011All</v>
          </cell>
          <cell r="S3780">
            <v>23</v>
          </cell>
        </row>
        <row r="3781">
          <cell r="A3781" t="str">
            <v>201010041Nonirrigated</v>
          </cell>
          <cell r="B3781">
            <v>27</v>
          </cell>
          <cell r="R3781" t="str">
            <v>200990016All</v>
          </cell>
          <cell r="S3781">
            <v>21</v>
          </cell>
        </row>
        <row r="3782">
          <cell r="A3782" t="str">
            <v>201010051All</v>
          </cell>
          <cell r="B3782">
            <v>34</v>
          </cell>
          <cell r="R3782" t="str">
            <v>200990041All</v>
          </cell>
          <cell r="S3782">
            <v>72</v>
          </cell>
        </row>
        <row r="3783">
          <cell r="A3783" t="str">
            <v>201010078All</v>
          </cell>
          <cell r="B3783">
            <v>932</v>
          </cell>
          <cell r="R3783" t="str">
            <v>200990051All</v>
          </cell>
          <cell r="S3783">
            <v>55</v>
          </cell>
        </row>
        <row r="3784">
          <cell r="A3784" t="str">
            <v>201010081All</v>
          </cell>
          <cell r="B3784">
            <v>24</v>
          </cell>
          <cell r="R3784" t="str">
            <v>200990081All</v>
          </cell>
          <cell r="S3784">
            <v>13</v>
          </cell>
        </row>
        <row r="3785">
          <cell r="A3785" t="str">
            <v>201010081Irrigated</v>
          </cell>
          <cell r="B3785">
            <v>27</v>
          </cell>
          <cell r="R3785" t="str">
            <v>201010011All</v>
          </cell>
          <cell r="S3785">
            <v>22</v>
          </cell>
        </row>
        <row r="3786">
          <cell r="A3786" t="str">
            <v>201010081Nonirrigated</v>
          </cell>
          <cell r="B3786">
            <v>12</v>
          </cell>
          <cell r="R3786" t="str">
            <v>201010041All</v>
          </cell>
          <cell r="S3786">
            <v>65</v>
          </cell>
        </row>
        <row r="3787">
          <cell r="A3787" t="str">
            <v>201030011All</v>
          </cell>
          <cell r="B3787">
            <v>25</v>
          </cell>
          <cell r="R3787" t="str">
            <v>201010041Irrigated</v>
          </cell>
          <cell r="S3787">
            <v>101</v>
          </cell>
        </row>
        <row r="3788">
          <cell r="A3788" t="str">
            <v>201030016All</v>
          </cell>
          <cell r="B3788">
            <v>21</v>
          </cell>
          <cell r="R3788" t="str">
            <v>201010041NonIrrigated</v>
          </cell>
          <cell r="S3788">
            <v>27</v>
          </cell>
        </row>
        <row r="3789">
          <cell r="A3789" t="str">
            <v>201030041All</v>
          </cell>
          <cell r="B3789">
            <v>77</v>
          </cell>
          <cell r="R3789" t="str">
            <v>201010051All</v>
          </cell>
          <cell r="S3789">
            <v>34</v>
          </cell>
        </row>
        <row r="3790">
          <cell r="A3790" t="str">
            <v>201030051All</v>
          </cell>
          <cell r="B3790">
            <v>62</v>
          </cell>
          <cell r="R3790" t="str">
            <v>201010078All</v>
          </cell>
          <cell r="S3790">
            <v>932</v>
          </cell>
        </row>
        <row r="3791">
          <cell r="A3791" t="str">
            <v>201030081All</v>
          </cell>
          <cell r="B3791">
            <v>24</v>
          </cell>
          <cell r="R3791" t="str">
            <v>201010081All</v>
          </cell>
          <cell r="S3791">
            <v>24</v>
          </cell>
        </row>
        <row r="3792">
          <cell r="A3792" t="str">
            <v>201050011All</v>
          </cell>
          <cell r="B3792">
            <v>30</v>
          </cell>
          <cell r="R3792" t="str">
            <v>201010081Irrigated</v>
          </cell>
          <cell r="S3792">
            <v>27</v>
          </cell>
        </row>
        <row r="3793">
          <cell r="A3793" t="str">
            <v>201050016All</v>
          </cell>
          <cell r="B3793">
            <v>21</v>
          </cell>
          <cell r="R3793" t="str">
            <v>201010081NonIrrigated</v>
          </cell>
          <cell r="S3793">
            <v>12</v>
          </cell>
        </row>
        <row r="3794">
          <cell r="A3794" t="str">
            <v>201050041All</v>
          </cell>
          <cell r="B3794">
            <v>46</v>
          </cell>
          <cell r="R3794" t="str">
            <v>201030011All</v>
          </cell>
          <cell r="S3794">
            <v>25</v>
          </cell>
        </row>
        <row r="3795">
          <cell r="A3795" t="str">
            <v>201050051All</v>
          </cell>
          <cell r="B3795">
            <v>53</v>
          </cell>
          <cell r="R3795" t="str">
            <v>201030016All</v>
          </cell>
          <cell r="S3795">
            <v>21</v>
          </cell>
        </row>
        <row r="3796">
          <cell r="A3796" t="str">
            <v>201050078All</v>
          </cell>
          <cell r="B3796">
            <v>855</v>
          </cell>
          <cell r="R3796" t="str">
            <v>201030041All</v>
          </cell>
          <cell r="S3796">
            <v>77</v>
          </cell>
        </row>
        <row r="3797">
          <cell r="A3797" t="str">
            <v>201050081All</v>
          </cell>
          <cell r="B3797">
            <v>20</v>
          </cell>
          <cell r="R3797" t="str">
            <v>201030051All</v>
          </cell>
          <cell r="S3797">
            <v>62</v>
          </cell>
        </row>
        <row r="3798">
          <cell r="A3798" t="str">
            <v>201070011All</v>
          </cell>
          <cell r="B3798">
            <v>25</v>
          </cell>
          <cell r="R3798" t="str">
            <v>201030081All</v>
          </cell>
          <cell r="S3798">
            <v>24</v>
          </cell>
        </row>
        <row r="3799">
          <cell r="A3799" t="str">
            <v>201070016All</v>
          </cell>
          <cell r="B3799">
            <v>21</v>
          </cell>
          <cell r="R3799" t="str">
            <v>201050011All</v>
          </cell>
          <cell r="S3799">
            <v>30</v>
          </cell>
        </row>
        <row r="3800">
          <cell r="A3800" t="str">
            <v>201070041All</v>
          </cell>
          <cell r="B3800">
            <v>67</v>
          </cell>
          <cell r="R3800" t="str">
            <v>201050016All</v>
          </cell>
          <cell r="S3800">
            <v>21</v>
          </cell>
        </row>
        <row r="3801">
          <cell r="A3801" t="str">
            <v>201070051All</v>
          </cell>
          <cell r="B3801">
            <v>49</v>
          </cell>
          <cell r="R3801" t="str">
            <v>201050041All</v>
          </cell>
          <cell r="S3801">
            <v>46</v>
          </cell>
        </row>
        <row r="3802">
          <cell r="A3802" t="str">
            <v>201070081All</v>
          </cell>
          <cell r="B3802">
            <v>18</v>
          </cell>
          <cell r="R3802" t="str">
            <v>201050051All</v>
          </cell>
          <cell r="S3802">
            <v>53</v>
          </cell>
        </row>
        <row r="3803">
          <cell r="A3803" t="str">
            <v>201090011All</v>
          </cell>
          <cell r="B3803">
            <v>23</v>
          </cell>
          <cell r="R3803" t="str">
            <v>201050078All</v>
          </cell>
          <cell r="S3803">
            <v>855</v>
          </cell>
        </row>
        <row r="3804">
          <cell r="A3804" t="str">
            <v>201090016All</v>
          </cell>
          <cell r="B3804">
            <v>21</v>
          </cell>
          <cell r="R3804" t="str">
            <v>201050081All</v>
          </cell>
          <cell r="S3804">
            <v>20</v>
          </cell>
        </row>
        <row r="3805">
          <cell r="A3805" t="str">
            <v>201090016Irrigated</v>
          </cell>
          <cell r="B3805">
            <v>21</v>
          </cell>
          <cell r="R3805" t="str">
            <v>201070011All</v>
          </cell>
          <cell r="S3805">
            <v>25</v>
          </cell>
        </row>
        <row r="3806">
          <cell r="A3806" t="str">
            <v>201090016Nonirrigated</v>
          </cell>
          <cell r="B3806">
            <v>21</v>
          </cell>
          <cell r="R3806" t="str">
            <v>201070016All</v>
          </cell>
          <cell r="S3806">
            <v>21</v>
          </cell>
        </row>
        <row r="3807">
          <cell r="A3807" t="str">
            <v>201090041All</v>
          </cell>
          <cell r="B3807">
            <v>39</v>
          </cell>
          <cell r="R3807" t="str">
            <v>201070041All</v>
          </cell>
          <cell r="S3807">
            <v>67</v>
          </cell>
        </row>
        <row r="3808">
          <cell r="A3808" t="str">
            <v>201090051All</v>
          </cell>
          <cell r="B3808">
            <v>40</v>
          </cell>
          <cell r="R3808" t="str">
            <v>201070051All</v>
          </cell>
          <cell r="S3808">
            <v>49</v>
          </cell>
        </row>
        <row r="3809">
          <cell r="A3809" t="str">
            <v>201090078All</v>
          </cell>
          <cell r="B3809">
            <v>865</v>
          </cell>
          <cell r="R3809" t="str">
            <v>201070081All</v>
          </cell>
          <cell r="S3809">
            <v>18</v>
          </cell>
        </row>
        <row r="3810">
          <cell r="A3810" t="str">
            <v>201090078Irrigated</v>
          </cell>
          <cell r="B3810">
            <v>1098</v>
          </cell>
          <cell r="R3810" t="str">
            <v>201090011All</v>
          </cell>
          <cell r="S3810">
            <v>23</v>
          </cell>
        </row>
        <row r="3811">
          <cell r="A3811" t="str">
            <v>201090078Nonirrigated</v>
          </cell>
          <cell r="B3811">
            <v>685</v>
          </cell>
          <cell r="R3811" t="str">
            <v>201090016All</v>
          </cell>
          <cell r="S3811">
            <v>21</v>
          </cell>
        </row>
        <row r="3812">
          <cell r="A3812" t="str">
            <v>201090081All</v>
          </cell>
          <cell r="B3812">
            <v>31</v>
          </cell>
          <cell r="R3812" t="str">
            <v>201090016Irrigated</v>
          </cell>
          <cell r="S3812">
            <v>21</v>
          </cell>
        </row>
        <row r="3813">
          <cell r="A3813" t="str">
            <v>201090081Irrigated</v>
          </cell>
          <cell r="B3813">
            <v>36</v>
          </cell>
          <cell r="R3813" t="str">
            <v>201090016NonIrrigated</v>
          </cell>
          <cell r="S3813">
            <v>21</v>
          </cell>
        </row>
        <row r="3814">
          <cell r="A3814" t="str">
            <v>201090081Nonirrigated</v>
          </cell>
          <cell r="B3814">
            <v>10</v>
          </cell>
          <cell r="R3814" t="str">
            <v>201090041All</v>
          </cell>
          <cell r="S3814">
            <v>39</v>
          </cell>
        </row>
        <row r="3815">
          <cell r="A3815" t="str">
            <v>201110011All</v>
          </cell>
          <cell r="B3815">
            <v>25</v>
          </cell>
          <cell r="R3815" t="str">
            <v>201090051All</v>
          </cell>
          <cell r="S3815">
            <v>40</v>
          </cell>
        </row>
        <row r="3816">
          <cell r="A3816" t="str">
            <v>201110016All</v>
          </cell>
          <cell r="B3816">
            <v>21</v>
          </cell>
          <cell r="R3816" t="str">
            <v>201090078All</v>
          </cell>
          <cell r="S3816">
            <v>865</v>
          </cell>
        </row>
        <row r="3817">
          <cell r="A3817" t="str">
            <v>201110041All</v>
          </cell>
          <cell r="B3817">
            <v>62</v>
          </cell>
          <cell r="R3817" t="str">
            <v>201090078Irrigated</v>
          </cell>
          <cell r="S3817">
            <v>1098</v>
          </cell>
        </row>
        <row r="3818">
          <cell r="A3818" t="str">
            <v>201110051All</v>
          </cell>
          <cell r="B3818">
            <v>47</v>
          </cell>
          <cell r="R3818" t="str">
            <v>201090078NonIrrigated</v>
          </cell>
          <cell r="S3818">
            <v>685</v>
          </cell>
        </row>
        <row r="3819">
          <cell r="A3819" t="str">
            <v>201110081All</v>
          </cell>
          <cell r="B3819">
            <v>20</v>
          </cell>
          <cell r="R3819" t="str">
            <v>201090081All</v>
          </cell>
          <cell r="S3819">
            <v>31</v>
          </cell>
        </row>
        <row r="3820">
          <cell r="A3820" t="str">
            <v>201130011All</v>
          </cell>
          <cell r="B3820">
            <v>32</v>
          </cell>
          <cell r="R3820" t="str">
            <v>201090081Irrigated</v>
          </cell>
          <cell r="S3820">
            <v>36</v>
          </cell>
        </row>
        <row r="3821">
          <cell r="A3821" t="str">
            <v>201130016All</v>
          </cell>
          <cell r="B3821">
            <v>21</v>
          </cell>
          <cell r="R3821" t="str">
            <v>201090081NonIrrigated</v>
          </cell>
          <cell r="S3821">
            <v>10</v>
          </cell>
        </row>
        <row r="3822">
          <cell r="A3822" t="str">
            <v>201130041All</v>
          </cell>
          <cell r="B3822">
            <v>83</v>
          </cell>
          <cell r="R3822" t="str">
            <v>201110011All</v>
          </cell>
          <cell r="S3822">
            <v>25</v>
          </cell>
        </row>
        <row r="3823">
          <cell r="A3823" t="str">
            <v>201130041Irrigated</v>
          </cell>
          <cell r="B3823">
            <v>124</v>
          </cell>
          <cell r="R3823" t="str">
            <v>201110016All</v>
          </cell>
          <cell r="S3823">
            <v>21</v>
          </cell>
        </row>
        <row r="3824">
          <cell r="A3824" t="str">
            <v>201130041Nonirrigated</v>
          </cell>
          <cell r="B3824">
            <v>54</v>
          </cell>
          <cell r="R3824" t="str">
            <v>201110041All</v>
          </cell>
          <cell r="S3824">
            <v>62</v>
          </cell>
        </row>
        <row r="3825">
          <cell r="A3825" t="str">
            <v>201130051All</v>
          </cell>
          <cell r="B3825">
            <v>50</v>
          </cell>
          <cell r="R3825" t="str">
            <v>201110051All</v>
          </cell>
          <cell r="S3825">
            <v>47</v>
          </cell>
        </row>
        <row r="3826">
          <cell r="A3826" t="str">
            <v>201130078All</v>
          </cell>
          <cell r="B3826">
            <v>939</v>
          </cell>
          <cell r="R3826" t="str">
            <v>201110081All</v>
          </cell>
          <cell r="S3826">
            <v>20</v>
          </cell>
        </row>
        <row r="3827">
          <cell r="A3827" t="str">
            <v>201130081All</v>
          </cell>
          <cell r="B3827">
            <v>23</v>
          </cell>
          <cell r="R3827" t="str">
            <v>201130011All</v>
          </cell>
          <cell r="S3827">
            <v>32</v>
          </cell>
        </row>
        <row r="3828">
          <cell r="A3828" t="str">
            <v>201130091All</v>
          </cell>
          <cell r="B3828">
            <v>20</v>
          </cell>
          <cell r="R3828" t="str">
            <v>201130016All</v>
          </cell>
          <cell r="S3828">
            <v>21</v>
          </cell>
        </row>
        <row r="3829">
          <cell r="A3829" t="str">
            <v>201150011All</v>
          </cell>
          <cell r="B3829">
            <v>29</v>
          </cell>
          <cell r="R3829" t="str">
            <v>201130041All</v>
          </cell>
          <cell r="S3829">
            <v>83</v>
          </cell>
        </row>
        <row r="3830">
          <cell r="A3830" t="str">
            <v>201150016All</v>
          </cell>
          <cell r="B3830">
            <v>21</v>
          </cell>
          <cell r="R3830" t="str">
            <v>201130041Irrigated</v>
          </cell>
          <cell r="S3830">
            <v>124</v>
          </cell>
        </row>
        <row r="3831">
          <cell r="A3831" t="str">
            <v>201150041All</v>
          </cell>
          <cell r="B3831">
            <v>55</v>
          </cell>
          <cell r="R3831" t="str">
            <v>201130041NonIrrigated</v>
          </cell>
          <cell r="S3831">
            <v>54</v>
          </cell>
        </row>
        <row r="3832">
          <cell r="A3832" t="str">
            <v>201150051All</v>
          </cell>
          <cell r="B3832">
            <v>48</v>
          </cell>
          <cell r="R3832" t="str">
            <v>201130051All</v>
          </cell>
          <cell r="S3832">
            <v>50</v>
          </cell>
        </row>
        <row r="3833">
          <cell r="A3833" t="str">
            <v>201150078All</v>
          </cell>
          <cell r="B3833">
            <v>665</v>
          </cell>
          <cell r="R3833" t="str">
            <v>201130078All</v>
          </cell>
          <cell r="S3833">
            <v>939</v>
          </cell>
        </row>
        <row r="3834">
          <cell r="A3834" t="str">
            <v>201150081All</v>
          </cell>
          <cell r="B3834">
            <v>20</v>
          </cell>
          <cell r="R3834" t="str">
            <v>201130081All</v>
          </cell>
          <cell r="S3834">
            <v>23</v>
          </cell>
        </row>
        <row r="3835">
          <cell r="A3835" t="str">
            <v>201150091All</v>
          </cell>
          <cell r="B3835">
            <v>20</v>
          </cell>
          <cell r="R3835" t="str">
            <v>201130091All</v>
          </cell>
          <cell r="S3835">
            <v>20</v>
          </cell>
        </row>
        <row r="3836">
          <cell r="A3836" t="str">
            <v>201170011All</v>
          </cell>
          <cell r="B3836">
            <v>33</v>
          </cell>
          <cell r="R3836" t="str">
            <v>201150011All</v>
          </cell>
          <cell r="S3836">
            <v>29</v>
          </cell>
        </row>
        <row r="3837">
          <cell r="A3837" t="str">
            <v>201170016All</v>
          </cell>
          <cell r="B3837">
            <v>21</v>
          </cell>
          <cell r="R3837" t="str">
            <v>201150016All</v>
          </cell>
          <cell r="S3837">
            <v>21</v>
          </cell>
        </row>
        <row r="3838">
          <cell r="A3838" t="str">
            <v>201170041All</v>
          </cell>
          <cell r="B3838">
            <v>75</v>
          </cell>
          <cell r="R3838" t="str">
            <v>201150041All</v>
          </cell>
          <cell r="S3838">
            <v>55</v>
          </cell>
        </row>
        <row r="3839">
          <cell r="A3839" t="str">
            <v>201170051All</v>
          </cell>
          <cell r="B3839">
            <v>66</v>
          </cell>
          <cell r="R3839" t="str">
            <v>201150051All</v>
          </cell>
          <cell r="S3839">
            <v>48</v>
          </cell>
        </row>
        <row r="3840">
          <cell r="A3840" t="str">
            <v>201170078All</v>
          </cell>
          <cell r="B3840">
            <v>734</v>
          </cell>
          <cell r="R3840" t="str">
            <v>201150078All</v>
          </cell>
          <cell r="S3840">
            <v>665</v>
          </cell>
        </row>
        <row r="3841">
          <cell r="A3841" t="str">
            <v>201170081All</v>
          </cell>
          <cell r="B3841">
            <v>24</v>
          </cell>
          <cell r="R3841" t="str">
            <v>201150081All</v>
          </cell>
          <cell r="S3841">
            <v>20</v>
          </cell>
        </row>
        <row r="3842">
          <cell r="A3842" t="str">
            <v>201190011All</v>
          </cell>
          <cell r="B3842">
            <v>25</v>
          </cell>
          <cell r="R3842" t="str">
            <v>201150091All</v>
          </cell>
          <cell r="S3842">
            <v>20</v>
          </cell>
        </row>
        <row r="3843">
          <cell r="A3843" t="str">
            <v>201190041All</v>
          </cell>
          <cell r="B3843">
            <v>140</v>
          </cell>
          <cell r="R3843" t="str">
            <v>201170011All</v>
          </cell>
          <cell r="S3843">
            <v>33</v>
          </cell>
        </row>
        <row r="3844">
          <cell r="A3844" t="str">
            <v>201190051All</v>
          </cell>
          <cell r="B3844">
            <v>44</v>
          </cell>
          <cell r="R3844" t="str">
            <v>201170016All</v>
          </cell>
          <cell r="S3844">
            <v>21</v>
          </cell>
        </row>
        <row r="3845">
          <cell r="A3845" t="str">
            <v>201190051Irrigated</v>
          </cell>
          <cell r="B3845">
            <v>72</v>
          </cell>
          <cell r="R3845" t="str">
            <v>201170041All</v>
          </cell>
          <cell r="S3845">
            <v>75</v>
          </cell>
        </row>
        <row r="3846">
          <cell r="A3846" t="str">
            <v>201190051Nonirrigated</v>
          </cell>
          <cell r="B3846">
            <v>30</v>
          </cell>
          <cell r="R3846" t="str">
            <v>201170051All</v>
          </cell>
          <cell r="S3846">
            <v>66</v>
          </cell>
        </row>
        <row r="3847">
          <cell r="A3847" t="str">
            <v>201190081All</v>
          </cell>
          <cell r="B3847">
            <v>41</v>
          </cell>
          <cell r="R3847" t="str">
            <v>201170078All</v>
          </cell>
          <cell r="S3847">
            <v>734</v>
          </cell>
        </row>
        <row r="3848">
          <cell r="A3848" t="str">
            <v>201210011All</v>
          </cell>
          <cell r="B3848">
            <v>29</v>
          </cell>
          <cell r="R3848" t="str">
            <v>201170081All</v>
          </cell>
          <cell r="S3848">
            <v>24</v>
          </cell>
        </row>
        <row r="3849">
          <cell r="A3849" t="str">
            <v>201210016All</v>
          </cell>
          <cell r="B3849">
            <v>21</v>
          </cell>
          <cell r="R3849" t="str">
            <v>201190011All</v>
          </cell>
          <cell r="S3849">
            <v>25</v>
          </cell>
        </row>
        <row r="3850">
          <cell r="A3850" t="str">
            <v>201210041All</v>
          </cell>
          <cell r="B3850">
            <v>71</v>
          </cell>
          <cell r="R3850" t="str">
            <v>201190041All</v>
          </cell>
          <cell r="S3850">
            <v>140</v>
          </cell>
        </row>
        <row r="3851">
          <cell r="A3851" t="str">
            <v>201210051All</v>
          </cell>
          <cell r="B3851">
            <v>53</v>
          </cell>
          <cell r="R3851" t="str">
            <v>201190051All</v>
          </cell>
          <cell r="S3851">
            <v>44</v>
          </cell>
        </row>
        <row r="3852">
          <cell r="A3852" t="str">
            <v>201210081All</v>
          </cell>
          <cell r="B3852">
            <v>20</v>
          </cell>
          <cell r="R3852" t="str">
            <v>201190051Irrigated</v>
          </cell>
          <cell r="S3852">
            <v>72</v>
          </cell>
        </row>
        <row r="3853">
          <cell r="A3853" t="str">
            <v>201230011All</v>
          </cell>
          <cell r="B3853">
            <v>33</v>
          </cell>
          <cell r="R3853" t="str">
            <v>201190051NonIrrigated</v>
          </cell>
          <cell r="S3853">
            <v>30</v>
          </cell>
        </row>
        <row r="3854">
          <cell r="A3854" t="str">
            <v>201230016All</v>
          </cell>
          <cell r="B3854">
            <v>21</v>
          </cell>
          <cell r="R3854" t="str">
            <v>201190081All</v>
          </cell>
          <cell r="S3854">
            <v>41</v>
          </cell>
        </row>
        <row r="3855">
          <cell r="A3855" t="str">
            <v>201230041All</v>
          </cell>
          <cell r="B3855">
            <v>63</v>
          </cell>
          <cell r="R3855" t="str">
            <v>201210011All</v>
          </cell>
          <cell r="S3855">
            <v>29</v>
          </cell>
        </row>
        <row r="3856">
          <cell r="A3856" t="str">
            <v>201230051All</v>
          </cell>
          <cell r="B3856">
            <v>58</v>
          </cell>
          <cell r="R3856" t="str">
            <v>201210016All</v>
          </cell>
          <cell r="S3856">
            <v>21</v>
          </cell>
        </row>
        <row r="3857">
          <cell r="A3857" t="str">
            <v>201230078All</v>
          </cell>
          <cell r="B3857">
            <v>923</v>
          </cell>
          <cell r="R3857" t="str">
            <v>201210041All</v>
          </cell>
          <cell r="S3857">
            <v>71</v>
          </cell>
        </row>
        <row r="3858">
          <cell r="A3858" t="str">
            <v>201230081All</v>
          </cell>
          <cell r="B3858">
            <v>20</v>
          </cell>
          <cell r="R3858" t="str">
            <v>201210051All</v>
          </cell>
          <cell r="S3858">
            <v>53</v>
          </cell>
        </row>
        <row r="3859">
          <cell r="A3859" t="str">
            <v>201230091All</v>
          </cell>
          <cell r="B3859">
            <v>20</v>
          </cell>
          <cell r="R3859" t="str">
            <v>201210081All</v>
          </cell>
          <cell r="S3859">
            <v>20</v>
          </cell>
        </row>
        <row r="3860">
          <cell r="A3860" t="str">
            <v>201250011All</v>
          </cell>
          <cell r="B3860">
            <v>22</v>
          </cell>
          <cell r="R3860" t="str">
            <v>201230011All</v>
          </cell>
          <cell r="S3860">
            <v>33</v>
          </cell>
        </row>
        <row r="3861">
          <cell r="A3861" t="str">
            <v>201250016All</v>
          </cell>
          <cell r="B3861">
            <v>21</v>
          </cell>
          <cell r="R3861" t="str">
            <v>201230016All</v>
          </cell>
          <cell r="S3861">
            <v>21</v>
          </cell>
        </row>
        <row r="3862">
          <cell r="A3862" t="str">
            <v>201250041All</v>
          </cell>
          <cell r="B3862">
            <v>69</v>
          </cell>
          <cell r="R3862" t="str">
            <v>201230041All</v>
          </cell>
          <cell r="S3862">
            <v>63</v>
          </cell>
        </row>
        <row r="3863">
          <cell r="A3863" t="str">
            <v>201250051All</v>
          </cell>
          <cell r="B3863">
            <v>46</v>
          </cell>
          <cell r="R3863" t="str">
            <v>201230051All</v>
          </cell>
          <cell r="S3863">
            <v>58</v>
          </cell>
        </row>
        <row r="3864">
          <cell r="A3864" t="str">
            <v>201250081All</v>
          </cell>
          <cell r="B3864">
            <v>14</v>
          </cell>
          <cell r="R3864" t="str">
            <v>201230078All</v>
          </cell>
          <cell r="S3864">
            <v>923</v>
          </cell>
        </row>
        <row r="3865">
          <cell r="A3865" t="str">
            <v>201270011All</v>
          </cell>
          <cell r="B3865">
            <v>27</v>
          </cell>
          <cell r="R3865" t="str">
            <v>201230081All</v>
          </cell>
          <cell r="S3865">
            <v>20</v>
          </cell>
        </row>
        <row r="3866">
          <cell r="A3866" t="str">
            <v>201270016All</v>
          </cell>
          <cell r="B3866">
            <v>21</v>
          </cell>
          <cell r="R3866" t="str">
            <v>201230091All</v>
          </cell>
          <cell r="S3866">
            <v>20</v>
          </cell>
        </row>
        <row r="3867">
          <cell r="A3867" t="str">
            <v>201270041All</v>
          </cell>
          <cell r="B3867">
            <v>56</v>
          </cell>
          <cell r="R3867" t="str">
            <v>201250011All</v>
          </cell>
          <cell r="S3867">
            <v>22</v>
          </cell>
        </row>
        <row r="3868">
          <cell r="A3868" t="str">
            <v>201270051All</v>
          </cell>
          <cell r="B3868">
            <v>45</v>
          </cell>
          <cell r="R3868" t="str">
            <v>201250016All</v>
          </cell>
          <cell r="S3868">
            <v>21</v>
          </cell>
        </row>
        <row r="3869">
          <cell r="A3869" t="str">
            <v>201270078All</v>
          </cell>
          <cell r="B3869">
            <v>665</v>
          </cell>
          <cell r="R3869" t="str">
            <v>201250041All</v>
          </cell>
          <cell r="S3869">
            <v>69</v>
          </cell>
        </row>
        <row r="3870">
          <cell r="A3870" t="str">
            <v>201270081All</v>
          </cell>
          <cell r="B3870">
            <v>18</v>
          </cell>
          <cell r="R3870" t="str">
            <v>201250051All</v>
          </cell>
          <cell r="S3870">
            <v>46</v>
          </cell>
        </row>
        <row r="3871">
          <cell r="A3871" t="str">
            <v>201290011All</v>
          </cell>
          <cell r="B3871">
            <v>20</v>
          </cell>
          <cell r="R3871" t="str">
            <v>201250081All</v>
          </cell>
          <cell r="S3871">
            <v>14</v>
          </cell>
        </row>
        <row r="3872">
          <cell r="A3872" t="str">
            <v>201290016All</v>
          </cell>
          <cell r="B3872">
            <v>21</v>
          </cell>
          <cell r="R3872" t="str">
            <v>201270011All</v>
          </cell>
          <cell r="S3872">
            <v>27</v>
          </cell>
        </row>
        <row r="3873">
          <cell r="A3873" t="str">
            <v>201290016Irrigated</v>
          </cell>
          <cell r="B3873">
            <v>21</v>
          </cell>
          <cell r="R3873" t="str">
            <v>201270016All</v>
          </cell>
          <cell r="S3873">
            <v>21</v>
          </cell>
        </row>
        <row r="3874">
          <cell r="A3874" t="str">
            <v>201290016Nonirrigated</v>
          </cell>
          <cell r="B3874">
            <v>21</v>
          </cell>
          <cell r="R3874" t="str">
            <v>201270041All</v>
          </cell>
          <cell r="S3874">
            <v>56</v>
          </cell>
        </row>
        <row r="3875">
          <cell r="A3875" t="str">
            <v>201290041All</v>
          </cell>
          <cell r="B3875">
            <v>108</v>
          </cell>
          <cell r="R3875" t="str">
            <v>201270051All</v>
          </cell>
          <cell r="S3875">
            <v>45</v>
          </cell>
        </row>
        <row r="3876">
          <cell r="A3876" t="str">
            <v>201290041Irrigated</v>
          </cell>
          <cell r="B3876">
            <v>116</v>
          </cell>
          <cell r="R3876" t="str">
            <v>201270078All</v>
          </cell>
          <cell r="S3876">
            <v>665</v>
          </cell>
        </row>
        <row r="3877">
          <cell r="A3877" t="str">
            <v>201290041Nonirrigated</v>
          </cell>
          <cell r="B3877">
            <v>14</v>
          </cell>
          <cell r="R3877" t="str">
            <v>201270081All</v>
          </cell>
          <cell r="S3877">
            <v>18</v>
          </cell>
        </row>
        <row r="3878">
          <cell r="A3878" t="str">
            <v>201290051All</v>
          </cell>
          <cell r="B3878">
            <v>22</v>
          </cell>
          <cell r="R3878" t="str">
            <v>201290011All</v>
          </cell>
          <cell r="S3878">
            <v>20</v>
          </cell>
        </row>
        <row r="3879">
          <cell r="A3879" t="str">
            <v>201290078All</v>
          </cell>
          <cell r="B3879">
            <v>468</v>
          </cell>
          <cell r="R3879" t="str">
            <v>201290016All</v>
          </cell>
          <cell r="S3879">
            <v>21</v>
          </cell>
        </row>
        <row r="3880">
          <cell r="A3880" t="str">
            <v>201290081All</v>
          </cell>
          <cell r="B3880">
            <v>34</v>
          </cell>
          <cell r="R3880" t="str">
            <v>201290016Irrigated</v>
          </cell>
          <cell r="S3880">
            <v>21</v>
          </cell>
        </row>
        <row r="3881">
          <cell r="A3881" t="str">
            <v>201310011All</v>
          </cell>
          <cell r="B3881">
            <v>34</v>
          </cell>
          <cell r="R3881" t="str">
            <v>201290016NonIrrigated</v>
          </cell>
          <cell r="S3881">
            <v>21</v>
          </cell>
        </row>
        <row r="3882">
          <cell r="A3882" t="str">
            <v>201310016All</v>
          </cell>
          <cell r="B3882">
            <v>21</v>
          </cell>
          <cell r="R3882" t="str">
            <v>201290041All</v>
          </cell>
          <cell r="S3882">
            <v>108</v>
          </cell>
        </row>
        <row r="3883">
          <cell r="A3883" t="str">
            <v>201310041All</v>
          </cell>
          <cell r="B3883">
            <v>78</v>
          </cell>
          <cell r="R3883" t="str">
            <v>201290041Irrigated</v>
          </cell>
          <cell r="S3883">
            <v>116</v>
          </cell>
        </row>
        <row r="3884">
          <cell r="A3884" t="str">
            <v>201310051All</v>
          </cell>
          <cell r="B3884">
            <v>62</v>
          </cell>
          <cell r="R3884" t="str">
            <v>201290041NonIrrigated</v>
          </cell>
          <cell r="S3884">
            <v>14</v>
          </cell>
        </row>
        <row r="3885">
          <cell r="A3885" t="str">
            <v>201310081All</v>
          </cell>
          <cell r="B3885">
            <v>27</v>
          </cell>
          <cell r="R3885" t="str">
            <v>201290051All</v>
          </cell>
          <cell r="S3885">
            <v>22</v>
          </cell>
        </row>
        <row r="3886">
          <cell r="A3886" t="str">
            <v>201330011All</v>
          </cell>
          <cell r="B3886">
            <v>22</v>
          </cell>
          <cell r="R3886" t="str">
            <v>201290078All</v>
          </cell>
          <cell r="S3886">
            <v>468</v>
          </cell>
        </row>
        <row r="3887">
          <cell r="A3887" t="str">
            <v>201330016All</v>
          </cell>
          <cell r="B3887">
            <v>21</v>
          </cell>
          <cell r="R3887" t="str">
            <v>201290081All</v>
          </cell>
          <cell r="S3887">
            <v>34</v>
          </cell>
        </row>
        <row r="3888">
          <cell r="A3888" t="str">
            <v>201330041All</v>
          </cell>
          <cell r="B3888">
            <v>74</v>
          </cell>
          <cell r="R3888" t="str">
            <v>201310011All</v>
          </cell>
          <cell r="S3888">
            <v>34</v>
          </cell>
        </row>
        <row r="3889">
          <cell r="A3889" t="str">
            <v>201330051All</v>
          </cell>
          <cell r="B3889">
            <v>48</v>
          </cell>
          <cell r="R3889" t="str">
            <v>201310016All</v>
          </cell>
          <cell r="S3889">
            <v>21</v>
          </cell>
        </row>
        <row r="3890">
          <cell r="A3890" t="str">
            <v>201330081All</v>
          </cell>
          <cell r="B3890">
            <v>15</v>
          </cell>
          <cell r="R3890" t="str">
            <v>201310041All</v>
          </cell>
          <cell r="S3890">
            <v>78</v>
          </cell>
        </row>
        <row r="3891">
          <cell r="A3891" t="str">
            <v>201350011All</v>
          </cell>
          <cell r="B3891">
            <v>25</v>
          </cell>
          <cell r="R3891" t="str">
            <v>201310051All</v>
          </cell>
          <cell r="S3891">
            <v>62</v>
          </cell>
        </row>
        <row r="3892">
          <cell r="A3892" t="str">
            <v>201350016All</v>
          </cell>
          <cell r="B3892">
            <v>21</v>
          </cell>
          <cell r="R3892" t="str">
            <v>201310081All</v>
          </cell>
          <cell r="S3892">
            <v>27</v>
          </cell>
        </row>
        <row r="3893">
          <cell r="A3893" t="str">
            <v>201350041All</v>
          </cell>
          <cell r="B3893">
            <v>50</v>
          </cell>
          <cell r="R3893" t="str">
            <v>201330011All</v>
          </cell>
          <cell r="S3893">
            <v>22</v>
          </cell>
        </row>
        <row r="3894">
          <cell r="A3894" t="str">
            <v>201350051All</v>
          </cell>
          <cell r="B3894">
            <v>39</v>
          </cell>
          <cell r="R3894" t="str">
            <v>201330016All</v>
          </cell>
          <cell r="S3894">
            <v>21</v>
          </cell>
        </row>
        <row r="3895">
          <cell r="A3895" t="str">
            <v>201350078All</v>
          </cell>
          <cell r="B3895">
            <v>551</v>
          </cell>
          <cell r="R3895" t="str">
            <v>201330041All</v>
          </cell>
          <cell r="S3895">
            <v>74</v>
          </cell>
        </row>
        <row r="3896">
          <cell r="A3896" t="str">
            <v>201350081All</v>
          </cell>
          <cell r="B3896">
            <v>20</v>
          </cell>
          <cell r="R3896" t="str">
            <v>201330051All</v>
          </cell>
          <cell r="S3896">
            <v>48</v>
          </cell>
        </row>
        <row r="3897">
          <cell r="A3897" t="str">
            <v>201370011All</v>
          </cell>
          <cell r="B3897">
            <v>24</v>
          </cell>
          <cell r="R3897" t="str">
            <v>201330081All</v>
          </cell>
          <cell r="S3897">
            <v>15</v>
          </cell>
        </row>
        <row r="3898">
          <cell r="A3898" t="str">
            <v>201370016All</v>
          </cell>
          <cell r="B3898">
            <v>21</v>
          </cell>
          <cell r="R3898" t="str">
            <v>201350011All</v>
          </cell>
          <cell r="S3898">
            <v>25</v>
          </cell>
        </row>
        <row r="3899">
          <cell r="A3899" t="str">
            <v>201370041All</v>
          </cell>
          <cell r="B3899">
            <v>48</v>
          </cell>
          <cell r="R3899" t="str">
            <v>201350016All</v>
          </cell>
          <cell r="S3899">
            <v>21</v>
          </cell>
        </row>
        <row r="3900">
          <cell r="A3900" t="str">
            <v>201370051All</v>
          </cell>
          <cell r="B3900">
            <v>42</v>
          </cell>
          <cell r="R3900" t="str">
            <v>201350041All</v>
          </cell>
          <cell r="S3900">
            <v>50</v>
          </cell>
        </row>
        <row r="3901">
          <cell r="A3901" t="str">
            <v>201370078All</v>
          </cell>
          <cell r="B3901">
            <v>646</v>
          </cell>
          <cell r="R3901" t="str">
            <v>201350051All</v>
          </cell>
          <cell r="S3901">
            <v>39</v>
          </cell>
        </row>
        <row r="3902">
          <cell r="A3902" t="str">
            <v>201370081All</v>
          </cell>
          <cell r="B3902">
            <v>15</v>
          </cell>
          <cell r="R3902" t="str">
            <v>201350078All</v>
          </cell>
          <cell r="S3902">
            <v>551</v>
          </cell>
        </row>
        <row r="3903">
          <cell r="A3903" t="str">
            <v>201370091All</v>
          </cell>
          <cell r="B3903">
            <v>20</v>
          </cell>
          <cell r="R3903" t="str">
            <v>201350081All</v>
          </cell>
          <cell r="S3903">
            <v>20</v>
          </cell>
        </row>
        <row r="3904">
          <cell r="A3904" t="str">
            <v>201390011All</v>
          </cell>
          <cell r="B3904">
            <v>27</v>
          </cell>
          <cell r="R3904" t="str">
            <v>201370011All</v>
          </cell>
          <cell r="S3904">
            <v>24</v>
          </cell>
        </row>
        <row r="3905">
          <cell r="A3905" t="str">
            <v>201390016All</v>
          </cell>
          <cell r="B3905">
            <v>21</v>
          </cell>
          <cell r="R3905" t="str">
            <v>201370016All</v>
          </cell>
          <cell r="S3905">
            <v>21</v>
          </cell>
        </row>
        <row r="3906">
          <cell r="A3906" t="str">
            <v>201390041All</v>
          </cell>
          <cell r="B3906">
            <v>66</v>
          </cell>
          <cell r="R3906" t="str">
            <v>201370041All</v>
          </cell>
          <cell r="S3906">
            <v>48</v>
          </cell>
        </row>
        <row r="3907">
          <cell r="A3907" t="str">
            <v>201390051All</v>
          </cell>
          <cell r="B3907">
            <v>47</v>
          </cell>
          <cell r="R3907" t="str">
            <v>201370051All</v>
          </cell>
          <cell r="S3907">
            <v>42</v>
          </cell>
        </row>
        <row r="3908">
          <cell r="A3908" t="str">
            <v>201390081All</v>
          </cell>
          <cell r="B3908">
            <v>20</v>
          </cell>
          <cell r="R3908" t="str">
            <v>201370078All</v>
          </cell>
          <cell r="S3908">
            <v>646</v>
          </cell>
        </row>
        <row r="3909">
          <cell r="A3909" t="str">
            <v>201410011All</v>
          </cell>
          <cell r="B3909">
            <v>29</v>
          </cell>
          <cell r="R3909" t="str">
            <v>201370081All</v>
          </cell>
          <cell r="S3909">
            <v>15</v>
          </cell>
        </row>
        <row r="3910">
          <cell r="A3910" t="str">
            <v>201410016All</v>
          </cell>
          <cell r="B3910">
            <v>21</v>
          </cell>
          <cell r="R3910" t="str">
            <v>201370091All</v>
          </cell>
          <cell r="S3910">
            <v>20</v>
          </cell>
        </row>
        <row r="3911">
          <cell r="A3911" t="str">
            <v>201410041All</v>
          </cell>
          <cell r="B3911">
            <v>63</v>
          </cell>
          <cell r="R3911" t="str">
            <v>201390011All</v>
          </cell>
          <cell r="S3911">
            <v>27</v>
          </cell>
        </row>
        <row r="3912">
          <cell r="A3912" t="str">
            <v>201410051All</v>
          </cell>
          <cell r="B3912">
            <v>56</v>
          </cell>
          <cell r="R3912" t="str">
            <v>201390016All</v>
          </cell>
          <cell r="S3912">
            <v>21</v>
          </cell>
        </row>
        <row r="3913">
          <cell r="A3913" t="str">
            <v>201410078All</v>
          </cell>
          <cell r="B3913">
            <v>872</v>
          </cell>
          <cell r="R3913" t="str">
            <v>201390041All</v>
          </cell>
          <cell r="S3913">
            <v>66</v>
          </cell>
        </row>
        <row r="3914">
          <cell r="A3914" t="str">
            <v>201410081All</v>
          </cell>
          <cell r="B3914">
            <v>20</v>
          </cell>
          <cell r="R3914" t="str">
            <v>201390051All</v>
          </cell>
          <cell r="S3914">
            <v>47</v>
          </cell>
        </row>
        <row r="3915">
          <cell r="A3915" t="str">
            <v>201430011All</v>
          </cell>
          <cell r="B3915">
            <v>30</v>
          </cell>
          <cell r="R3915" t="str">
            <v>201390081All</v>
          </cell>
          <cell r="S3915">
            <v>20</v>
          </cell>
        </row>
        <row r="3916">
          <cell r="A3916" t="str">
            <v>201430016All</v>
          </cell>
          <cell r="B3916">
            <v>21</v>
          </cell>
          <cell r="R3916" t="str">
            <v>201410011All</v>
          </cell>
          <cell r="S3916">
            <v>29</v>
          </cell>
        </row>
        <row r="3917">
          <cell r="A3917" t="str">
            <v>201430041All</v>
          </cell>
          <cell r="B3917">
            <v>62</v>
          </cell>
          <cell r="R3917" t="str">
            <v>201410016All</v>
          </cell>
          <cell r="S3917">
            <v>21</v>
          </cell>
        </row>
        <row r="3918">
          <cell r="A3918" t="str">
            <v>201430051All</v>
          </cell>
          <cell r="B3918">
            <v>50</v>
          </cell>
          <cell r="R3918" t="str">
            <v>201410041All</v>
          </cell>
          <cell r="S3918">
            <v>63</v>
          </cell>
        </row>
        <row r="3919">
          <cell r="A3919" t="str">
            <v>201430078All</v>
          </cell>
          <cell r="B3919">
            <v>874</v>
          </cell>
          <cell r="R3919" t="str">
            <v>201410051All</v>
          </cell>
          <cell r="S3919">
            <v>56</v>
          </cell>
        </row>
        <row r="3920">
          <cell r="A3920" t="str">
            <v>201430081All</v>
          </cell>
          <cell r="B3920">
            <v>20</v>
          </cell>
          <cell r="R3920" t="str">
            <v>201410078All</v>
          </cell>
          <cell r="S3920">
            <v>872</v>
          </cell>
        </row>
        <row r="3921">
          <cell r="A3921" t="str">
            <v>201450011All</v>
          </cell>
          <cell r="B3921">
            <v>27</v>
          </cell>
          <cell r="R3921" t="str">
            <v>201410081All</v>
          </cell>
          <cell r="S3921">
            <v>20</v>
          </cell>
        </row>
        <row r="3922">
          <cell r="A3922" t="str">
            <v>201450016All</v>
          </cell>
          <cell r="B3922">
            <v>21</v>
          </cell>
          <cell r="R3922" t="str">
            <v>201430011All</v>
          </cell>
          <cell r="S3922">
            <v>30</v>
          </cell>
        </row>
        <row r="3923">
          <cell r="A3923" t="str">
            <v>201450041All</v>
          </cell>
          <cell r="B3923">
            <v>104</v>
          </cell>
          <cell r="R3923" t="str">
            <v>201430016All</v>
          </cell>
          <cell r="S3923">
            <v>21</v>
          </cell>
        </row>
        <row r="3924">
          <cell r="A3924" t="str">
            <v>201450041Irrigated</v>
          </cell>
          <cell r="B3924">
            <v>122</v>
          </cell>
          <cell r="R3924" t="str">
            <v>201430041All</v>
          </cell>
          <cell r="S3924">
            <v>62</v>
          </cell>
        </row>
        <row r="3925">
          <cell r="A3925" t="str">
            <v>201450041Nonirrigated</v>
          </cell>
          <cell r="B3925">
            <v>45</v>
          </cell>
          <cell r="R3925" t="str">
            <v>201430051All</v>
          </cell>
          <cell r="S3925">
            <v>50</v>
          </cell>
        </row>
        <row r="3926">
          <cell r="A3926" t="str">
            <v>201450051All</v>
          </cell>
          <cell r="B3926">
            <v>49</v>
          </cell>
          <cell r="R3926" t="str">
            <v>201430078All</v>
          </cell>
          <cell r="S3926">
            <v>874</v>
          </cell>
        </row>
        <row r="3927">
          <cell r="A3927" t="str">
            <v>201450078All</v>
          </cell>
          <cell r="B3927">
            <v>665</v>
          </cell>
          <cell r="R3927" t="str">
            <v>201430081All</v>
          </cell>
          <cell r="S3927">
            <v>20</v>
          </cell>
        </row>
        <row r="3928">
          <cell r="A3928" t="str">
            <v>201450081All</v>
          </cell>
          <cell r="B3928">
            <v>32</v>
          </cell>
          <cell r="R3928" t="str">
            <v>201450011All</v>
          </cell>
          <cell r="S3928">
            <v>27</v>
          </cell>
        </row>
        <row r="3929">
          <cell r="A3929" t="str">
            <v>201450091All</v>
          </cell>
          <cell r="B3929">
            <v>25</v>
          </cell>
          <cell r="R3929" t="str">
            <v>201450016All</v>
          </cell>
          <cell r="S3929">
            <v>21</v>
          </cell>
        </row>
        <row r="3930">
          <cell r="A3930" t="str">
            <v>201450091Irrigated</v>
          </cell>
          <cell r="B3930">
            <v>30</v>
          </cell>
          <cell r="R3930" t="str">
            <v>201450041All</v>
          </cell>
          <cell r="S3930">
            <v>104</v>
          </cell>
        </row>
        <row r="3931">
          <cell r="A3931" t="str">
            <v>201450091Nonirrigated</v>
          </cell>
          <cell r="B3931">
            <v>20</v>
          </cell>
          <cell r="R3931" t="str">
            <v>201450041Irrigated</v>
          </cell>
          <cell r="S3931">
            <v>122</v>
          </cell>
        </row>
        <row r="3932">
          <cell r="A3932" t="str">
            <v>201470011All</v>
          </cell>
          <cell r="B3932">
            <v>26</v>
          </cell>
          <cell r="R3932" t="str">
            <v>201450041NonIrrigated</v>
          </cell>
          <cell r="S3932">
            <v>45</v>
          </cell>
        </row>
        <row r="3933">
          <cell r="A3933" t="str">
            <v>201470016All</v>
          </cell>
          <cell r="B3933">
            <v>21</v>
          </cell>
          <cell r="R3933" t="str">
            <v>201450051All</v>
          </cell>
          <cell r="S3933">
            <v>49</v>
          </cell>
        </row>
        <row r="3934">
          <cell r="A3934" t="str">
            <v>201470041All</v>
          </cell>
          <cell r="B3934">
            <v>56</v>
          </cell>
          <cell r="R3934" t="str">
            <v>201450078All</v>
          </cell>
          <cell r="S3934">
            <v>665</v>
          </cell>
        </row>
        <row r="3935">
          <cell r="A3935" t="str">
            <v>201470051All</v>
          </cell>
          <cell r="B3935">
            <v>52</v>
          </cell>
          <cell r="R3935" t="str">
            <v>201450081All</v>
          </cell>
          <cell r="S3935">
            <v>32</v>
          </cell>
        </row>
        <row r="3936">
          <cell r="A3936" t="str">
            <v>201470078All</v>
          </cell>
          <cell r="B3936">
            <v>851</v>
          </cell>
          <cell r="R3936" t="str">
            <v>201450091All</v>
          </cell>
          <cell r="S3936">
            <v>25</v>
          </cell>
        </row>
        <row r="3937">
          <cell r="A3937" t="str">
            <v>201470081All</v>
          </cell>
          <cell r="B3937">
            <v>18</v>
          </cell>
          <cell r="R3937" t="str">
            <v>201450091Irrigated</v>
          </cell>
          <cell r="S3937">
            <v>30</v>
          </cell>
        </row>
        <row r="3938">
          <cell r="A3938" t="str">
            <v>201490011All</v>
          </cell>
          <cell r="B3938">
            <v>32</v>
          </cell>
          <cell r="R3938" t="str">
            <v>201450091NonIrrigated</v>
          </cell>
          <cell r="S3938">
            <v>20</v>
          </cell>
        </row>
        <row r="3939">
          <cell r="A3939" t="str">
            <v>201490016All</v>
          </cell>
          <cell r="B3939">
            <v>21</v>
          </cell>
          <cell r="R3939" t="str">
            <v>201470011All</v>
          </cell>
          <cell r="S3939">
            <v>26</v>
          </cell>
        </row>
        <row r="3940">
          <cell r="A3940" t="str">
            <v>201490041All</v>
          </cell>
          <cell r="B3940">
            <v>91</v>
          </cell>
          <cell r="R3940" t="str">
            <v>201470016All</v>
          </cell>
          <cell r="S3940">
            <v>21</v>
          </cell>
        </row>
        <row r="3941">
          <cell r="A3941" t="str">
            <v>201490041Irrigated</v>
          </cell>
          <cell r="B3941">
            <v>116</v>
          </cell>
          <cell r="R3941" t="str">
            <v>201470041All</v>
          </cell>
          <cell r="S3941">
            <v>56</v>
          </cell>
        </row>
        <row r="3942">
          <cell r="A3942" t="str">
            <v>201490041Nonirrigated</v>
          </cell>
          <cell r="B3942">
            <v>81</v>
          </cell>
          <cell r="R3942" t="str">
            <v>201470051All</v>
          </cell>
          <cell r="S3942">
            <v>52</v>
          </cell>
        </row>
        <row r="3943">
          <cell r="A3943" t="str">
            <v>201490051All</v>
          </cell>
          <cell r="B3943">
            <v>57</v>
          </cell>
          <cell r="R3943" t="str">
            <v>201470078All</v>
          </cell>
          <cell r="S3943">
            <v>851</v>
          </cell>
        </row>
        <row r="3944">
          <cell r="A3944" t="str">
            <v>201490081All</v>
          </cell>
          <cell r="B3944">
            <v>29</v>
          </cell>
          <cell r="R3944" t="str">
            <v>201470081All</v>
          </cell>
          <cell r="S3944">
            <v>18</v>
          </cell>
        </row>
        <row r="3945">
          <cell r="A3945" t="str">
            <v>201510011All</v>
          </cell>
          <cell r="B3945">
            <v>27</v>
          </cell>
          <cell r="R3945" t="str">
            <v>201490011All</v>
          </cell>
          <cell r="S3945">
            <v>32</v>
          </cell>
        </row>
        <row r="3946">
          <cell r="A3946" t="str">
            <v>201510016All</v>
          </cell>
          <cell r="B3946">
            <v>21</v>
          </cell>
          <cell r="R3946" t="str">
            <v>201490016All</v>
          </cell>
          <cell r="S3946">
            <v>21</v>
          </cell>
        </row>
        <row r="3947">
          <cell r="A3947" t="str">
            <v>201510041All</v>
          </cell>
          <cell r="B3947">
            <v>111</v>
          </cell>
          <cell r="R3947" t="str">
            <v>201490041All</v>
          </cell>
          <cell r="S3947">
            <v>91</v>
          </cell>
        </row>
        <row r="3948">
          <cell r="A3948" t="str">
            <v>201510051All</v>
          </cell>
          <cell r="B3948">
            <v>46</v>
          </cell>
          <cell r="R3948" t="str">
            <v>201490041Irrigated</v>
          </cell>
          <cell r="S3948">
            <v>116</v>
          </cell>
        </row>
        <row r="3949">
          <cell r="A3949" t="str">
            <v>201510078All</v>
          </cell>
          <cell r="B3949">
            <v>704</v>
          </cell>
          <cell r="R3949" t="str">
            <v>201490041NonIrrigated</v>
          </cell>
          <cell r="S3949">
            <v>81</v>
          </cell>
        </row>
        <row r="3950">
          <cell r="A3950" t="str">
            <v>201510081All</v>
          </cell>
          <cell r="B3950">
            <v>30</v>
          </cell>
          <cell r="R3950" t="str">
            <v>201490051All</v>
          </cell>
          <cell r="S3950">
            <v>57</v>
          </cell>
        </row>
        <row r="3951">
          <cell r="A3951" t="str">
            <v>201530011All</v>
          </cell>
          <cell r="B3951">
            <v>26</v>
          </cell>
          <cell r="R3951" t="str">
            <v>201490081All</v>
          </cell>
          <cell r="S3951">
            <v>29</v>
          </cell>
        </row>
        <row r="3952">
          <cell r="A3952" t="str">
            <v>201530016All</v>
          </cell>
          <cell r="B3952">
            <v>21</v>
          </cell>
          <cell r="R3952" t="str">
            <v>201510011All</v>
          </cell>
          <cell r="S3952">
            <v>27</v>
          </cell>
        </row>
        <row r="3953">
          <cell r="A3953" t="str">
            <v>201530016Irrigated</v>
          </cell>
          <cell r="B3953">
            <v>21</v>
          </cell>
          <cell r="R3953" t="str">
            <v>201510016All</v>
          </cell>
          <cell r="S3953">
            <v>21</v>
          </cell>
        </row>
        <row r="3954">
          <cell r="A3954" t="str">
            <v>201530016Nonirrigated</v>
          </cell>
          <cell r="B3954">
            <v>21</v>
          </cell>
          <cell r="R3954" t="str">
            <v>201510041All</v>
          </cell>
          <cell r="S3954">
            <v>111</v>
          </cell>
        </row>
        <row r="3955">
          <cell r="A3955" t="str">
            <v>201530041All</v>
          </cell>
          <cell r="B3955">
            <v>47</v>
          </cell>
          <cell r="R3955" t="str">
            <v>201510051All</v>
          </cell>
          <cell r="S3955">
            <v>46</v>
          </cell>
        </row>
        <row r="3956">
          <cell r="A3956" t="str">
            <v>201530051All</v>
          </cell>
          <cell r="B3956">
            <v>37</v>
          </cell>
          <cell r="R3956" t="str">
            <v>201510078All</v>
          </cell>
          <cell r="S3956">
            <v>704</v>
          </cell>
        </row>
        <row r="3957">
          <cell r="A3957" t="str">
            <v>201530078All</v>
          </cell>
          <cell r="B3957">
            <v>666</v>
          </cell>
          <cell r="R3957" t="str">
            <v>201510081All</v>
          </cell>
          <cell r="S3957">
            <v>30</v>
          </cell>
        </row>
        <row r="3958">
          <cell r="A3958" t="str">
            <v>201530081All</v>
          </cell>
          <cell r="B3958">
            <v>22</v>
          </cell>
          <cell r="R3958" t="str">
            <v>201530011All</v>
          </cell>
          <cell r="S3958">
            <v>26</v>
          </cell>
        </row>
        <row r="3959">
          <cell r="A3959" t="str">
            <v>201530081Irrigated</v>
          </cell>
          <cell r="B3959">
            <v>33</v>
          </cell>
          <cell r="R3959" t="str">
            <v>201530016All</v>
          </cell>
          <cell r="S3959">
            <v>21</v>
          </cell>
        </row>
        <row r="3960">
          <cell r="A3960" t="str">
            <v>201530081Nonirrigated</v>
          </cell>
          <cell r="B3960">
            <v>10</v>
          </cell>
          <cell r="R3960" t="str">
            <v>201530016Irrigated</v>
          </cell>
          <cell r="S3960">
            <v>21</v>
          </cell>
        </row>
        <row r="3961">
          <cell r="A3961" t="str">
            <v>201530091All</v>
          </cell>
          <cell r="B3961">
            <v>20</v>
          </cell>
          <cell r="R3961" t="str">
            <v>201530016NonIrrigated</v>
          </cell>
          <cell r="S3961">
            <v>21</v>
          </cell>
        </row>
        <row r="3962">
          <cell r="A3962" t="str">
            <v>201550011All</v>
          </cell>
          <cell r="B3962">
            <v>25</v>
          </cell>
          <cell r="R3962" t="str">
            <v>201530041All</v>
          </cell>
          <cell r="S3962">
            <v>47</v>
          </cell>
        </row>
        <row r="3963">
          <cell r="A3963" t="str">
            <v>201550016All</v>
          </cell>
          <cell r="B3963">
            <v>21</v>
          </cell>
          <cell r="R3963" t="str">
            <v>201530051All</v>
          </cell>
          <cell r="S3963">
            <v>37</v>
          </cell>
        </row>
        <row r="3964">
          <cell r="A3964" t="str">
            <v>201550041All</v>
          </cell>
          <cell r="B3964">
            <v>92</v>
          </cell>
          <cell r="R3964" t="str">
            <v>201530078All</v>
          </cell>
          <cell r="S3964">
            <v>666</v>
          </cell>
        </row>
        <row r="3965">
          <cell r="A3965" t="str">
            <v>201550041Irrigated</v>
          </cell>
          <cell r="B3965">
            <v>121</v>
          </cell>
          <cell r="R3965" t="str">
            <v>201530081All</v>
          </cell>
          <cell r="S3965">
            <v>22</v>
          </cell>
        </row>
        <row r="3966">
          <cell r="A3966" t="str">
            <v>201550041Nonirrigated</v>
          </cell>
          <cell r="B3966">
            <v>46</v>
          </cell>
          <cell r="R3966" t="str">
            <v>201530081Irrigated</v>
          </cell>
          <cell r="S3966">
            <v>33</v>
          </cell>
        </row>
        <row r="3967">
          <cell r="A3967" t="str">
            <v>201550051All</v>
          </cell>
          <cell r="B3967">
            <v>45</v>
          </cell>
          <cell r="R3967" t="str">
            <v>201530081NonIrrigated</v>
          </cell>
          <cell r="S3967">
            <v>10</v>
          </cell>
        </row>
        <row r="3968">
          <cell r="A3968" t="str">
            <v>201550078All</v>
          </cell>
          <cell r="B3968">
            <v>845</v>
          </cell>
          <cell r="R3968" t="str">
            <v>201530091All</v>
          </cell>
          <cell r="S3968">
            <v>20</v>
          </cell>
        </row>
        <row r="3969">
          <cell r="A3969" t="str">
            <v>201550081All</v>
          </cell>
          <cell r="B3969">
            <v>25</v>
          </cell>
          <cell r="R3969" t="str">
            <v>201550011All</v>
          </cell>
          <cell r="S3969">
            <v>25</v>
          </cell>
        </row>
        <row r="3970">
          <cell r="A3970" t="str">
            <v>201570011All</v>
          </cell>
          <cell r="B3970">
            <v>31</v>
          </cell>
          <cell r="R3970" t="str">
            <v>201550016All</v>
          </cell>
          <cell r="S3970">
            <v>21</v>
          </cell>
        </row>
        <row r="3971">
          <cell r="A3971" t="str">
            <v>201570016All</v>
          </cell>
          <cell r="B3971">
            <v>21</v>
          </cell>
          <cell r="R3971" t="str">
            <v>201550041All</v>
          </cell>
          <cell r="S3971">
            <v>92</v>
          </cell>
        </row>
        <row r="3972">
          <cell r="A3972" t="str">
            <v>201570041All</v>
          </cell>
          <cell r="B3972">
            <v>89</v>
          </cell>
          <cell r="R3972" t="str">
            <v>201550041Irrigated</v>
          </cell>
          <cell r="S3972">
            <v>121</v>
          </cell>
        </row>
        <row r="3973">
          <cell r="A3973" t="str">
            <v>201570041Irrigated</v>
          </cell>
          <cell r="B3973">
            <v>123</v>
          </cell>
          <cell r="R3973" t="str">
            <v>201550041NonIrrigated</v>
          </cell>
          <cell r="S3973">
            <v>46</v>
          </cell>
        </row>
        <row r="3974">
          <cell r="A3974" t="str">
            <v>201570041Nonirrigated</v>
          </cell>
          <cell r="B3974">
            <v>68</v>
          </cell>
          <cell r="R3974" t="str">
            <v>201550051All</v>
          </cell>
          <cell r="S3974">
            <v>45</v>
          </cell>
        </row>
        <row r="3975">
          <cell r="A3975" t="str">
            <v>201570051All</v>
          </cell>
          <cell r="B3975">
            <v>64</v>
          </cell>
          <cell r="R3975" t="str">
            <v>201550078All</v>
          </cell>
          <cell r="S3975">
            <v>845</v>
          </cell>
        </row>
        <row r="3976">
          <cell r="A3976" t="str">
            <v>201570078All</v>
          </cell>
          <cell r="B3976">
            <v>732</v>
          </cell>
          <cell r="R3976" t="str">
            <v>201550081All</v>
          </cell>
          <cell r="S3976">
            <v>25</v>
          </cell>
        </row>
        <row r="3977">
          <cell r="A3977" t="str">
            <v>201570081All</v>
          </cell>
          <cell r="B3977">
            <v>27</v>
          </cell>
          <cell r="R3977" t="str">
            <v>201570011All</v>
          </cell>
          <cell r="S3977">
            <v>31</v>
          </cell>
        </row>
        <row r="3978">
          <cell r="A3978" t="str">
            <v>201570091All</v>
          </cell>
          <cell r="B3978">
            <v>20</v>
          </cell>
          <cell r="R3978" t="str">
            <v>201570016All</v>
          </cell>
          <cell r="S3978">
            <v>21</v>
          </cell>
        </row>
        <row r="3979">
          <cell r="A3979" t="str">
            <v>201590011All</v>
          </cell>
          <cell r="B3979">
            <v>30</v>
          </cell>
          <cell r="R3979" t="str">
            <v>201570041All</v>
          </cell>
          <cell r="S3979">
            <v>89</v>
          </cell>
        </row>
        <row r="3980">
          <cell r="A3980" t="str">
            <v>201590016All</v>
          </cell>
          <cell r="B3980">
            <v>21</v>
          </cell>
          <cell r="R3980" t="str">
            <v>201570041Irrigated</v>
          </cell>
          <cell r="S3980">
            <v>123</v>
          </cell>
        </row>
        <row r="3981">
          <cell r="A3981" t="str">
            <v>201590041All</v>
          </cell>
          <cell r="B3981">
            <v>78</v>
          </cell>
          <cell r="R3981" t="str">
            <v>201570041NonIrrigated</v>
          </cell>
          <cell r="S3981">
            <v>68</v>
          </cell>
        </row>
        <row r="3982">
          <cell r="A3982" t="str">
            <v>201590041Irrigated</v>
          </cell>
          <cell r="B3982">
            <v>119</v>
          </cell>
          <cell r="R3982" t="str">
            <v>201570051All</v>
          </cell>
          <cell r="S3982">
            <v>64</v>
          </cell>
        </row>
        <row r="3983">
          <cell r="A3983" t="str">
            <v>201590041Nonirrigated</v>
          </cell>
          <cell r="B3983">
            <v>50</v>
          </cell>
          <cell r="R3983" t="str">
            <v>201570078All</v>
          </cell>
          <cell r="S3983">
            <v>732</v>
          </cell>
        </row>
        <row r="3984">
          <cell r="A3984" t="str">
            <v>201590051All</v>
          </cell>
          <cell r="B3984">
            <v>52</v>
          </cell>
          <cell r="R3984" t="str">
            <v>201570081All</v>
          </cell>
          <cell r="S3984">
            <v>27</v>
          </cell>
        </row>
        <row r="3985">
          <cell r="A3985" t="str">
            <v>201590078All</v>
          </cell>
          <cell r="B3985">
            <v>818</v>
          </cell>
          <cell r="R3985" t="str">
            <v>201570091All</v>
          </cell>
          <cell r="S3985">
            <v>20</v>
          </cell>
        </row>
        <row r="3986">
          <cell r="A3986" t="str">
            <v>201590081All</v>
          </cell>
          <cell r="B3986">
            <v>23</v>
          </cell>
          <cell r="R3986" t="str">
            <v>201590011All</v>
          </cell>
          <cell r="S3986">
            <v>30</v>
          </cell>
        </row>
        <row r="3987">
          <cell r="A3987" t="str">
            <v>201590091All</v>
          </cell>
          <cell r="B3987">
            <v>30</v>
          </cell>
          <cell r="R3987" t="str">
            <v>201590016All</v>
          </cell>
          <cell r="S3987">
            <v>21</v>
          </cell>
        </row>
        <row r="3988">
          <cell r="A3988" t="str">
            <v>201610011All</v>
          </cell>
          <cell r="B3988">
            <v>32</v>
          </cell>
          <cell r="R3988" t="str">
            <v>201590041All</v>
          </cell>
          <cell r="S3988">
            <v>78</v>
          </cell>
        </row>
        <row r="3989">
          <cell r="A3989" t="str">
            <v>201610016All</v>
          </cell>
          <cell r="B3989">
            <v>21</v>
          </cell>
          <cell r="R3989" t="str">
            <v>201590041Irrigated</v>
          </cell>
          <cell r="S3989">
            <v>119</v>
          </cell>
        </row>
        <row r="3990">
          <cell r="A3990" t="str">
            <v>201610041All</v>
          </cell>
          <cell r="B3990">
            <v>73</v>
          </cell>
          <cell r="R3990" t="str">
            <v>201590041NonIrrigated</v>
          </cell>
          <cell r="S3990">
            <v>50</v>
          </cell>
        </row>
        <row r="3991">
          <cell r="A3991" t="str">
            <v>201610051All</v>
          </cell>
          <cell r="B3991">
            <v>61</v>
          </cell>
          <cell r="R3991" t="str">
            <v>201590051All</v>
          </cell>
          <cell r="S3991">
            <v>52</v>
          </cell>
        </row>
        <row r="3992">
          <cell r="A3992" t="str">
            <v>201610081All</v>
          </cell>
          <cell r="B3992">
            <v>24</v>
          </cell>
          <cell r="R3992" t="str">
            <v>201590078All</v>
          </cell>
          <cell r="S3992">
            <v>818</v>
          </cell>
        </row>
        <row r="3993">
          <cell r="A3993" t="str">
            <v>201630011All</v>
          </cell>
          <cell r="B3993">
            <v>22</v>
          </cell>
          <cell r="R3993" t="str">
            <v>201590081All</v>
          </cell>
          <cell r="S3993">
            <v>23</v>
          </cell>
        </row>
        <row r="3994">
          <cell r="A3994" t="str">
            <v>201630016All</v>
          </cell>
          <cell r="B3994">
            <v>21</v>
          </cell>
          <cell r="R3994" t="str">
            <v>201590091All</v>
          </cell>
          <cell r="S3994">
            <v>30</v>
          </cell>
        </row>
        <row r="3995">
          <cell r="A3995" t="str">
            <v>201630041All</v>
          </cell>
          <cell r="B3995">
            <v>48</v>
          </cell>
          <cell r="R3995" t="str">
            <v>201610011All</v>
          </cell>
          <cell r="S3995">
            <v>32</v>
          </cell>
        </row>
        <row r="3996">
          <cell r="A3996" t="str">
            <v>201630051All</v>
          </cell>
          <cell r="B3996">
            <v>47</v>
          </cell>
          <cell r="R3996" t="str">
            <v>201610016All</v>
          </cell>
          <cell r="S3996">
            <v>21</v>
          </cell>
        </row>
        <row r="3997">
          <cell r="A3997" t="str">
            <v>201630078All</v>
          </cell>
          <cell r="B3997">
            <v>849</v>
          </cell>
          <cell r="R3997" t="str">
            <v>201610041All</v>
          </cell>
          <cell r="S3997">
            <v>73</v>
          </cell>
        </row>
        <row r="3998">
          <cell r="A3998" t="str">
            <v>201630081All</v>
          </cell>
          <cell r="B3998">
            <v>17</v>
          </cell>
          <cell r="R3998" t="str">
            <v>201610051All</v>
          </cell>
          <cell r="S3998">
            <v>61</v>
          </cell>
        </row>
        <row r="3999">
          <cell r="A3999" t="str">
            <v>201630091All</v>
          </cell>
          <cell r="B3999">
            <v>29</v>
          </cell>
          <cell r="R3999" t="str">
            <v>201610081All</v>
          </cell>
          <cell r="S3999">
            <v>24</v>
          </cell>
        </row>
        <row r="4000">
          <cell r="A4000" t="str">
            <v>201650011All</v>
          </cell>
          <cell r="B4000">
            <v>25</v>
          </cell>
          <cell r="R4000" t="str">
            <v>201630011All</v>
          </cell>
          <cell r="S4000">
            <v>22</v>
          </cell>
        </row>
        <row r="4001">
          <cell r="A4001" t="str">
            <v>201650016All</v>
          </cell>
          <cell r="B4001">
            <v>21</v>
          </cell>
          <cell r="R4001" t="str">
            <v>201630016All</v>
          </cell>
          <cell r="S4001">
            <v>21</v>
          </cell>
        </row>
        <row r="4002">
          <cell r="A4002" t="str">
            <v>201650041All</v>
          </cell>
          <cell r="B4002">
            <v>76</v>
          </cell>
          <cell r="R4002" t="str">
            <v>201630041All</v>
          </cell>
          <cell r="S4002">
            <v>48</v>
          </cell>
        </row>
        <row r="4003">
          <cell r="A4003" t="str">
            <v>201650041Irrigated</v>
          </cell>
          <cell r="B4003">
            <v>114</v>
          </cell>
          <cell r="R4003" t="str">
            <v>201630051All</v>
          </cell>
          <cell r="S4003">
            <v>47</v>
          </cell>
        </row>
        <row r="4004">
          <cell r="A4004" t="str">
            <v>201650041Nonirrigated</v>
          </cell>
          <cell r="B4004">
            <v>36</v>
          </cell>
          <cell r="R4004" t="str">
            <v>201630078All</v>
          </cell>
          <cell r="S4004">
            <v>849</v>
          </cell>
        </row>
        <row r="4005">
          <cell r="A4005" t="str">
            <v>201650051All</v>
          </cell>
          <cell r="B4005">
            <v>46</v>
          </cell>
          <cell r="R4005" t="str">
            <v>201630081All</v>
          </cell>
          <cell r="S4005">
            <v>17</v>
          </cell>
        </row>
        <row r="4006">
          <cell r="A4006" t="str">
            <v>201650078All</v>
          </cell>
          <cell r="B4006">
            <v>694</v>
          </cell>
          <cell r="R4006" t="str">
            <v>201630091All</v>
          </cell>
          <cell r="S4006">
            <v>29</v>
          </cell>
        </row>
        <row r="4007">
          <cell r="A4007" t="str">
            <v>201650081All</v>
          </cell>
          <cell r="B4007">
            <v>18</v>
          </cell>
          <cell r="R4007" t="str">
            <v>201650011All</v>
          </cell>
          <cell r="S4007">
            <v>25</v>
          </cell>
        </row>
        <row r="4008">
          <cell r="A4008" t="str">
            <v>201650081Irrigated</v>
          </cell>
          <cell r="B4008">
            <v>29</v>
          </cell>
          <cell r="R4008" t="str">
            <v>201650016All</v>
          </cell>
          <cell r="S4008">
            <v>21</v>
          </cell>
        </row>
        <row r="4009">
          <cell r="A4009" t="str">
            <v>201650081Nonirrigated</v>
          </cell>
          <cell r="B4009">
            <v>13</v>
          </cell>
          <cell r="R4009" t="str">
            <v>201650041All</v>
          </cell>
          <cell r="S4009">
            <v>76</v>
          </cell>
        </row>
        <row r="4010">
          <cell r="A4010" t="str">
            <v>201670011All</v>
          </cell>
          <cell r="B4010">
            <v>27</v>
          </cell>
          <cell r="R4010" t="str">
            <v>201650041Irrigated</v>
          </cell>
          <cell r="S4010">
            <v>114</v>
          </cell>
        </row>
        <row r="4011">
          <cell r="A4011" t="str">
            <v>201670016All</v>
          </cell>
          <cell r="B4011">
            <v>21</v>
          </cell>
          <cell r="R4011" t="str">
            <v>201650041NonIrrigated</v>
          </cell>
          <cell r="S4011">
            <v>36</v>
          </cell>
        </row>
        <row r="4012">
          <cell r="A4012" t="str">
            <v>201670041All</v>
          </cell>
          <cell r="B4012">
            <v>39</v>
          </cell>
          <cell r="R4012" t="str">
            <v>201650051All</v>
          </cell>
          <cell r="S4012">
            <v>46</v>
          </cell>
        </row>
        <row r="4013">
          <cell r="A4013" t="str">
            <v>201670051All</v>
          </cell>
          <cell r="B4013">
            <v>50</v>
          </cell>
          <cell r="R4013" t="str">
            <v>201650078All</v>
          </cell>
          <cell r="S4013">
            <v>694</v>
          </cell>
        </row>
        <row r="4014">
          <cell r="A4014" t="str">
            <v>201670078All</v>
          </cell>
          <cell r="B4014">
            <v>816</v>
          </cell>
          <cell r="R4014" t="str">
            <v>201650081All</v>
          </cell>
          <cell r="S4014">
            <v>18</v>
          </cell>
        </row>
        <row r="4015">
          <cell r="A4015" t="str">
            <v>201670081All</v>
          </cell>
          <cell r="B4015">
            <v>16</v>
          </cell>
          <cell r="R4015" t="str">
            <v>201650081Irrigated</v>
          </cell>
          <cell r="S4015">
            <v>29</v>
          </cell>
        </row>
        <row r="4016">
          <cell r="A4016" t="str">
            <v>201670091All</v>
          </cell>
          <cell r="B4016">
            <v>20</v>
          </cell>
          <cell r="R4016" t="str">
            <v>201650081NonIrrigated</v>
          </cell>
          <cell r="S4016">
            <v>13</v>
          </cell>
        </row>
        <row r="4017">
          <cell r="A4017" t="str">
            <v>201690011All</v>
          </cell>
          <cell r="B4017">
            <v>30</v>
          </cell>
          <cell r="R4017" t="str">
            <v>201670011All</v>
          </cell>
          <cell r="S4017">
            <v>27</v>
          </cell>
        </row>
        <row r="4018">
          <cell r="A4018" t="str">
            <v>201690016All</v>
          </cell>
          <cell r="B4018">
            <v>21</v>
          </cell>
          <cell r="R4018" t="str">
            <v>201670016All</v>
          </cell>
          <cell r="S4018">
            <v>21</v>
          </cell>
        </row>
        <row r="4019">
          <cell r="A4019" t="str">
            <v>201690041All</v>
          </cell>
          <cell r="B4019">
            <v>60</v>
          </cell>
          <cell r="R4019" t="str">
            <v>201670041All</v>
          </cell>
          <cell r="S4019">
            <v>39</v>
          </cell>
        </row>
        <row r="4020">
          <cell r="A4020" t="str">
            <v>201690051All</v>
          </cell>
          <cell r="B4020">
            <v>49</v>
          </cell>
          <cell r="R4020" t="str">
            <v>201670051All</v>
          </cell>
          <cell r="S4020">
            <v>50</v>
          </cell>
        </row>
        <row r="4021">
          <cell r="A4021" t="str">
            <v>201690078All</v>
          </cell>
          <cell r="B4021">
            <v>734</v>
          </cell>
          <cell r="R4021" t="str">
            <v>201670078All</v>
          </cell>
          <cell r="S4021">
            <v>816</v>
          </cell>
        </row>
        <row r="4022">
          <cell r="A4022" t="str">
            <v>201690081All</v>
          </cell>
          <cell r="B4022">
            <v>20</v>
          </cell>
          <cell r="R4022" t="str">
            <v>201670081All</v>
          </cell>
          <cell r="S4022">
            <v>16</v>
          </cell>
        </row>
        <row r="4023">
          <cell r="A4023" t="str">
            <v>201690091All</v>
          </cell>
          <cell r="B4023">
            <v>20</v>
          </cell>
          <cell r="R4023" t="str">
            <v>201670091All</v>
          </cell>
          <cell r="S4023">
            <v>20</v>
          </cell>
        </row>
        <row r="4024">
          <cell r="A4024" t="str">
            <v>201710011All</v>
          </cell>
          <cell r="B4024">
            <v>27</v>
          </cell>
          <cell r="R4024" t="str">
            <v>201690011All</v>
          </cell>
          <cell r="S4024">
            <v>30</v>
          </cell>
        </row>
        <row r="4025">
          <cell r="A4025" t="str">
            <v>201710041All</v>
          </cell>
          <cell r="B4025">
            <v>78</v>
          </cell>
          <cell r="R4025" t="str">
            <v>201690016All</v>
          </cell>
          <cell r="S4025">
            <v>21</v>
          </cell>
        </row>
        <row r="4026">
          <cell r="A4026" t="str">
            <v>201710041Irrigated</v>
          </cell>
          <cell r="B4026">
            <v>118</v>
          </cell>
          <cell r="R4026" t="str">
            <v>201690041All</v>
          </cell>
          <cell r="S4026">
            <v>60</v>
          </cell>
        </row>
        <row r="4027">
          <cell r="A4027" t="str">
            <v>201710041Nonirrigated</v>
          </cell>
          <cell r="B4027">
            <v>34</v>
          </cell>
          <cell r="R4027" t="str">
            <v>201690051All</v>
          </cell>
          <cell r="S4027">
            <v>49</v>
          </cell>
        </row>
        <row r="4028">
          <cell r="A4028" t="str">
            <v>201710051All</v>
          </cell>
          <cell r="B4028">
            <v>48</v>
          </cell>
          <cell r="R4028" t="str">
            <v>201690078All</v>
          </cell>
          <cell r="S4028">
            <v>734</v>
          </cell>
        </row>
        <row r="4029">
          <cell r="A4029" t="str">
            <v>201710078All</v>
          </cell>
          <cell r="B4029">
            <v>1062</v>
          </cell>
          <cell r="R4029" t="str">
            <v>201690081All</v>
          </cell>
          <cell r="S4029">
            <v>20</v>
          </cell>
        </row>
        <row r="4030">
          <cell r="A4030" t="str">
            <v>201710081All</v>
          </cell>
          <cell r="B4030">
            <v>25</v>
          </cell>
          <cell r="R4030" t="str">
            <v>201690091All</v>
          </cell>
          <cell r="S4030">
            <v>20</v>
          </cell>
        </row>
        <row r="4031">
          <cell r="A4031" t="str">
            <v>201730011All</v>
          </cell>
          <cell r="B4031">
            <v>25</v>
          </cell>
          <cell r="R4031" t="str">
            <v>201710011All</v>
          </cell>
          <cell r="S4031">
            <v>27</v>
          </cell>
        </row>
        <row r="4032">
          <cell r="A4032" t="str">
            <v>201730016All</v>
          </cell>
          <cell r="B4032">
            <v>21</v>
          </cell>
          <cell r="R4032" t="str">
            <v>201710041All</v>
          </cell>
          <cell r="S4032">
            <v>78</v>
          </cell>
        </row>
        <row r="4033">
          <cell r="A4033" t="str">
            <v>201730041All</v>
          </cell>
          <cell r="B4033">
            <v>83</v>
          </cell>
          <cell r="R4033" t="str">
            <v>201710041Irrigated</v>
          </cell>
          <cell r="S4033">
            <v>118</v>
          </cell>
        </row>
        <row r="4034">
          <cell r="A4034" t="str">
            <v>201730041Irrigated</v>
          </cell>
          <cell r="B4034">
            <v>121</v>
          </cell>
          <cell r="R4034" t="str">
            <v>201710041NonIrrigated</v>
          </cell>
          <cell r="S4034">
            <v>34</v>
          </cell>
        </row>
        <row r="4035">
          <cell r="A4035" t="str">
            <v>201730041Nonirrigated</v>
          </cell>
          <cell r="B4035">
            <v>56</v>
          </cell>
          <cell r="R4035" t="str">
            <v>201710051All</v>
          </cell>
          <cell r="S4035">
            <v>48</v>
          </cell>
        </row>
        <row r="4036">
          <cell r="A4036" t="str">
            <v>201730051All</v>
          </cell>
          <cell r="B4036">
            <v>42</v>
          </cell>
          <cell r="R4036" t="str">
            <v>201710078All</v>
          </cell>
          <cell r="S4036">
            <v>1062</v>
          </cell>
        </row>
        <row r="4037">
          <cell r="A4037" t="str">
            <v>201730078All</v>
          </cell>
          <cell r="B4037">
            <v>665</v>
          </cell>
          <cell r="R4037" t="str">
            <v>201710081All</v>
          </cell>
          <cell r="S4037">
            <v>25</v>
          </cell>
        </row>
        <row r="4038">
          <cell r="A4038" t="str">
            <v>201730081All</v>
          </cell>
          <cell r="B4038">
            <v>25</v>
          </cell>
          <cell r="R4038" t="str">
            <v>201730011All</v>
          </cell>
          <cell r="S4038">
            <v>25</v>
          </cell>
        </row>
        <row r="4039">
          <cell r="A4039" t="str">
            <v>201750011All</v>
          </cell>
          <cell r="B4039">
            <v>27</v>
          </cell>
          <cell r="R4039" t="str">
            <v>201730016All</v>
          </cell>
          <cell r="S4039">
            <v>21</v>
          </cell>
        </row>
        <row r="4040">
          <cell r="A4040" t="str">
            <v>201750011Irrigated</v>
          </cell>
          <cell r="B4040">
            <v>33</v>
          </cell>
          <cell r="R4040" t="str">
            <v>201730041All</v>
          </cell>
          <cell r="S4040">
            <v>83</v>
          </cell>
        </row>
        <row r="4041">
          <cell r="A4041" t="str">
            <v>201750011Nonirrigated</v>
          </cell>
          <cell r="B4041">
            <v>21</v>
          </cell>
          <cell r="R4041" t="str">
            <v>201730041Irrigated</v>
          </cell>
          <cell r="S4041">
            <v>121</v>
          </cell>
        </row>
        <row r="4042">
          <cell r="A4042" t="str">
            <v>201750041All</v>
          </cell>
          <cell r="B4042">
            <v>131</v>
          </cell>
          <cell r="R4042" t="str">
            <v>201730041NonIrrigated</v>
          </cell>
          <cell r="S4042">
            <v>56</v>
          </cell>
        </row>
        <row r="4043">
          <cell r="A4043" t="str">
            <v>201750051All</v>
          </cell>
          <cell r="B4043">
            <v>36</v>
          </cell>
          <cell r="R4043" t="str">
            <v>201730051All</v>
          </cell>
          <cell r="S4043">
            <v>42</v>
          </cell>
        </row>
        <row r="4044">
          <cell r="A4044" t="str">
            <v>201750078All</v>
          </cell>
          <cell r="B4044">
            <v>1063</v>
          </cell>
          <cell r="R4044" t="str">
            <v>201730078All</v>
          </cell>
          <cell r="S4044">
            <v>665</v>
          </cell>
        </row>
        <row r="4045">
          <cell r="A4045" t="str">
            <v>201750081All</v>
          </cell>
          <cell r="B4045">
            <v>36</v>
          </cell>
          <cell r="R4045" t="str">
            <v>201730081All</v>
          </cell>
          <cell r="S4045">
            <v>25</v>
          </cell>
        </row>
        <row r="4046">
          <cell r="A4046" t="str">
            <v>201770011All</v>
          </cell>
          <cell r="B4046">
            <v>29</v>
          </cell>
          <cell r="R4046" t="str">
            <v>201750011All</v>
          </cell>
          <cell r="S4046">
            <v>27</v>
          </cell>
        </row>
        <row r="4047">
          <cell r="A4047" t="str">
            <v>201770016All</v>
          </cell>
          <cell r="B4047">
            <v>21</v>
          </cell>
          <cell r="R4047" t="str">
            <v>201750011Irrigated</v>
          </cell>
          <cell r="S4047">
            <v>33</v>
          </cell>
        </row>
        <row r="4048">
          <cell r="A4048" t="str">
            <v>201770041All</v>
          </cell>
          <cell r="B4048">
            <v>94</v>
          </cell>
          <cell r="R4048" t="str">
            <v>201750011NonIrrigated</v>
          </cell>
          <cell r="S4048">
            <v>21</v>
          </cell>
        </row>
        <row r="4049">
          <cell r="A4049" t="str">
            <v>201770041Irrigated</v>
          </cell>
          <cell r="B4049">
            <v>120</v>
          </cell>
          <cell r="R4049" t="str">
            <v>201750041All</v>
          </cell>
          <cell r="S4049">
            <v>131</v>
          </cell>
        </row>
        <row r="4050">
          <cell r="A4050" t="str">
            <v>201770041Nonirrigated</v>
          </cell>
          <cell r="B4050">
            <v>81</v>
          </cell>
          <cell r="R4050" t="str">
            <v>201750051All</v>
          </cell>
          <cell r="S4050">
            <v>36</v>
          </cell>
        </row>
        <row r="4051">
          <cell r="A4051" t="str">
            <v>201770051All</v>
          </cell>
          <cell r="B4051">
            <v>57</v>
          </cell>
          <cell r="R4051" t="str">
            <v>201750078All</v>
          </cell>
          <cell r="S4051">
            <v>1063</v>
          </cell>
        </row>
        <row r="4052">
          <cell r="A4052" t="str">
            <v>201770081All</v>
          </cell>
          <cell r="B4052">
            <v>27</v>
          </cell>
          <cell r="R4052" t="str">
            <v>201750081All</v>
          </cell>
          <cell r="S4052">
            <v>36</v>
          </cell>
        </row>
        <row r="4053">
          <cell r="A4053" t="str">
            <v>201790011All</v>
          </cell>
          <cell r="B4053">
            <v>27</v>
          </cell>
          <cell r="R4053" t="str">
            <v>201770011All</v>
          </cell>
          <cell r="S4053">
            <v>29</v>
          </cell>
        </row>
        <row r="4054">
          <cell r="A4054" t="str">
            <v>201790016All</v>
          </cell>
          <cell r="B4054">
            <v>21</v>
          </cell>
          <cell r="R4054" t="str">
            <v>201770016All</v>
          </cell>
          <cell r="S4054">
            <v>21</v>
          </cell>
        </row>
        <row r="4055">
          <cell r="A4055" t="str">
            <v>201790041All</v>
          </cell>
          <cell r="B4055">
            <v>74</v>
          </cell>
          <cell r="R4055" t="str">
            <v>201770041All</v>
          </cell>
          <cell r="S4055">
            <v>94</v>
          </cell>
        </row>
        <row r="4056">
          <cell r="A4056" t="str">
            <v>201790041Irrigated</v>
          </cell>
          <cell r="B4056">
            <v>129</v>
          </cell>
          <cell r="R4056" t="str">
            <v>201770041Irrigated</v>
          </cell>
          <cell r="S4056">
            <v>120</v>
          </cell>
        </row>
        <row r="4057">
          <cell r="A4057" t="str">
            <v>201790041Nonirrigated</v>
          </cell>
          <cell r="B4057">
            <v>39</v>
          </cell>
          <cell r="R4057" t="str">
            <v>201770041NonIrrigated</v>
          </cell>
          <cell r="S4057">
            <v>81</v>
          </cell>
        </row>
        <row r="4058">
          <cell r="A4058" t="str">
            <v>201790051All</v>
          </cell>
          <cell r="B4058">
            <v>44</v>
          </cell>
          <cell r="R4058" t="str">
            <v>201770051All</v>
          </cell>
          <cell r="S4058">
            <v>57</v>
          </cell>
        </row>
        <row r="4059">
          <cell r="A4059" t="str">
            <v>201790078All</v>
          </cell>
          <cell r="B4059">
            <v>1331</v>
          </cell>
          <cell r="R4059" t="str">
            <v>201770081All</v>
          </cell>
          <cell r="S4059">
            <v>27</v>
          </cell>
        </row>
        <row r="4060">
          <cell r="A4060" t="str">
            <v>201790078Irrigated</v>
          </cell>
          <cell r="B4060">
            <v>1385</v>
          </cell>
          <cell r="R4060" t="str">
            <v>201790011All</v>
          </cell>
          <cell r="S4060">
            <v>27</v>
          </cell>
        </row>
        <row r="4061">
          <cell r="A4061" t="str">
            <v>201790078Nonirrigated</v>
          </cell>
          <cell r="B4061">
            <v>739</v>
          </cell>
          <cell r="R4061" t="str">
            <v>201790016All</v>
          </cell>
          <cell r="S4061">
            <v>21</v>
          </cell>
        </row>
        <row r="4062">
          <cell r="A4062" t="str">
            <v>201790081All</v>
          </cell>
          <cell r="B4062">
            <v>39</v>
          </cell>
          <cell r="R4062" t="str">
            <v>201790041All</v>
          </cell>
          <cell r="S4062">
            <v>74</v>
          </cell>
        </row>
        <row r="4063">
          <cell r="A4063" t="str">
            <v>201790081Irrigated</v>
          </cell>
          <cell r="B4063">
            <v>41</v>
          </cell>
          <cell r="R4063" t="str">
            <v>201790041Irrigated</v>
          </cell>
          <cell r="S4063">
            <v>129</v>
          </cell>
        </row>
        <row r="4064">
          <cell r="A4064" t="str">
            <v>201790081Nonirrigated</v>
          </cell>
          <cell r="B4064">
            <v>11</v>
          </cell>
          <cell r="R4064" t="str">
            <v>201790041NonIrrigated</v>
          </cell>
          <cell r="S4064">
            <v>39</v>
          </cell>
        </row>
        <row r="4065">
          <cell r="A4065" t="str">
            <v>201790091All</v>
          </cell>
          <cell r="B4065">
            <v>24</v>
          </cell>
          <cell r="R4065" t="str">
            <v>201790051All</v>
          </cell>
          <cell r="S4065">
            <v>44</v>
          </cell>
        </row>
        <row r="4066">
          <cell r="A4066" t="str">
            <v>201790091Irrigated</v>
          </cell>
          <cell r="B4066">
            <v>30</v>
          </cell>
          <cell r="R4066" t="str">
            <v>201790078All</v>
          </cell>
          <cell r="S4066">
            <v>1331</v>
          </cell>
        </row>
        <row r="4067">
          <cell r="A4067" t="str">
            <v>201790091Nonirrigated</v>
          </cell>
          <cell r="B4067">
            <v>20</v>
          </cell>
          <cell r="R4067" t="str">
            <v>201790078Irrigated</v>
          </cell>
          <cell r="S4067">
            <v>1385</v>
          </cell>
        </row>
        <row r="4068">
          <cell r="A4068" t="str">
            <v>201810011All</v>
          </cell>
          <cell r="B4068">
            <v>24</v>
          </cell>
          <cell r="R4068" t="str">
            <v>201790078NonIrrigated</v>
          </cell>
          <cell r="S4068">
            <v>739</v>
          </cell>
        </row>
        <row r="4069">
          <cell r="A4069" t="str">
            <v>201810016All</v>
          </cell>
          <cell r="B4069">
            <v>21</v>
          </cell>
          <cell r="R4069" t="str">
            <v>201790081All</v>
          </cell>
          <cell r="S4069">
            <v>39</v>
          </cell>
        </row>
        <row r="4070">
          <cell r="A4070" t="str">
            <v>201810016Irrigated</v>
          </cell>
          <cell r="B4070">
            <v>21</v>
          </cell>
          <cell r="R4070" t="str">
            <v>201790081Irrigated</v>
          </cell>
          <cell r="S4070">
            <v>41</v>
          </cell>
        </row>
        <row r="4071">
          <cell r="A4071" t="str">
            <v>201810016Nonirrigated</v>
          </cell>
          <cell r="B4071">
            <v>21</v>
          </cell>
          <cell r="R4071" t="str">
            <v>201790081NonIrrigated</v>
          </cell>
          <cell r="S4071">
            <v>11</v>
          </cell>
        </row>
        <row r="4072">
          <cell r="A4072" t="str">
            <v>201810041All</v>
          </cell>
          <cell r="B4072">
            <v>81</v>
          </cell>
          <cell r="R4072" t="str">
            <v>201790091All</v>
          </cell>
          <cell r="S4072">
            <v>24</v>
          </cell>
        </row>
        <row r="4073">
          <cell r="A4073" t="str">
            <v>201810041Irrigated</v>
          </cell>
          <cell r="B4073">
            <v>125</v>
          </cell>
          <cell r="R4073" t="str">
            <v>201790091Irrigated</v>
          </cell>
          <cell r="S4073">
            <v>30</v>
          </cell>
        </row>
        <row r="4074">
          <cell r="A4074" t="str">
            <v>201810041Nonirrigated</v>
          </cell>
          <cell r="B4074">
            <v>24</v>
          </cell>
          <cell r="R4074" t="str">
            <v>201790091NonIrrigated</v>
          </cell>
          <cell r="S4074">
            <v>20</v>
          </cell>
        </row>
        <row r="4075">
          <cell r="A4075" t="str">
            <v>201810051All</v>
          </cell>
          <cell r="B4075">
            <v>31</v>
          </cell>
          <cell r="R4075" t="str">
            <v>201810011All</v>
          </cell>
          <cell r="S4075">
            <v>24</v>
          </cell>
        </row>
        <row r="4076">
          <cell r="A4076" t="str">
            <v>201810078All</v>
          </cell>
          <cell r="B4076">
            <v>788</v>
          </cell>
          <cell r="R4076" t="str">
            <v>201810016All</v>
          </cell>
          <cell r="S4076">
            <v>21</v>
          </cell>
        </row>
        <row r="4077">
          <cell r="A4077" t="str">
            <v>201810078Irrigated</v>
          </cell>
          <cell r="B4077">
            <v>1133</v>
          </cell>
          <cell r="R4077" t="str">
            <v>201810016Irrigated</v>
          </cell>
          <cell r="S4077">
            <v>21</v>
          </cell>
        </row>
        <row r="4078">
          <cell r="A4078" t="str">
            <v>201810078Nonirrigated</v>
          </cell>
          <cell r="B4078">
            <v>610</v>
          </cell>
          <cell r="R4078" t="str">
            <v>201810016NonIrrigated</v>
          </cell>
          <cell r="S4078">
            <v>21</v>
          </cell>
        </row>
        <row r="4079">
          <cell r="A4079" t="str">
            <v>201810081All</v>
          </cell>
          <cell r="B4079">
            <v>36</v>
          </cell>
          <cell r="R4079" t="str">
            <v>201810041All</v>
          </cell>
          <cell r="S4079">
            <v>81</v>
          </cell>
        </row>
        <row r="4080">
          <cell r="A4080" t="str">
            <v>201830011All</v>
          </cell>
          <cell r="B4080">
            <v>29</v>
          </cell>
          <cell r="R4080" t="str">
            <v>201810041Irrigated</v>
          </cell>
          <cell r="S4080">
            <v>125</v>
          </cell>
        </row>
        <row r="4081">
          <cell r="A4081" t="str">
            <v>201830016All</v>
          </cell>
          <cell r="B4081">
            <v>21</v>
          </cell>
          <cell r="R4081" t="str">
            <v>201810041NonIrrigated</v>
          </cell>
          <cell r="S4081">
            <v>24</v>
          </cell>
        </row>
        <row r="4082">
          <cell r="A4082" t="str">
            <v>201830041All</v>
          </cell>
          <cell r="B4082">
            <v>64</v>
          </cell>
          <cell r="R4082" t="str">
            <v>201810051All</v>
          </cell>
          <cell r="S4082">
            <v>31</v>
          </cell>
        </row>
        <row r="4083">
          <cell r="A4083" t="str">
            <v>201830051All</v>
          </cell>
          <cell r="B4083">
            <v>62</v>
          </cell>
          <cell r="R4083" t="str">
            <v>201810078All</v>
          </cell>
          <cell r="S4083">
            <v>788</v>
          </cell>
        </row>
        <row r="4084">
          <cell r="A4084" t="str">
            <v>201830078All</v>
          </cell>
          <cell r="B4084">
            <v>1075</v>
          </cell>
          <cell r="R4084" t="str">
            <v>201810078Irrigated</v>
          </cell>
          <cell r="S4084">
            <v>1133</v>
          </cell>
        </row>
        <row r="4085">
          <cell r="A4085" t="str">
            <v>201830081All</v>
          </cell>
          <cell r="B4085">
            <v>22</v>
          </cell>
          <cell r="R4085" t="str">
            <v>201810078NonIrrigated</v>
          </cell>
          <cell r="S4085">
            <v>610</v>
          </cell>
        </row>
        <row r="4086">
          <cell r="A4086" t="str">
            <v>201830091All</v>
          </cell>
          <cell r="B4086">
            <v>20</v>
          </cell>
          <cell r="R4086" t="str">
            <v>201810081All</v>
          </cell>
          <cell r="S4086">
            <v>36</v>
          </cell>
        </row>
        <row r="4087">
          <cell r="A4087" t="str">
            <v>201850011All</v>
          </cell>
          <cell r="B4087">
            <v>28</v>
          </cell>
          <cell r="R4087" t="str">
            <v>201830011All</v>
          </cell>
          <cell r="S4087">
            <v>29</v>
          </cell>
        </row>
        <row r="4088">
          <cell r="A4088" t="str">
            <v>201850016All</v>
          </cell>
          <cell r="B4088">
            <v>21</v>
          </cell>
          <cell r="R4088" t="str">
            <v>201830016All</v>
          </cell>
          <cell r="S4088">
            <v>21</v>
          </cell>
        </row>
        <row r="4089">
          <cell r="A4089" t="str">
            <v>201850041All</v>
          </cell>
          <cell r="B4089">
            <v>102</v>
          </cell>
          <cell r="R4089" t="str">
            <v>201830041All</v>
          </cell>
          <cell r="S4089">
            <v>64</v>
          </cell>
        </row>
        <row r="4090">
          <cell r="A4090" t="str">
            <v>201850041Irrigated</v>
          </cell>
          <cell r="B4090">
            <v>127</v>
          </cell>
          <cell r="R4090" t="str">
            <v>201830051All</v>
          </cell>
          <cell r="S4090">
            <v>62</v>
          </cell>
        </row>
        <row r="4091">
          <cell r="A4091" t="str">
            <v>201850041Nonirrigated</v>
          </cell>
          <cell r="B4091">
            <v>43</v>
          </cell>
          <cell r="R4091" t="str">
            <v>201830078All</v>
          </cell>
          <cell r="S4091">
            <v>1075</v>
          </cell>
        </row>
        <row r="4092">
          <cell r="A4092" t="str">
            <v>201850051All</v>
          </cell>
          <cell r="B4092">
            <v>48</v>
          </cell>
          <cell r="R4092" t="str">
            <v>201830081All</v>
          </cell>
          <cell r="S4092">
            <v>22</v>
          </cell>
        </row>
        <row r="4093">
          <cell r="A4093" t="str">
            <v>201850078All</v>
          </cell>
          <cell r="B4093">
            <v>706</v>
          </cell>
          <cell r="R4093" t="str">
            <v>201830091All</v>
          </cell>
          <cell r="S4093">
            <v>20</v>
          </cell>
        </row>
        <row r="4094">
          <cell r="A4094" t="str">
            <v>201850081All</v>
          </cell>
          <cell r="B4094">
            <v>29</v>
          </cell>
          <cell r="R4094" t="str">
            <v>201850011All</v>
          </cell>
          <cell r="S4094">
            <v>28</v>
          </cell>
        </row>
        <row r="4095">
          <cell r="A4095" t="str">
            <v>201850081Irrigated</v>
          </cell>
          <cell r="B4095">
            <v>37</v>
          </cell>
          <cell r="R4095" t="str">
            <v>201850016All</v>
          </cell>
          <cell r="S4095">
            <v>21</v>
          </cell>
        </row>
        <row r="4096">
          <cell r="A4096" t="str">
            <v>201850081Nonirrigated</v>
          </cell>
          <cell r="B4096">
            <v>17</v>
          </cell>
          <cell r="R4096" t="str">
            <v>201850041All</v>
          </cell>
          <cell r="S4096">
            <v>102</v>
          </cell>
        </row>
        <row r="4097">
          <cell r="A4097" t="str">
            <v>201870011All</v>
          </cell>
          <cell r="B4097">
            <v>25</v>
          </cell>
          <cell r="R4097" t="str">
            <v>201850041Irrigated</v>
          </cell>
          <cell r="S4097">
            <v>127</v>
          </cell>
        </row>
        <row r="4098">
          <cell r="A4098" t="str">
            <v>201870011Irrigated</v>
          </cell>
          <cell r="B4098">
            <v>33</v>
          </cell>
          <cell r="R4098" t="str">
            <v>201850041NonIrrigated</v>
          </cell>
          <cell r="S4098">
            <v>43</v>
          </cell>
        </row>
        <row r="4099">
          <cell r="A4099" t="str">
            <v>201870011Nonirrigated</v>
          </cell>
          <cell r="B4099">
            <v>22</v>
          </cell>
          <cell r="R4099" t="str">
            <v>201850051All</v>
          </cell>
          <cell r="S4099">
            <v>48</v>
          </cell>
        </row>
        <row r="4100">
          <cell r="A4100" t="str">
            <v>201870041All</v>
          </cell>
          <cell r="B4100">
            <v>110</v>
          </cell>
          <cell r="R4100" t="str">
            <v>201850078All</v>
          </cell>
          <cell r="S4100">
            <v>706</v>
          </cell>
        </row>
        <row r="4101">
          <cell r="A4101" t="str">
            <v>201870051All</v>
          </cell>
          <cell r="B4101">
            <v>32</v>
          </cell>
          <cell r="R4101" t="str">
            <v>201850081All</v>
          </cell>
          <cell r="S4101">
            <v>29</v>
          </cell>
        </row>
        <row r="4102">
          <cell r="A4102" t="str">
            <v>201870078All</v>
          </cell>
          <cell r="B4102">
            <v>781</v>
          </cell>
          <cell r="R4102" t="str">
            <v>201850081Irrigated</v>
          </cell>
          <cell r="S4102">
            <v>37</v>
          </cell>
        </row>
        <row r="4103">
          <cell r="A4103" t="str">
            <v>201870078Irrigated</v>
          </cell>
          <cell r="B4103">
            <v>1011</v>
          </cell>
          <cell r="R4103" t="str">
            <v>201850081NonIrrigated</v>
          </cell>
          <cell r="S4103">
            <v>17</v>
          </cell>
        </row>
        <row r="4104">
          <cell r="A4104" t="str">
            <v>201870078Nonirrigated</v>
          </cell>
          <cell r="B4104">
            <v>639</v>
          </cell>
          <cell r="R4104" t="str">
            <v>201870011All</v>
          </cell>
          <cell r="S4104">
            <v>25</v>
          </cell>
        </row>
        <row r="4105">
          <cell r="A4105" t="str">
            <v>201870081All</v>
          </cell>
          <cell r="B4105">
            <v>34</v>
          </cell>
          <cell r="R4105" t="str">
            <v>201870011Irrigated</v>
          </cell>
          <cell r="S4105">
            <v>33</v>
          </cell>
        </row>
        <row r="4106">
          <cell r="A4106" t="str">
            <v>201890011All</v>
          </cell>
          <cell r="B4106">
            <v>27</v>
          </cell>
          <cell r="R4106" t="str">
            <v>201870011NonIrrigated</v>
          </cell>
          <cell r="S4106">
            <v>22</v>
          </cell>
        </row>
        <row r="4107">
          <cell r="A4107" t="str">
            <v>201890011Irrigated</v>
          </cell>
          <cell r="B4107">
            <v>35</v>
          </cell>
          <cell r="R4107" t="str">
            <v>201870041All</v>
          </cell>
          <cell r="S4107">
            <v>110</v>
          </cell>
        </row>
        <row r="4108">
          <cell r="A4108" t="str">
            <v>201890011Nonirrigated</v>
          </cell>
          <cell r="B4108">
            <v>20</v>
          </cell>
          <cell r="R4108" t="str">
            <v>201870051All</v>
          </cell>
          <cell r="S4108">
            <v>32</v>
          </cell>
        </row>
        <row r="4109">
          <cell r="A4109" t="str">
            <v>201890041All</v>
          </cell>
          <cell r="B4109">
            <v>125</v>
          </cell>
          <cell r="R4109" t="str">
            <v>201870078All</v>
          </cell>
          <cell r="S4109">
            <v>781</v>
          </cell>
        </row>
        <row r="4110">
          <cell r="A4110" t="str">
            <v>201890051All</v>
          </cell>
          <cell r="B4110">
            <v>33</v>
          </cell>
          <cell r="R4110" t="str">
            <v>201870078Irrigated</v>
          </cell>
          <cell r="S4110">
            <v>1011</v>
          </cell>
        </row>
        <row r="4111">
          <cell r="A4111" t="str">
            <v>201890078All</v>
          </cell>
          <cell r="B4111">
            <v>847</v>
          </cell>
          <cell r="R4111" t="str">
            <v>201870078NonIrrigated</v>
          </cell>
          <cell r="S4111">
            <v>639</v>
          </cell>
        </row>
        <row r="4112">
          <cell r="A4112" t="str">
            <v>201890081All</v>
          </cell>
          <cell r="B4112">
            <v>32</v>
          </cell>
          <cell r="R4112" t="str">
            <v>201870081All</v>
          </cell>
          <cell r="S4112">
            <v>34</v>
          </cell>
        </row>
        <row r="4113">
          <cell r="A4113" t="str">
            <v>201890091All</v>
          </cell>
          <cell r="B4113">
            <v>30</v>
          </cell>
          <cell r="R4113" t="str">
            <v>201890011All</v>
          </cell>
          <cell r="S4113">
            <v>27</v>
          </cell>
        </row>
        <row r="4114">
          <cell r="A4114" t="str">
            <v>201910011All</v>
          </cell>
          <cell r="B4114">
            <v>22</v>
          </cell>
          <cell r="R4114" t="str">
            <v>201890011Irrigated</v>
          </cell>
          <cell r="S4114">
            <v>35</v>
          </cell>
        </row>
        <row r="4115">
          <cell r="A4115" t="str">
            <v>201910016All</v>
          </cell>
          <cell r="B4115">
            <v>21</v>
          </cell>
          <cell r="R4115" t="str">
            <v>201890011NonIrrigated</v>
          </cell>
          <cell r="S4115">
            <v>20</v>
          </cell>
        </row>
        <row r="4116">
          <cell r="A4116" t="str">
            <v>201910041All</v>
          </cell>
          <cell r="B4116">
            <v>60</v>
          </cell>
          <cell r="R4116" t="str">
            <v>201890041All</v>
          </cell>
          <cell r="S4116">
            <v>125</v>
          </cell>
        </row>
        <row r="4117">
          <cell r="A4117" t="str">
            <v>201910051All</v>
          </cell>
          <cell r="B4117">
            <v>37</v>
          </cell>
          <cell r="R4117" t="str">
            <v>201890051All</v>
          </cell>
          <cell r="S4117">
            <v>33</v>
          </cell>
        </row>
        <row r="4118">
          <cell r="A4118" t="str">
            <v>201910078All</v>
          </cell>
          <cell r="B4118">
            <v>665</v>
          </cell>
          <cell r="R4118" t="str">
            <v>201890078All</v>
          </cell>
          <cell r="S4118">
            <v>847</v>
          </cell>
        </row>
        <row r="4119">
          <cell r="A4119" t="str">
            <v>201910081All</v>
          </cell>
          <cell r="B4119">
            <v>18</v>
          </cell>
          <cell r="R4119" t="str">
            <v>201890081All</v>
          </cell>
          <cell r="S4119">
            <v>32</v>
          </cell>
        </row>
        <row r="4120">
          <cell r="A4120" t="str">
            <v>201930011All</v>
          </cell>
          <cell r="B4120">
            <v>25</v>
          </cell>
          <cell r="R4120" t="str">
            <v>201890091All</v>
          </cell>
          <cell r="S4120">
            <v>30</v>
          </cell>
        </row>
        <row r="4121">
          <cell r="A4121" t="str">
            <v>201930016All</v>
          </cell>
          <cell r="B4121">
            <v>21</v>
          </cell>
          <cell r="R4121" t="str">
            <v>201910011All</v>
          </cell>
          <cell r="S4121">
            <v>22</v>
          </cell>
        </row>
        <row r="4122">
          <cell r="A4122" t="str">
            <v>201930016Irrigated</v>
          </cell>
          <cell r="B4122">
            <v>21</v>
          </cell>
          <cell r="R4122" t="str">
            <v>201910016All</v>
          </cell>
          <cell r="S4122">
            <v>21</v>
          </cell>
        </row>
        <row r="4123">
          <cell r="A4123" t="str">
            <v>201930016Nonirrigated</v>
          </cell>
          <cell r="B4123">
            <v>21</v>
          </cell>
          <cell r="R4123" t="str">
            <v>201910041All</v>
          </cell>
          <cell r="S4123">
            <v>60</v>
          </cell>
        </row>
        <row r="4124">
          <cell r="A4124" t="str">
            <v>201930041All</v>
          </cell>
          <cell r="B4124">
            <v>64</v>
          </cell>
          <cell r="R4124" t="str">
            <v>201910051All</v>
          </cell>
          <cell r="S4124">
            <v>37</v>
          </cell>
        </row>
        <row r="4125">
          <cell r="A4125" t="str">
            <v>201930041Irrigated</v>
          </cell>
          <cell r="B4125">
            <v>130</v>
          </cell>
          <cell r="R4125" t="str">
            <v>201910078All</v>
          </cell>
          <cell r="S4125">
            <v>665</v>
          </cell>
        </row>
        <row r="4126">
          <cell r="A4126" t="str">
            <v>201930041Nonirrigated</v>
          </cell>
          <cell r="B4126">
            <v>32</v>
          </cell>
          <cell r="R4126" t="str">
            <v>201910081All</v>
          </cell>
          <cell r="S4126">
            <v>18</v>
          </cell>
        </row>
        <row r="4127">
          <cell r="A4127" t="str">
            <v>201930051All</v>
          </cell>
          <cell r="B4127">
            <v>36</v>
          </cell>
          <cell r="R4127" t="str">
            <v>201930011All</v>
          </cell>
          <cell r="S4127">
            <v>25</v>
          </cell>
        </row>
        <row r="4128">
          <cell r="A4128" t="str">
            <v>201930078All</v>
          </cell>
          <cell r="B4128">
            <v>860</v>
          </cell>
          <cell r="R4128" t="str">
            <v>201930016All</v>
          </cell>
          <cell r="S4128">
            <v>21</v>
          </cell>
        </row>
        <row r="4129">
          <cell r="A4129" t="str">
            <v>201930078Irrigated</v>
          </cell>
          <cell r="B4129">
            <v>1073</v>
          </cell>
          <cell r="R4129" t="str">
            <v>201930016Irrigated</v>
          </cell>
          <cell r="S4129">
            <v>21</v>
          </cell>
        </row>
        <row r="4130">
          <cell r="A4130" t="str">
            <v>201930078Nonirrigated</v>
          </cell>
          <cell r="B4130">
            <v>690</v>
          </cell>
          <cell r="R4130" t="str">
            <v>201930016NonIrrigated</v>
          </cell>
          <cell r="S4130">
            <v>21</v>
          </cell>
        </row>
        <row r="4131">
          <cell r="A4131" t="str">
            <v>201930081All</v>
          </cell>
          <cell r="B4131">
            <v>35</v>
          </cell>
          <cell r="R4131" t="str">
            <v>201930041All</v>
          </cell>
          <cell r="S4131">
            <v>64</v>
          </cell>
        </row>
        <row r="4132">
          <cell r="A4132" t="str">
            <v>201930091All</v>
          </cell>
          <cell r="B4132">
            <v>20</v>
          </cell>
          <cell r="R4132" t="str">
            <v>201930041Irrigated</v>
          </cell>
          <cell r="S4132">
            <v>130</v>
          </cell>
        </row>
        <row r="4133">
          <cell r="A4133" t="str">
            <v>201950011All</v>
          </cell>
          <cell r="B4133">
            <v>23</v>
          </cell>
          <cell r="R4133" t="str">
            <v>201930041NonIrrigated</v>
          </cell>
          <cell r="S4133">
            <v>32</v>
          </cell>
        </row>
        <row r="4134">
          <cell r="A4134" t="str">
            <v>201950016All</v>
          </cell>
          <cell r="B4134">
            <v>21</v>
          </cell>
          <cell r="R4134" t="str">
            <v>201930051All</v>
          </cell>
          <cell r="S4134">
            <v>36</v>
          </cell>
        </row>
        <row r="4135">
          <cell r="A4135" t="str">
            <v>201950041All</v>
          </cell>
          <cell r="B4135">
            <v>51</v>
          </cell>
          <cell r="R4135" t="str">
            <v>201930078All</v>
          </cell>
          <cell r="S4135">
            <v>860</v>
          </cell>
        </row>
        <row r="4136">
          <cell r="A4136" t="str">
            <v>201950051All</v>
          </cell>
          <cell r="B4136">
            <v>44</v>
          </cell>
          <cell r="R4136" t="str">
            <v>201930078Irrigated</v>
          </cell>
          <cell r="S4136">
            <v>1073</v>
          </cell>
        </row>
        <row r="4137">
          <cell r="A4137" t="str">
            <v>201950078All</v>
          </cell>
          <cell r="B4137">
            <v>638</v>
          </cell>
          <cell r="R4137" t="str">
            <v>201930078NonIrrigated</v>
          </cell>
          <cell r="S4137">
            <v>690</v>
          </cell>
        </row>
        <row r="4138">
          <cell r="A4138" t="str">
            <v>201950081All</v>
          </cell>
          <cell r="B4138">
            <v>20</v>
          </cell>
          <cell r="R4138" t="str">
            <v>201930081All</v>
          </cell>
          <cell r="S4138">
            <v>35</v>
          </cell>
        </row>
        <row r="4139">
          <cell r="A4139" t="str">
            <v>201950081Irrigated</v>
          </cell>
          <cell r="B4139">
            <v>35</v>
          </cell>
          <cell r="R4139" t="str">
            <v>201930091All</v>
          </cell>
          <cell r="S4139">
            <v>20</v>
          </cell>
        </row>
        <row r="4140">
          <cell r="A4140" t="str">
            <v>201950081Nonirrigated</v>
          </cell>
          <cell r="B4140">
            <v>18</v>
          </cell>
          <cell r="R4140" t="str">
            <v>201950011All</v>
          </cell>
          <cell r="S4140">
            <v>23</v>
          </cell>
        </row>
        <row r="4141">
          <cell r="A4141" t="str">
            <v>201950091All</v>
          </cell>
          <cell r="B4141">
            <v>20</v>
          </cell>
          <cell r="R4141" t="str">
            <v>201950016All</v>
          </cell>
          <cell r="S4141">
            <v>21</v>
          </cell>
        </row>
        <row r="4142">
          <cell r="A4142" t="str">
            <v>201970011All</v>
          </cell>
          <cell r="B4142">
            <v>28</v>
          </cell>
          <cell r="R4142" t="str">
            <v>201950041All</v>
          </cell>
          <cell r="S4142">
            <v>51</v>
          </cell>
        </row>
        <row r="4143">
          <cell r="A4143" t="str">
            <v>201970016All</v>
          </cell>
          <cell r="B4143">
            <v>21</v>
          </cell>
          <cell r="R4143" t="str">
            <v>201950051All</v>
          </cell>
          <cell r="S4143">
            <v>44</v>
          </cell>
        </row>
        <row r="4144">
          <cell r="A4144" t="str">
            <v>201970041All</v>
          </cell>
          <cell r="B4144">
            <v>84</v>
          </cell>
          <cell r="R4144" t="str">
            <v>201950078All</v>
          </cell>
          <cell r="S4144">
            <v>638</v>
          </cell>
        </row>
        <row r="4145">
          <cell r="A4145" t="str">
            <v>201970051All</v>
          </cell>
          <cell r="B4145">
            <v>53</v>
          </cell>
          <cell r="R4145" t="str">
            <v>201950081All</v>
          </cell>
          <cell r="S4145">
            <v>20</v>
          </cell>
        </row>
        <row r="4146">
          <cell r="A4146" t="str">
            <v>201970081All</v>
          </cell>
          <cell r="B4146">
            <v>27</v>
          </cell>
          <cell r="R4146" t="str">
            <v>201950081Irrigated</v>
          </cell>
          <cell r="S4146">
            <v>35</v>
          </cell>
        </row>
        <row r="4147">
          <cell r="A4147" t="str">
            <v>201970091All</v>
          </cell>
          <cell r="B4147">
            <v>20</v>
          </cell>
          <cell r="R4147" t="str">
            <v>201950081NonIrrigated</v>
          </cell>
          <cell r="S4147">
            <v>18</v>
          </cell>
        </row>
        <row r="4148">
          <cell r="A4148" t="str">
            <v>201990011All</v>
          </cell>
          <cell r="B4148">
            <v>22</v>
          </cell>
          <cell r="R4148" t="str">
            <v>201950091All</v>
          </cell>
          <cell r="S4148">
            <v>20</v>
          </cell>
        </row>
        <row r="4149">
          <cell r="A4149" t="str">
            <v>201990016All</v>
          </cell>
          <cell r="B4149">
            <v>21</v>
          </cell>
          <cell r="R4149" t="str">
            <v>201970011All</v>
          </cell>
          <cell r="S4149">
            <v>28</v>
          </cell>
        </row>
        <row r="4150">
          <cell r="A4150" t="str">
            <v>201990041All</v>
          </cell>
          <cell r="B4150">
            <v>64</v>
          </cell>
          <cell r="R4150" t="str">
            <v>201970016All</v>
          </cell>
          <cell r="S4150">
            <v>21</v>
          </cell>
        </row>
        <row r="4151">
          <cell r="A4151" t="str">
            <v>201990041Irrigated</v>
          </cell>
          <cell r="B4151">
            <v>120</v>
          </cell>
          <cell r="R4151" t="str">
            <v>201970041All</v>
          </cell>
          <cell r="S4151">
            <v>84</v>
          </cell>
        </row>
        <row r="4152">
          <cell r="A4152" t="str">
            <v>201990041Nonirrigated</v>
          </cell>
          <cell r="B4152">
            <v>29</v>
          </cell>
          <cell r="R4152" t="str">
            <v>201970051All</v>
          </cell>
          <cell r="S4152">
            <v>53</v>
          </cell>
        </row>
        <row r="4153">
          <cell r="A4153" t="str">
            <v>201990051All</v>
          </cell>
          <cell r="B4153">
            <v>27</v>
          </cell>
          <cell r="R4153" t="str">
            <v>201970081All</v>
          </cell>
          <cell r="S4153">
            <v>27</v>
          </cell>
        </row>
        <row r="4154">
          <cell r="A4154" t="str">
            <v>201990078All</v>
          </cell>
          <cell r="B4154">
            <v>855</v>
          </cell>
          <cell r="R4154" t="str">
            <v>201970091All</v>
          </cell>
          <cell r="S4154">
            <v>20</v>
          </cell>
        </row>
        <row r="4155">
          <cell r="A4155" t="str">
            <v>201990078Irrigated</v>
          </cell>
          <cell r="B4155">
            <v>1094</v>
          </cell>
          <cell r="R4155" t="str">
            <v>201990011All</v>
          </cell>
          <cell r="S4155">
            <v>22</v>
          </cell>
        </row>
        <row r="4156">
          <cell r="A4156" t="str">
            <v>201990078Nonirrigated</v>
          </cell>
          <cell r="B4156">
            <v>694</v>
          </cell>
          <cell r="R4156" t="str">
            <v>201990016All</v>
          </cell>
          <cell r="S4156">
            <v>21</v>
          </cell>
        </row>
        <row r="4157">
          <cell r="A4157" t="str">
            <v>201990081All</v>
          </cell>
          <cell r="B4157">
            <v>19</v>
          </cell>
          <cell r="R4157" t="str">
            <v>201990041All</v>
          </cell>
          <cell r="S4157">
            <v>64</v>
          </cell>
        </row>
        <row r="4158">
          <cell r="A4158" t="str">
            <v>201990081Irrigated</v>
          </cell>
          <cell r="B4158">
            <v>36</v>
          </cell>
          <cell r="R4158" t="str">
            <v>201990041Irrigated</v>
          </cell>
          <cell r="S4158">
            <v>120</v>
          </cell>
        </row>
        <row r="4159">
          <cell r="A4159" t="str">
            <v>201990081Nonirrigated</v>
          </cell>
          <cell r="B4159">
            <v>10</v>
          </cell>
          <cell r="R4159" t="str">
            <v>201990041NonIrrigated</v>
          </cell>
          <cell r="S4159">
            <v>29</v>
          </cell>
        </row>
        <row r="4160">
          <cell r="A4160" t="str">
            <v>201990091All</v>
          </cell>
          <cell r="B4160">
            <v>20</v>
          </cell>
          <cell r="R4160" t="str">
            <v>201990051All</v>
          </cell>
          <cell r="S4160">
            <v>27</v>
          </cell>
        </row>
        <row r="4161">
          <cell r="A4161" t="str">
            <v>202010011All</v>
          </cell>
          <cell r="B4161">
            <v>32</v>
          </cell>
          <cell r="R4161" t="str">
            <v>201990078All</v>
          </cell>
          <cell r="S4161">
            <v>855</v>
          </cell>
        </row>
        <row r="4162">
          <cell r="A4162" t="str">
            <v>202010016All</v>
          </cell>
          <cell r="B4162">
            <v>21</v>
          </cell>
          <cell r="R4162" t="str">
            <v>201990078Irrigated</v>
          </cell>
          <cell r="S4162">
            <v>1094</v>
          </cell>
        </row>
        <row r="4163">
          <cell r="A4163" t="str">
            <v>202010041All</v>
          </cell>
          <cell r="B4163">
            <v>66</v>
          </cell>
          <cell r="R4163" t="str">
            <v>201990078NonIrrigated</v>
          </cell>
          <cell r="S4163">
            <v>694</v>
          </cell>
        </row>
        <row r="4164">
          <cell r="A4164" t="str">
            <v>202010051All</v>
          </cell>
          <cell r="B4164">
            <v>61</v>
          </cell>
          <cell r="R4164" t="str">
            <v>201990081All</v>
          </cell>
          <cell r="S4164">
            <v>19</v>
          </cell>
        </row>
        <row r="4165">
          <cell r="A4165" t="str">
            <v>202010078All</v>
          </cell>
          <cell r="B4165">
            <v>761</v>
          </cell>
          <cell r="R4165" t="str">
            <v>201990081Irrigated</v>
          </cell>
          <cell r="S4165">
            <v>36</v>
          </cell>
        </row>
        <row r="4166">
          <cell r="A4166" t="str">
            <v>202010081All</v>
          </cell>
          <cell r="B4166">
            <v>23</v>
          </cell>
          <cell r="R4166" t="str">
            <v>201990081NonIrrigated</v>
          </cell>
          <cell r="S4166">
            <v>10</v>
          </cell>
        </row>
        <row r="4167">
          <cell r="A4167" t="str">
            <v>202030011All</v>
          </cell>
          <cell r="B4167">
            <v>26</v>
          </cell>
          <cell r="R4167" t="str">
            <v>201990091All</v>
          </cell>
          <cell r="S4167">
            <v>20</v>
          </cell>
        </row>
        <row r="4168">
          <cell r="A4168" t="str">
            <v>202030016All</v>
          </cell>
          <cell r="B4168">
            <v>21</v>
          </cell>
          <cell r="R4168" t="str">
            <v>202010011All</v>
          </cell>
          <cell r="S4168">
            <v>32</v>
          </cell>
        </row>
        <row r="4169">
          <cell r="A4169" t="str">
            <v>202030041All</v>
          </cell>
          <cell r="B4169">
            <v>93</v>
          </cell>
          <cell r="R4169" t="str">
            <v>202010016All</v>
          </cell>
          <cell r="S4169">
            <v>21</v>
          </cell>
        </row>
        <row r="4170">
          <cell r="A4170" t="str">
            <v>202030041Irrigated</v>
          </cell>
          <cell r="B4170">
            <v>124</v>
          </cell>
          <cell r="R4170" t="str">
            <v>202010041All</v>
          </cell>
          <cell r="S4170">
            <v>66</v>
          </cell>
        </row>
        <row r="4171">
          <cell r="A4171" t="str">
            <v>202030041Nonirrigated</v>
          </cell>
          <cell r="B4171">
            <v>36</v>
          </cell>
          <cell r="R4171" t="str">
            <v>202010051All</v>
          </cell>
          <cell r="S4171">
            <v>61</v>
          </cell>
        </row>
        <row r="4172">
          <cell r="A4172" t="str">
            <v>202030051All</v>
          </cell>
          <cell r="B4172">
            <v>47</v>
          </cell>
          <cell r="R4172" t="str">
            <v>202010078All</v>
          </cell>
          <cell r="S4172">
            <v>761</v>
          </cell>
        </row>
        <row r="4173">
          <cell r="A4173" t="str">
            <v>202030078All</v>
          </cell>
          <cell r="B4173">
            <v>882</v>
          </cell>
          <cell r="R4173" t="str">
            <v>202010081All</v>
          </cell>
          <cell r="S4173">
            <v>23</v>
          </cell>
        </row>
        <row r="4174">
          <cell r="A4174" t="str">
            <v>202030078Irrigated</v>
          </cell>
          <cell r="B4174">
            <v>1063</v>
          </cell>
          <cell r="R4174" t="str">
            <v>202030011All</v>
          </cell>
          <cell r="S4174">
            <v>26</v>
          </cell>
        </row>
        <row r="4175">
          <cell r="A4175" t="str">
            <v>202030078Nonirrigated</v>
          </cell>
          <cell r="B4175">
            <v>827</v>
          </cell>
          <cell r="R4175" t="str">
            <v>202030016All</v>
          </cell>
          <cell r="S4175">
            <v>21</v>
          </cell>
        </row>
        <row r="4176">
          <cell r="A4176" t="str">
            <v>202030081All</v>
          </cell>
          <cell r="B4176">
            <v>30</v>
          </cell>
          <cell r="R4176" t="str">
            <v>202030041All</v>
          </cell>
          <cell r="S4176">
            <v>93</v>
          </cell>
        </row>
        <row r="4177">
          <cell r="A4177" t="str">
            <v>202030091All</v>
          </cell>
          <cell r="B4177">
            <v>20</v>
          </cell>
          <cell r="R4177" t="str">
            <v>202030041Irrigated</v>
          </cell>
          <cell r="S4177">
            <v>124</v>
          </cell>
        </row>
        <row r="4178">
          <cell r="A4178" t="str">
            <v>202050011All</v>
          </cell>
          <cell r="B4178">
            <v>25</v>
          </cell>
          <cell r="R4178" t="str">
            <v>202030041NonIrrigated</v>
          </cell>
          <cell r="S4178">
            <v>36</v>
          </cell>
        </row>
        <row r="4179">
          <cell r="A4179" t="str">
            <v>202050016All</v>
          </cell>
          <cell r="B4179">
            <v>21</v>
          </cell>
          <cell r="R4179" t="str">
            <v>202030051All</v>
          </cell>
          <cell r="S4179">
            <v>47</v>
          </cell>
        </row>
        <row r="4180">
          <cell r="A4180" t="str">
            <v>202050041All</v>
          </cell>
          <cell r="B4180">
            <v>76</v>
          </cell>
          <cell r="R4180" t="str">
            <v>202030078All</v>
          </cell>
          <cell r="S4180">
            <v>882</v>
          </cell>
        </row>
        <row r="4181">
          <cell r="A4181" t="str">
            <v>202050051All</v>
          </cell>
          <cell r="B4181">
            <v>56</v>
          </cell>
          <cell r="R4181" t="str">
            <v>202030078Irrigated</v>
          </cell>
          <cell r="S4181">
            <v>1063</v>
          </cell>
        </row>
        <row r="4182">
          <cell r="A4182" t="str">
            <v>202050081All</v>
          </cell>
          <cell r="B4182">
            <v>15</v>
          </cell>
          <cell r="R4182" t="str">
            <v>202030078NonIrrigated</v>
          </cell>
          <cell r="S4182">
            <v>827</v>
          </cell>
        </row>
        <row r="4183">
          <cell r="A4183" t="str">
            <v>202070011All</v>
          </cell>
          <cell r="B4183">
            <v>25</v>
          </cell>
          <cell r="R4183" t="str">
            <v>202030081All</v>
          </cell>
          <cell r="S4183">
            <v>30</v>
          </cell>
        </row>
        <row r="4184">
          <cell r="A4184" t="str">
            <v>202070016All</v>
          </cell>
          <cell r="B4184">
            <v>21</v>
          </cell>
          <cell r="R4184" t="str">
            <v>202030091All</v>
          </cell>
          <cell r="S4184">
            <v>20</v>
          </cell>
        </row>
        <row r="4185">
          <cell r="A4185" t="str">
            <v>202070041All</v>
          </cell>
          <cell r="B4185">
            <v>74</v>
          </cell>
          <cell r="R4185" t="str">
            <v>202050011All</v>
          </cell>
          <cell r="S4185">
            <v>25</v>
          </cell>
        </row>
        <row r="4186">
          <cell r="A4186" t="str">
            <v>202070051All</v>
          </cell>
          <cell r="B4186">
            <v>51</v>
          </cell>
          <cell r="R4186" t="str">
            <v>202050016All</v>
          </cell>
          <cell r="S4186">
            <v>21</v>
          </cell>
        </row>
        <row r="4187">
          <cell r="A4187" t="str">
            <v>202070081All</v>
          </cell>
          <cell r="B4187">
            <v>18</v>
          </cell>
          <cell r="R4187" t="str">
            <v>202050041All</v>
          </cell>
          <cell r="S4187">
            <v>76</v>
          </cell>
        </row>
        <row r="4188">
          <cell r="A4188" t="str">
            <v>202090011All</v>
          </cell>
          <cell r="B4188">
            <v>33</v>
          </cell>
          <cell r="R4188" t="str">
            <v>202050051All</v>
          </cell>
          <cell r="S4188">
            <v>56</v>
          </cell>
        </row>
        <row r="4189">
          <cell r="A4189" t="str">
            <v>202090041All</v>
          </cell>
          <cell r="B4189">
            <v>97</v>
          </cell>
          <cell r="R4189" t="str">
            <v>202050081All</v>
          </cell>
          <cell r="S4189">
            <v>15</v>
          </cell>
        </row>
        <row r="4190">
          <cell r="A4190" t="str">
            <v>202090081All</v>
          </cell>
          <cell r="B4190">
            <v>29</v>
          </cell>
          <cell r="R4190" t="str">
            <v>202070011All</v>
          </cell>
          <cell r="S4190">
            <v>25</v>
          </cell>
        </row>
        <row r="4191">
          <cell r="A4191" t="str">
            <v>210010011All</v>
          </cell>
          <cell r="B4191">
            <v>34</v>
          </cell>
          <cell r="R4191" t="str">
            <v>202070016All</v>
          </cell>
          <cell r="S4191">
            <v>21</v>
          </cell>
        </row>
        <row r="4192">
          <cell r="A4192" t="str">
            <v>210010041All</v>
          </cell>
          <cell r="B4192">
            <v>64</v>
          </cell>
          <cell r="R4192" t="str">
            <v>202070041All</v>
          </cell>
          <cell r="S4192">
            <v>74</v>
          </cell>
        </row>
        <row r="4193">
          <cell r="A4193" t="str">
            <v>210010081All</v>
          </cell>
          <cell r="B4193">
            <v>25</v>
          </cell>
          <cell r="R4193" t="str">
            <v>202070051All</v>
          </cell>
          <cell r="S4193">
            <v>51</v>
          </cell>
        </row>
        <row r="4194">
          <cell r="A4194" t="str">
            <v>210030011All</v>
          </cell>
          <cell r="B4194">
            <v>37</v>
          </cell>
          <cell r="R4194" t="str">
            <v>202070081All</v>
          </cell>
          <cell r="S4194">
            <v>18</v>
          </cell>
        </row>
        <row r="4195">
          <cell r="A4195" t="str">
            <v>210030041All</v>
          </cell>
          <cell r="B4195">
            <v>71</v>
          </cell>
          <cell r="R4195" t="str">
            <v>202090011All</v>
          </cell>
          <cell r="S4195">
            <v>33</v>
          </cell>
        </row>
        <row r="4196">
          <cell r="A4196" t="str">
            <v>210030081All</v>
          </cell>
          <cell r="B4196">
            <v>21</v>
          </cell>
          <cell r="R4196" t="str">
            <v>202090041All</v>
          </cell>
          <cell r="S4196">
            <v>97</v>
          </cell>
        </row>
        <row r="4197">
          <cell r="A4197" t="str">
            <v>210050041All</v>
          </cell>
          <cell r="B4197">
            <v>61</v>
          </cell>
          <cell r="R4197" t="str">
            <v>202090081All</v>
          </cell>
          <cell r="S4197">
            <v>29</v>
          </cell>
        </row>
        <row r="4198">
          <cell r="A4198" t="str">
            <v>210070011All</v>
          </cell>
          <cell r="B4198">
            <v>36</v>
          </cell>
          <cell r="R4198" t="str">
            <v>210010011All</v>
          </cell>
          <cell r="S4198">
            <v>34</v>
          </cell>
        </row>
        <row r="4199">
          <cell r="A4199" t="str">
            <v>210070041All</v>
          </cell>
          <cell r="B4199">
            <v>97</v>
          </cell>
          <cell r="R4199" t="str">
            <v>210010041All</v>
          </cell>
          <cell r="S4199">
            <v>64</v>
          </cell>
        </row>
        <row r="4200">
          <cell r="A4200" t="str">
            <v>210070051All</v>
          </cell>
          <cell r="B4200">
            <v>50</v>
          </cell>
          <cell r="R4200" t="str">
            <v>210010081All</v>
          </cell>
          <cell r="S4200">
            <v>25</v>
          </cell>
        </row>
        <row r="4201">
          <cell r="A4201" t="str">
            <v>210070081All</v>
          </cell>
          <cell r="B4201">
            <v>22</v>
          </cell>
          <cell r="R4201" t="str">
            <v>210030011All</v>
          </cell>
          <cell r="S4201">
            <v>37</v>
          </cell>
        </row>
        <row r="4202">
          <cell r="A4202" t="str">
            <v>210090011All</v>
          </cell>
          <cell r="B4202">
            <v>36</v>
          </cell>
          <cell r="R4202" t="str">
            <v>210030041All</v>
          </cell>
          <cell r="S4202">
            <v>71</v>
          </cell>
        </row>
        <row r="4203">
          <cell r="A4203" t="str">
            <v>210090041All</v>
          </cell>
          <cell r="B4203">
            <v>71</v>
          </cell>
          <cell r="R4203" t="str">
            <v>210030081All</v>
          </cell>
          <cell r="S4203">
            <v>21</v>
          </cell>
        </row>
        <row r="4204">
          <cell r="A4204" t="str">
            <v>210090081All</v>
          </cell>
          <cell r="B4204">
            <v>28</v>
          </cell>
          <cell r="R4204" t="str">
            <v>210050041All</v>
          </cell>
          <cell r="S4204">
            <v>61</v>
          </cell>
        </row>
        <row r="4205">
          <cell r="A4205" t="str">
            <v>210110041All</v>
          </cell>
          <cell r="B4205">
            <v>73</v>
          </cell>
          <cell r="R4205" t="str">
            <v>210070011All</v>
          </cell>
          <cell r="S4205">
            <v>36</v>
          </cell>
        </row>
        <row r="4206">
          <cell r="A4206" t="str">
            <v>210110081All</v>
          </cell>
          <cell r="B4206">
            <v>26</v>
          </cell>
          <cell r="R4206" t="str">
            <v>210070041All</v>
          </cell>
          <cell r="S4206">
            <v>97</v>
          </cell>
        </row>
        <row r="4207">
          <cell r="A4207" t="str">
            <v>210150041All</v>
          </cell>
          <cell r="B4207">
            <v>75</v>
          </cell>
          <cell r="R4207" t="str">
            <v>210070051All</v>
          </cell>
          <cell r="S4207">
            <v>50</v>
          </cell>
        </row>
        <row r="4208">
          <cell r="A4208" t="str">
            <v>210150081All</v>
          </cell>
          <cell r="B4208">
            <v>27</v>
          </cell>
          <cell r="R4208" t="str">
            <v>210070081All</v>
          </cell>
          <cell r="S4208">
            <v>22</v>
          </cell>
        </row>
        <row r="4209">
          <cell r="A4209" t="str">
            <v>210170011All</v>
          </cell>
          <cell r="B4209">
            <v>35</v>
          </cell>
          <cell r="R4209" t="str">
            <v>210090011All</v>
          </cell>
          <cell r="S4209">
            <v>36</v>
          </cell>
        </row>
        <row r="4210">
          <cell r="A4210" t="str">
            <v>210170041All</v>
          </cell>
          <cell r="B4210">
            <v>64</v>
          </cell>
          <cell r="R4210" t="str">
            <v>210090041All</v>
          </cell>
          <cell r="S4210">
            <v>71</v>
          </cell>
        </row>
        <row r="4211">
          <cell r="A4211" t="str">
            <v>210170081All</v>
          </cell>
          <cell r="B4211">
            <v>22</v>
          </cell>
          <cell r="R4211" t="str">
            <v>210090081All</v>
          </cell>
          <cell r="S4211">
            <v>28</v>
          </cell>
        </row>
        <row r="4212">
          <cell r="A4212" t="str">
            <v>210190041All</v>
          </cell>
          <cell r="B4212">
            <v>56</v>
          </cell>
          <cell r="R4212" t="str">
            <v>210110041All</v>
          </cell>
          <cell r="S4212">
            <v>73</v>
          </cell>
        </row>
        <row r="4213">
          <cell r="A4213" t="str">
            <v>210210011All</v>
          </cell>
          <cell r="B4213">
            <v>36</v>
          </cell>
          <cell r="R4213" t="str">
            <v>210110081All</v>
          </cell>
          <cell r="S4213">
            <v>26</v>
          </cell>
        </row>
        <row r="4214">
          <cell r="A4214" t="str">
            <v>210210041All</v>
          </cell>
          <cell r="B4214">
            <v>61</v>
          </cell>
          <cell r="R4214" t="str">
            <v>210150041All</v>
          </cell>
          <cell r="S4214">
            <v>75</v>
          </cell>
        </row>
        <row r="4215">
          <cell r="A4215" t="str">
            <v>210210081All</v>
          </cell>
          <cell r="B4215">
            <v>20</v>
          </cell>
          <cell r="R4215" t="str">
            <v>210150081All</v>
          </cell>
          <cell r="S4215">
            <v>27</v>
          </cell>
        </row>
        <row r="4216">
          <cell r="A4216" t="str">
            <v>210230041All</v>
          </cell>
          <cell r="B4216">
            <v>64</v>
          </cell>
          <cell r="R4216" t="str">
            <v>210170011All</v>
          </cell>
          <cell r="S4216">
            <v>35</v>
          </cell>
        </row>
        <row r="4217">
          <cell r="A4217" t="str">
            <v>210250041All</v>
          </cell>
          <cell r="B4217">
            <v>56</v>
          </cell>
          <cell r="R4217" t="str">
            <v>210170041All</v>
          </cell>
          <cell r="S4217">
            <v>64</v>
          </cell>
        </row>
        <row r="4218">
          <cell r="A4218" t="str">
            <v>210270011All</v>
          </cell>
          <cell r="B4218">
            <v>32</v>
          </cell>
          <cell r="R4218" t="str">
            <v>210170081All</v>
          </cell>
          <cell r="S4218">
            <v>22</v>
          </cell>
        </row>
        <row r="4219">
          <cell r="A4219" t="str">
            <v>210270041All</v>
          </cell>
          <cell r="B4219">
            <v>78</v>
          </cell>
          <cell r="R4219" t="str">
            <v>210190041All</v>
          </cell>
          <cell r="S4219">
            <v>56</v>
          </cell>
        </row>
        <row r="4220">
          <cell r="A4220" t="str">
            <v>210270081All</v>
          </cell>
          <cell r="B4220">
            <v>24</v>
          </cell>
          <cell r="R4220" t="str">
            <v>210210011All</v>
          </cell>
          <cell r="S4220">
            <v>36</v>
          </cell>
        </row>
        <row r="4221">
          <cell r="A4221" t="str">
            <v>210290011All</v>
          </cell>
          <cell r="B4221">
            <v>36</v>
          </cell>
          <cell r="R4221" t="str">
            <v>210210041All</v>
          </cell>
          <cell r="S4221">
            <v>61</v>
          </cell>
        </row>
        <row r="4222">
          <cell r="A4222" t="str">
            <v>210290041All</v>
          </cell>
          <cell r="B4222">
            <v>64</v>
          </cell>
          <cell r="R4222" t="str">
            <v>210210081All</v>
          </cell>
          <cell r="S4222">
            <v>20</v>
          </cell>
        </row>
        <row r="4223">
          <cell r="A4223" t="str">
            <v>210290081All</v>
          </cell>
          <cell r="B4223">
            <v>23</v>
          </cell>
          <cell r="R4223" t="str">
            <v>210230041All</v>
          </cell>
          <cell r="S4223">
            <v>64</v>
          </cell>
        </row>
        <row r="4224">
          <cell r="A4224" t="str">
            <v>210310011All</v>
          </cell>
          <cell r="B4224">
            <v>34</v>
          </cell>
          <cell r="R4224" t="str">
            <v>210250041All</v>
          </cell>
          <cell r="S4224">
            <v>56</v>
          </cell>
        </row>
        <row r="4225">
          <cell r="A4225" t="str">
            <v>210310041All</v>
          </cell>
          <cell r="B4225">
            <v>100</v>
          </cell>
          <cell r="R4225" t="str">
            <v>210270011All</v>
          </cell>
          <cell r="S4225">
            <v>32</v>
          </cell>
        </row>
        <row r="4226">
          <cell r="A4226" t="str">
            <v>210310081All</v>
          </cell>
          <cell r="B4226">
            <v>25</v>
          </cell>
          <cell r="R4226" t="str">
            <v>210270041All</v>
          </cell>
          <cell r="S4226">
            <v>78</v>
          </cell>
        </row>
        <row r="4227">
          <cell r="A4227" t="str">
            <v>210330011All</v>
          </cell>
          <cell r="B4227">
            <v>41</v>
          </cell>
          <cell r="R4227" t="str">
            <v>210270081All</v>
          </cell>
          <cell r="S4227">
            <v>24</v>
          </cell>
        </row>
        <row r="4228">
          <cell r="A4228" t="str">
            <v>210330041All</v>
          </cell>
          <cell r="B4228">
            <v>89</v>
          </cell>
          <cell r="R4228" t="str">
            <v>210290011All</v>
          </cell>
          <cell r="S4228">
            <v>36</v>
          </cell>
        </row>
        <row r="4229">
          <cell r="A4229" t="str">
            <v>210330051All</v>
          </cell>
          <cell r="B4229">
            <v>57</v>
          </cell>
          <cell r="R4229" t="str">
            <v>210290041All</v>
          </cell>
          <cell r="S4229">
            <v>64</v>
          </cell>
        </row>
        <row r="4230">
          <cell r="A4230" t="str">
            <v>210330081All</v>
          </cell>
          <cell r="B4230">
            <v>21</v>
          </cell>
          <cell r="R4230" t="str">
            <v>210290081All</v>
          </cell>
          <cell r="S4230">
            <v>23</v>
          </cell>
        </row>
        <row r="4231">
          <cell r="A4231" t="str">
            <v>210350011All</v>
          </cell>
          <cell r="B4231">
            <v>34</v>
          </cell>
          <cell r="R4231" t="str">
            <v>210310011All</v>
          </cell>
          <cell r="S4231">
            <v>34</v>
          </cell>
        </row>
        <row r="4232">
          <cell r="A4232" t="str">
            <v>210350041All</v>
          </cell>
          <cell r="B4232">
            <v>81</v>
          </cell>
          <cell r="R4232" t="str">
            <v>210310041All</v>
          </cell>
          <cell r="S4232">
            <v>100</v>
          </cell>
        </row>
        <row r="4233">
          <cell r="A4233" t="str">
            <v>210350081All</v>
          </cell>
          <cell r="B4233">
            <v>20</v>
          </cell>
          <cell r="R4233" t="str">
            <v>210310081All</v>
          </cell>
          <cell r="S4233">
            <v>25</v>
          </cell>
        </row>
        <row r="4234">
          <cell r="A4234" t="str">
            <v>210370041All</v>
          </cell>
          <cell r="B4234">
            <v>64</v>
          </cell>
          <cell r="R4234" t="str">
            <v>210330011All</v>
          </cell>
          <cell r="S4234">
            <v>41</v>
          </cell>
        </row>
        <row r="4235">
          <cell r="A4235" t="str">
            <v>210390011All</v>
          </cell>
          <cell r="B4235">
            <v>36</v>
          </cell>
          <cell r="R4235" t="str">
            <v>210330041All</v>
          </cell>
          <cell r="S4235">
            <v>89</v>
          </cell>
        </row>
        <row r="4236">
          <cell r="A4236" t="str">
            <v>210390041All</v>
          </cell>
          <cell r="B4236">
            <v>101</v>
          </cell>
          <cell r="R4236" t="str">
            <v>210330051All</v>
          </cell>
          <cell r="S4236">
            <v>57</v>
          </cell>
        </row>
        <row r="4237">
          <cell r="A4237" t="str">
            <v>210390051All</v>
          </cell>
          <cell r="B4237">
            <v>49</v>
          </cell>
          <cell r="R4237" t="str">
            <v>210330081All</v>
          </cell>
          <cell r="S4237">
            <v>21</v>
          </cell>
        </row>
        <row r="4238">
          <cell r="A4238" t="str">
            <v>210390081All</v>
          </cell>
          <cell r="B4238">
            <v>25</v>
          </cell>
          <cell r="R4238" t="str">
            <v>210350011All</v>
          </cell>
          <cell r="S4238">
            <v>34</v>
          </cell>
        </row>
        <row r="4239">
          <cell r="A4239" t="str">
            <v>210410041All</v>
          </cell>
          <cell r="B4239">
            <v>68</v>
          </cell>
          <cell r="R4239" t="str">
            <v>210350041All</v>
          </cell>
          <cell r="S4239">
            <v>81</v>
          </cell>
        </row>
        <row r="4240">
          <cell r="A4240" t="str">
            <v>210410081All</v>
          </cell>
          <cell r="B4240">
            <v>25</v>
          </cell>
          <cell r="R4240" t="str">
            <v>210350081All</v>
          </cell>
          <cell r="S4240">
            <v>20</v>
          </cell>
        </row>
        <row r="4241">
          <cell r="A4241" t="str">
            <v>210430041All</v>
          </cell>
          <cell r="B4241">
            <v>62</v>
          </cell>
          <cell r="R4241" t="str">
            <v>210370041All</v>
          </cell>
          <cell r="S4241">
            <v>64</v>
          </cell>
        </row>
        <row r="4242">
          <cell r="A4242" t="str">
            <v>210450041All</v>
          </cell>
          <cell r="B4242">
            <v>71</v>
          </cell>
          <cell r="R4242" t="str">
            <v>210390011All</v>
          </cell>
          <cell r="S4242">
            <v>36</v>
          </cell>
        </row>
        <row r="4243">
          <cell r="A4243" t="str">
            <v>210450081All</v>
          </cell>
          <cell r="B4243">
            <v>27</v>
          </cell>
          <cell r="R4243" t="str">
            <v>210390041All</v>
          </cell>
          <cell r="S4243">
            <v>101</v>
          </cell>
        </row>
        <row r="4244">
          <cell r="A4244" t="str">
            <v>210470011All</v>
          </cell>
          <cell r="B4244">
            <v>45</v>
          </cell>
          <cell r="R4244" t="str">
            <v>210390051All</v>
          </cell>
          <cell r="S4244">
            <v>49</v>
          </cell>
        </row>
        <row r="4245">
          <cell r="A4245" t="str">
            <v>210470041All</v>
          </cell>
          <cell r="B4245">
            <v>97</v>
          </cell>
          <cell r="R4245" t="str">
            <v>210390081All</v>
          </cell>
          <cell r="S4245">
            <v>25</v>
          </cell>
        </row>
        <row r="4246">
          <cell r="A4246" t="str">
            <v>210470081All</v>
          </cell>
          <cell r="B4246">
            <v>20</v>
          </cell>
          <cell r="R4246" t="str">
            <v>210410041All</v>
          </cell>
          <cell r="S4246">
            <v>68</v>
          </cell>
        </row>
        <row r="4247">
          <cell r="A4247" t="str">
            <v>210490011All</v>
          </cell>
          <cell r="B4247">
            <v>35</v>
          </cell>
          <cell r="R4247" t="str">
            <v>210410081All</v>
          </cell>
          <cell r="S4247">
            <v>25</v>
          </cell>
        </row>
        <row r="4248">
          <cell r="A4248" t="str">
            <v>210490041All</v>
          </cell>
          <cell r="B4248">
            <v>69</v>
          </cell>
          <cell r="R4248" t="str">
            <v>210430041All</v>
          </cell>
          <cell r="S4248">
            <v>62</v>
          </cell>
        </row>
        <row r="4249">
          <cell r="A4249" t="str">
            <v>210490081All</v>
          </cell>
          <cell r="B4249">
            <v>21</v>
          </cell>
          <cell r="R4249" t="str">
            <v>210450041All</v>
          </cell>
          <cell r="S4249">
            <v>71</v>
          </cell>
        </row>
        <row r="4250">
          <cell r="A4250" t="str">
            <v>210510041All</v>
          </cell>
          <cell r="B4250">
            <v>58</v>
          </cell>
          <cell r="R4250" t="str">
            <v>210450081All</v>
          </cell>
          <cell r="S4250">
            <v>27</v>
          </cell>
        </row>
        <row r="4251">
          <cell r="A4251" t="str">
            <v>210530041All</v>
          </cell>
          <cell r="B4251">
            <v>71</v>
          </cell>
          <cell r="R4251" t="str">
            <v>210470011All</v>
          </cell>
          <cell r="S4251">
            <v>45</v>
          </cell>
        </row>
        <row r="4252">
          <cell r="A4252" t="str">
            <v>210530081All</v>
          </cell>
          <cell r="B4252">
            <v>23</v>
          </cell>
          <cell r="R4252" t="str">
            <v>210470041All</v>
          </cell>
          <cell r="S4252">
            <v>97</v>
          </cell>
        </row>
        <row r="4253">
          <cell r="A4253" t="str">
            <v>210550011All</v>
          </cell>
          <cell r="B4253">
            <v>39</v>
          </cell>
          <cell r="R4253" t="str">
            <v>210470081All</v>
          </cell>
          <cell r="S4253">
            <v>20</v>
          </cell>
        </row>
        <row r="4254">
          <cell r="A4254" t="str">
            <v>210550041All</v>
          </cell>
          <cell r="B4254">
            <v>84</v>
          </cell>
          <cell r="R4254" t="str">
            <v>210490011All</v>
          </cell>
          <cell r="S4254">
            <v>35</v>
          </cell>
        </row>
        <row r="4255">
          <cell r="A4255" t="str">
            <v>210550051All</v>
          </cell>
          <cell r="B4255">
            <v>57</v>
          </cell>
          <cell r="R4255" t="str">
            <v>210490041All</v>
          </cell>
          <cell r="S4255">
            <v>69</v>
          </cell>
        </row>
        <row r="4256">
          <cell r="A4256" t="str">
            <v>210550081All</v>
          </cell>
          <cell r="B4256">
            <v>22</v>
          </cell>
          <cell r="R4256" t="str">
            <v>210490081All</v>
          </cell>
          <cell r="S4256">
            <v>21</v>
          </cell>
        </row>
        <row r="4257">
          <cell r="A4257" t="str">
            <v>210570041All</v>
          </cell>
          <cell r="B4257">
            <v>76</v>
          </cell>
          <cell r="R4257" t="str">
            <v>210510041All</v>
          </cell>
          <cell r="S4257">
            <v>58</v>
          </cell>
        </row>
        <row r="4258">
          <cell r="A4258" t="str">
            <v>210570081All</v>
          </cell>
          <cell r="B4258">
            <v>23</v>
          </cell>
          <cell r="R4258" t="str">
            <v>210530041All</v>
          </cell>
          <cell r="S4258">
            <v>71</v>
          </cell>
        </row>
        <row r="4259">
          <cell r="A4259" t="str">
            <v>210590011All</v>
          </cell>
          <cell r="B4259">
            <v>43</v>
          </cell>
          <cell r="R4259" t="str">
            <v>210530081All</v>
          </cell>
          <cell r="S4259">
            <v>23</v>
          </cell>
        </row>
        <row r="4260">
          <cell r="A4260" t="str">
            <v>210590041All</v>
          </cell>
          <cell r="B4260">
            <v>101</v>
          </cell>
          <cell r="R4260" t="str">
            <v>210550011All</v>
          </cell>
          <cell r="S4260">
            <v>39</v>
          </cell>
        </row>
        <row r="4261">
          <cell r="A4261" t="str">
            <v>210590051All</v>
          </cell>
          <cell r="B4261">
            <v>57</v>
          </cell>
          <cell r="R4261" t="str">
            <v>210550041All</v>
          </cell>
          <cell r="S4261">
            <v>84</v>
          </cell>
        </row>
        <row r="4262">
          <cell r="A4262" t="str">
            <v>210590081All</v>
          </cell>
          <cell r="B4262">
            <v>27</v>
          </cell>
          <cell r="R4262" t="str">
            <v>210550051All</v>
          </cell>
          <cell r="S4262">
            <v>57</v>
          </cell>
        </row>
        <row r="4263">
          <cell r="A4263" t="str">
            <v>210610011All</v>
          </cell>
          <cell r="B4263">
            <v>34</v>
          </cell>
          <cell r="R4263" t="str">
            <v>210550081All</v>
          </cell>
          <cell r="S4263">
            <v>22</v>
          </cell>
        </row>
        <row r="4264">
          <cell r="A4264" t="str">
            <v>210610041All</v>
          </cell>
          <cell r="B4264">
            <v>60</v>
          </cell>
          <cell r="R4264" t="str">
            <v>210570041All</v>
          </cell>
          <cell r="S4264">
            <v>76</v>
          </cell>
        </row>
        <row r="4265">
          <cell r="A4265" t="str">
            <v>210610081All</v>
          </cell>
          <cell r="B4265">
            <v>22</v>
          </cell>
          <cell r="R4265" t="str">
            <v>210570081All</v>
          </cell>
          <cell r="S4265">
            <v>23</v>
          </cell>
        </row>
        <row r="4266">
          <cell r="A4266" t="str">
            <v>210650041All</v>
          </cell>
          <cell r="B4266">
            <v>61</v>
          </cell>
          <cell r="R4266" t="str">
            <v>210590011All</v>
          </cell>
          <cell r="S4266">
            <v>43</v>
          </cell>
        </row>
        <row r="4267">
          <cell r="A4267" t="str">
            <v>210670011All</v>
          </cell>
          <cell r="B4267">
            <v>33</v>
          </cell>
          <cell r="R4267" t="str">
            <v>210590041All</v>
          </cell>
          <cell r="S4267">
            <v>101</v>
          </cell>
        </row>
        <row r="4268">
          <cell r="A4268" t="str">
            <v>210670041All</v>
          </cell>
          <cell r="B4268">
            <v>73</v>
          </cell>
          <cell r="R4268" t="str">
            <v>210590051All</v>
          </cell>
          <cell r="S4268">
            <v>57</v>
          </cell>
        </row>
        <row r="4269">
          <cell r="A4269" t="str">
            <v>210670081All</v>
          </cell>
          <cell r="B4269">
            <v>25</v>
          </cell>
          <cell r="R4269" t="str">
            <v>210590081All</v>
          </cell>
          <cell r="S4269">
            <v>27</v>
          </cell>
        </row>
        <row r="4270">
          <cell r="A4270" t="str">
            <v>210690011All</v>
          </cell>
          <cell r="B4270">
            <v>34</v>
          </cell>
          <cell r="R4270" t="str">
            <v>210610011All</v>
          </cell>
          <cell r="S4270">
            <v>34</v>
          </cell>
        </row>
        <row r="4271">
          <cell r="A4271" t="str">
            <v>210690041All</v>
          </cell>
          <cell r="B4271">
            <v>64</v>
          </cell>
          <cell r="R4271" t="str">
            <v>210610041All</v>
          </cell>
          <cell r="S4271">
            <v>60</v>
          </cell>
        </row>
        <row r="4272">
          <cell r="A4272" t="str">
            <v>210690081All</v>
          </cell>
          <cell r="B4272">
            <v>24</v>
          </cell>
          <cell r="R4272" t="str">
            <v>210610081All</v>
          </cell>
          <cell r="S4272">
            <v>22</v>
          </cell>
        </row>
        <row r="4273">
          <cell r="A4273" t="str">
            <v>210730011All</v>
          </cell>
          <cell r="B4273">
            <v>34</v>
          </cell>
          <cell r="R4273" t="str">
            <v>210650041All</v>
          </cell>
          <cell r="S4273">
            <v>61</v>
          </cell>
        </row>
        <row r="4274">
          <cell r="A4274" t="str">
            <v>210730041All</v>
          </cell>
          <cell r="B4274">
            <v>61</v>
          </cell>
          <cell r="R4274" t="str">
            <v>210670011All</v>
          </cell>
          <cell r="S4274">
            <v>33</v>
          </cell>
        </row>
        <row r="4275">
          <cell r="A4275" t="str">
            <v>210750011All</v>
          </cell>
          <cell r="B4275">
            <v>37</v>
          </cell>
          <cell r="R4275" t="str">
            <v>210670041All</v>
          </cell>
          <cell r="S4275">
            <v>73</v>
          </cell>
        </row>
        <row r="4276">
          <cell r="A4276" t="str">
            <v>210750041All</v>
          </cell>
          <cell r="B4276">
            <v>101</v>
          </cell>
          <cell r="R4276" t="str">
            <v>210670081All</v>
          </cell>
          <cell r="S4276">
            <v>25</v>
          </cell>
        </row>
        <row r="4277">
          <cell r="A4277" t="str">
            <v>210750051All</v>
          </cell>
          <cell r="B4277">
            <v>47</v>
          </cell>
          <cell r="R4277" t="str">
            <v>210690011All</v>
          </cell>
          <cell r="S4277">
            <v>34</v>
          </cell>
        </row>
        <row r="4278">
          <cell r="A4278" t="str">
            <v>210750081All</v>
          </cell>
          <cell r="B4278">
            <v>25</v>
          </cell>
          <cell r="R4278" t="str">
            <v>210690041All</v>
          </cell>
          <cell r="S4278">
            <v>64</v>
          </cell>
        </row>
        <row r="4279">
          <cell r="A4279" t="str">
            <v>210770041All</v>
          </cell>
          <cell r="B4279">
            <v>71</v>
          </cell>
          <cell r="R4279" t="str">
            <v>210690081All</v>
          </cell>
          <cell r="S4279">
            <v>24</v>
          </cell>
        </row>
        <row r="4280">
          <cell r="A4280" t="str">
            <v>210770081All</v>
          </cell>
          <cell r="B4280">
            <v>25</v>
          </cell>
          <cell r="R4280" t="str">
            <v>210730011All</v>
          </cell>
          <cell r="S4280">
            <v>34</v>
          </cell>
        </row>
        <row r="4281">
          <cell r="A4281" t="str">
            <v>210790041All</v>
          </cell>
          <cell r="B4281">
            <v>61</v>
          </cell>
          <cell r="R4281" t="str">
            <v>210730041All</v>
          </cell>
          <cell r="S4281">
            <v>61</v>
          </cell>
        </row>
        <row r="4282">
          <cell r="A4282" t="str">
            <v>210810041All</v>
          </cell>
          <cell r="B4282">
            <v>59</v>
          </cell>
          <cell r="R4282" t="str">
            <v>210750011All</v>
          </cell>
          <cell r="S4282">
            <v>37</v>
          </cell>
        </row>
        <row r="4283">
          <cell r="A4283" t="str">
            <v>210830011All</v>
          </cell>
          <cell r="B4283">
            <v>38</v>
          </cell>
          <cell r="R4283" t="str">
            <v>210750041All</v>
          </cell>
          <cell r="S4283">
            <v>101</v>
          </cell>
        </row>
        <row r="4284">
          <cell r="A4284" t="str">
            <v>210830041All</v>
          </cell>
          <cell r="B4284">
            <v>94</v>
          </cell>
          <cell r="R4284" t="str">
            <v>210750051All</v>
          </cell>
          <cell r="S4284">
            <v>47</v>
          </cell>
        </row>
        <row r="4285">
          <cell r="A4285" t="str">
            <v>210830051All</v>
          </cell>
          <cell r="B4285">
            <v>46</v>
          </cell>
          <cell r="R4285" t="str">
            <v>210750081All</v>
          </cell>
          <cell r="S4285">
            <v>25</v>
          </cell>
        </row>
        <row r="4286">
          <cell r="A4286" t="str">
            <v>210830081All</v>
          </cell>
          <cell r="B4286">
            <v>22</v>
          </cell>
          <cell r="R4286" t="str">
            <v>210770041All</v>
          </cell>
          <cell r="S4286">
            <v>71</v>
          </cell>
        </row>
        <row r="4287">
          <cell r="A4287" t="str">
            <v>210850011All</v>
          </cell>
          <cell r="B4287">
            <v>34</v>
          </cell>
          <cell r="R4287" t="str">
            <v>210770081All</v>
          </cell>
          <cell r="S4287">
            <v>25</v>
          </cell>
        </row>
        <row r="4288">
          <cell r="A4288" t="str">
            <v>210850041All</v>
          </cell>
          <cell r="B4288">
            <v>64</v>
          </cell>
          <cell r="R4288" t="str">
            <v>210790041All</v>
          </cell>
          <cell r="S4288">
            <v>61</v>
          </cell>
        </row>
        <row r="4289">
          <cell r="A4289" t="str">
            <v>210850081All</v>
          </cell>
          <cell r="B4289">
            <v>22</v>
          </cell>
          <cell r="R4289" t="str">
            <v>210810041All</v>
          </cell>
          <cell r="S4289">
            <v>59</v>
          </cell>
        </row>
        <row r="4290">
          <cell r="A4290" t="str">
            <v>210870011All</v>
          </cell>
          <cell r="B4290">
            <v>36</v>
          </cell>
          <cell r="R4290" t="str">
            <v>210830011All</v>
          </cell>
          <cell r="S4290">
            <v>38</v>
          </cell>
        </row>
        <row r="4291">
          <cell r="A4291" t="str">
            <v>210870041All</v>
          </cell>
          <cell r="B4291">
            <v>69</v>
          </cell>
          <cell r="R4291" t="str">
            <v>210830041All</v>
          </cell>
          <cell r="S4291">
            <v>94</v>
          </cell>
        </row>
        <row r="4292">
          <cell r="A4292" t="str">
            <v>210870081All</v>
          </cell>
          <cell r="B4292">
            <v>25</v>
          </cell>
          <cell r="R4292" t="str">
            <v>210830051All</v>
          </cell>
          <cell r="S4292">
            <v>46</v>
          </cell>
        </row>
        <row r="4293">
          <cell r="A4293" t="str">
            <v>210890041All</v>
          </cell>
          <cell r="B4293">
            <v>67</v>
          </cell>
          <cell r="R4293" t="str">
            <v>210830081All</v>
          </cell>
          <cell r="S4293">
            <v>22</v>
          </cell>
        </row>
        <row r="4294">
          <cell r="A4294" t="str">
            <v>210890081All</v>
          </cell>
          <cell r="B4294">
            <v>24</v>
          </cell>
          <cell r="R4294" t="str">
            <v>210850011All</v>
          </cell>
          <cell r="S4294">
            <v>34</v>
          </cell>
        </row>
        <row r="4295">
          <cell r="A4295" t="str">
            <v>210910011All</v>
          </cell>
          <cell r="B4295">
            <v>40</v>
          </cell>
          <cell r="R4295" t="str">
            <v>210850041All</v>
          </cell>
          <cell r="S4295">
            <v>64</v>
          </cell>
        </row>
        <row r="4296">
          <cell r="A4296" t="str">
            <v>210910041All</v>
          </cell>
          <cell r="B4296">
            <v>96</v>
          </cell>
          <cell r="R4296" t="str">
            <v>210850081All</v>
          </cell>
          <cell r="S4296">
            <v>22</v>
          </cell>
        </row>
        <row r="4297">
          <cell r="A4297" t="str">
            <v>210910081All</v>
          </cell>
          <cell r="B4297">
            <v>25</v>
          </cell>
          <cell r="R4297" t="str">
            <v>210870011All</v>
          </cell>
          <cell r="S4297">
            <v>36</v>
          </cell>
        </row>
        <row r="4298">
          <cell r="A4298" t="str">
            <v>210930011All</v>
          </cell>
          <cell r="B4298">
            <v>41</v>
          </cell>
          <cell r="R4298" t="str">
            <v>210870041All</v>
          </cell>
          <cell r="S4298">
            <v>69</v>
          </cell>
        </row>
        <row r="4299">
          <cell r="A4299" t="str">
            <v>210930041All</v>
          </cell>
          <cell r="B4299">
            <v>85</v>
          </cell>
          <cell r="R4299" t="str">
            <v>210870081All</v>
          </cell>
          <cell r="S4299">
            <v>25</v>
          </cell>
        </row>
        <row r="4300">
          <cell r="A4300" t="str">
            <v>210930081All</v>
          </cell>
          <cell r="B4300">
            <v>25</v>
          </cell>
          <cell r="R4300" t="str">
            <v>210890041All</v>
          </cell>
          <cell r="S4300">
            <v>67</v>
          </cell>
        </row>
        <row r="4301">
          <cell r="A4301" t="str">
            <v>210970011All</v>
          </cell>
          <cell r="B4301">
            <v>36</v>
          </cell>
          <cell r="R4301" t="str">
            <v>210890081All</v>
          </cell>
          <cell r="S4301">
            <v>24</v>
          </cell>
        </row>
        <row r="4302">
          <cell r="A4302" t="str">
            <v>210970041All</v>
          </cell>
          <cell r="B4302">
            <v>66</v>
          </cell>
          <cell r="R4302" t="str">
            <v>210910011All</v>
          </cell>
          <cell r="S4302">
            <v>40</v>
          </cell>
        </row>
        <row r="4303">
          <cell r="A4303" t="str">
            <v>210970081All</v>
          </cell>
          <cell r="B4303">
            <v>24</v>
          </cell>
          <cell r="R4303" t="str">
            <v>210910041All</v>
          </cell>
          <cell r="S4303">
            <v>96</v>
          </cell>
        </row>
        <row r="4304">
          <cell r="A4304" t="str">
            <v>210990011All</v>
          </cell>
          <cell r="B4304">
            <v>34</v>
          </cell>
          <cell r="R4304" t="str">
            <v>210910081All</v>
          </cell>
          <cell r="S4304">
            <v>25</v>
          </cell>
        </row>
        <row r="4305">
          <cell r="A4305" t="str">
            <v>210990041All</v>
          </cell>
          <cell r="B4305">
            <v>47</v>
          </cell>
          <cell r="R4305" t="str">
            <v>210930011All</v>
          </cell>
          <cell r="S4305">
            <v>41</v>
          </cell>
        </row>
        <row r="4306">
          <cell r="A4306" t="str">
            <v>210990081All</v>
          </cell>
          <cell r="B4306">
            <v>24</v>
          </cell>
          <cell r="R4306" t="str">
            <v>210930041All</v>
          </cell>
          <cell r="S4306">
            <v>85</v>
          </cell>
        </row>
        <row r="4307">
          <cell r="A4307" t="str">
            <v>211010011All</v>
          </cell>
          <cell r="B4307">
            <v>39</v>
          </cell>
          <cell r="R4307" t="str">
            <v>210930081All</v>
          </cell>
          <cell r="S4307">
            <v>25</v>
          </cell>
        </row>
        <row r="4308">
          <cell r="A4308" t="str">
            <v>211010041All</v>
          </cell>
          <cell r="B4308">
            <v>96</v>
          </cell>
          <cell r="R4308" t="str">
            <v>210970011All</v>
          </cell>
          <cell r="S4308">
            <v>36</v>
          </cell>
        </row>
        <row r="4309">
          <cell r="A4309" t="str">
            <v>211010051All</v>
          </cell>
          <cell r="B4309">
            <v>55</v>
          </cell>
          <cell r="R4309" t="str">
            <v>210970041All</v>
          </cell>
          <cell r="S4309">
            <v>66</v>
          </cell>
        </row>
        <row r="4310">
          <cell r="A4310" t="str">
            <v>211010081All</v>
          </cell>
          <cell r="B4310">
            <v>27</v>
          </cell>
          <cell r="R4310" t="str">
            <v>210970081All</v>
          </cell>
          <cell r="S4310">
            <v>24</v>
          </cell>
        </row>
        <row r="4311">
          <cell r="A4311" t="str">
            <v>211030011All</v>
          </cell>
          <cell r="B4311">
            <v>31</v>
          </cell>
          <cell r="R4311" t="str">
            <v>210990011All</v>
          </cell>
          <cell r="S4311">
            <v>34</v>
          </cell>
        </row>
        <row r="4312">
          <cell r="A4312" t="str">
            <v>211030041All</v>
          </cell>
          <cell r="B4312">
            <v>64</v>
          </cell>
          <cell r="R4312" t="str">
            <v>210990041All</v>
          </cell>
          <cell r="S4312">
            <v>47</v>
          </cell>
        </row>
        <row r="4313">
          <cell r="A4313" t="str">
            <v>211030081All</v>
          </cell>
          <cell r="B4313">
            <v>24</v>
          </cell>
          <cell r="R4313" t="str">
            <v>210990081All</v>
          </cell>
          <cell r="S4313">
            <v>24</v>
          </cell>
        </row>
        <row r="4314">
          <cell r="A4314" t="str">
            <v>211050011All</v>
          </cell>
          <cell r="B4314">
            <v>37</v>
          </cell>
          <cell r="R4314" t="str">
            <v>211010011All</v>
          </cell>
          <cell r="S4314">
            <v>39</v>
          </cell>
        </row>
        <row r="4315">
          <cell r="A4315" t="str">
            <v>211050041All</v>
          </cell>
          <cell r="B4315">
            <v>100</v>
          </cell>
          <cell r="R4315" t="str">
            <v>211010041All</v>
          </cell>
          <cell r="S4315">
            <v>96</v>
          </cell>
        </row>
        <row r="4316">
          <cell r="A4316" t="str">
            <v>211050051All</v>
          </cell>
          <cell r="B4316">
            <v>49</v>
          </cell>
          <cell r="R4316" t="str">
            <v>211010051All</v>
          </cell>
          <cell r="S4316">
            <v>55</v>
          </cell>
        </row>
        <row r="4317">
          <cell r="A4317" t="str">
            <v>211050081All</v>
          </cell>
          <cell r="B4317">
            <v>23</v>
          </cell>
          <cell r="R4317" t="str">
            <v>211010081All</v>
          </cell>
          <cell r="S4317">
            <v>27</v>
          </cell>
        </row>
        <row r="4318">
          <cell r="A4318" t="str">
            <v>211070011All</v>
          </cell>
          <cell r="B4318">
            <v>31</v>
          </cell>
          <cell r="R4318" t="str">
            <v>211030011All</v>
          </cell>
          <cell r="S4318">
            <v>31</v>
          </cell>
        </row>
        <row r="4319">
          <cell r="A4319" t="str">
            <v>211070041All</v>
          </cell>
          <cell r="B4319">
            <v>88</v>
          </cell>
          <cell r="R4319" t="str">
            <v>211030041All</v>
          </cell>
          <cell r="S4319">
            <v>64</v>
          </cell>
        </row>
        <row r="4320">
          <cell r="A4320" t="str">
            <v>211070051All</v>
          </cell>
          <cell r="B4320">
            <v>54</v>
          </cell>
          <cell r="R4320" t="str">
            <v>211030081All</v>
          </cell>
          <cell r="S4320">
            <v>24</v>
          </cell>
        </row>
        <row r="4321">
          <cell r="A4321" t="str">
            <v>211070081All</v>
          </cell>
          <cell r="B4321">
            <v>25</v>
          </cell>
          <cell r="R4321" t="str">
            <v>211050011All</v>
          </cell>
          <cell r="S4321">
            <v>37</v>
          </cell>
        </row>
        <row r="4322">
          <cell r="A4322" t="str">
            <v>211110011All</v>
          </cell>
          <cell r="B4322">
            <v>35</v>
          </cell>
          <cell r="R4322" t="str">
            <v>211050041All</v>
          </cell>
          <cell r="S4322">
            <v>100</v>
          </cell>
        </row>
        <row r="4323">
          <cell r="A4323" t="str">
            <v>211110041All</v>
          </cell>
          <cell r="B4323">
            <v>80</v>
          </cell>
          <cell r="R4323" t="str">
            <v>211050051All</v>
          </cell>
          <cell r="S4323">
            <v>49</v>
          </cell>
        </row>
        <row r="4324">
          <cell r="A4324" t="str">
            <v>211110081All</v>
          </cell>
          <cell r="B4324">
            <v>23</v>
          </cell>
          <cell r="R4324" t="str">
            <v>211050081All</v>
          </cell>
          <cell r="S4324">
            <v>23</v>
          </cell>
        </row>
        <row r="4325">
          <cell r="A4325" t="str">
            <v>211130041All</v>
          </cell>
          <cell r="B4325">
            <v>61</v>
          </cell>
          <cell r="R4325" t="str">
            <v>211070011All</v>
          </cell>
          <cell r="S4325">
            <v>31</v>
          </cell>
        </row>
        <row r="4326">
          <cell r="A4326" t="str">
            <v>211130081All</v>
          </cell>
          <cell r="B4326">
            <v>22</v>
          </cell>
          <cell r="R4326" t="str">
            <v>211070041All</v>
          </cell>
          <cell r="S4326">
            <v>88</v>
          </cell>
        </row>
        <row r="4327">
          <cell r="A4327" t="str">
            <v>211170041All</v>
          </cell>
          <cell r="B4327">
            <v>55</v>
          </cell>
          <cell r="R4327" t="str">
            <v>211070051All</v>
          </cell>
          <cell r="S4327">
            <v>54</v>
          </cell>
        </row>
        <row r="4328">
          <cell r="A4328" t="str">
            <v>211210041All</v>
          </cell>
          <cell r="B4328">
            <v>71</v>
          </cell>
          <cell r="R4328" t="str">
            <v>211070081All</v>
          </cell>
          <cell r="S4328">
            <v>25</v>
          </cell>
        </row>
        <row r="4329">
          <cell r="A4329" t="str">
            <v>211230011All</v>
          </cell>
          <cell r="B4329">
            <v>36</v>
          </cell>
          <cell r="R4329" t="str">
            <v>211110011All</v>
          </cell>
          <cell r="S4329">
            <v>35</v>
          </cell>
        </row>
        <row r="4330">
          <cell r="A4330" t="str">
            <v>211230041All</v>
          </cell>
          <cell r="B4330">
            <v>88</v>
          </cell>
          <cell r="R4330" t="str">
            <v>211110041All</v>
          </cell>
          <cell r="S4330">
            <v>80</v>
          </cell>
        </row>
        <row r="4331">
          <cell r="A4331" t="str">
            <v>211230081All</v>
          </cell>
          <cell r="B4331">
            <v>25</v>
          </cell>
          <cell r="R4331" t="str">
            <v>211110081All</v>
          </cell>
          <cell r="S4331">
            <v>23</v>
          </cell>
        </row>
        <row r="4332">
          <cell r="A4332" t="str">
            <v>211250041All</v>
          </cell>
          <cell r="B4332">
            <v>60</v>
          </cell>
          <cell r="R4332" t="str">
            <v>211130041All</v>
          </cell>
          <cell r="S4332">
            <v>61</v>
          </cell>
        </row>
        <row r="4333">
          <cell r="A4333" t="str">
            <v>211270041All</v>
          </cell>
          <cell r="B4333">
            <v>56</v>
          </cell>
          <cell r="R4333" t="str">
            <v>211130081All</v>
          </cell>
          <cell r="S4333">
            <v>22</v>
          </cell>
        </row>
        <row r="4334">
          <cell r="A4334" t="str">
            <v>211350011All</v>
          </cell>
          <cell r="B4334">
            <v>32</v>
          </cell>
          <cell r="R4334" t="str">
            <v>211170041All</v>
          </cell>
          <cell r="S4334">
            <v>55</v>
          </cell>
        </row>
        <row r="4335">
          <cell r="A4335" t="str">
            <v>211350041All</v>
          </cell>
          <cell r="B4335">
            <v>62</v>
          </cell>
          <cell r="R4335" t="str">
            <v>211210041All</v>
          </cell>
          <cell r="S4335">
            <v>71</v>
          </cell>
        </row>
        <row r="4336">
          <cell r="A4336" t="str">
            <v>211350081All</v>
          </cell>
          <cell r="B4336">
            <v>22</v>
          </cell>
          <cell r="R4336" t="str">
            <v>211230011All</v>
          </cell>
          <cell r="S4336">
            <v>36</v>
          </cell>
        </row>
        <row r="4337">
          <cell r="A4337" t="str">
            <v>211370041All</v>
          </cell>
          <cell r="B4337">
            <v>71</v>
          </cell>
          <cell r="R4337" t="str">
            <v>211230041All</v>
          </cell>
          <cell r="S4337">
            <v>88</v>
          </cell>
        </row>
        <row r="4338">
          <cell r="A4338" t="str">
            <v>211370081All</v>
          </cell>
          <cell r="B4338">
            <v>26</v>
          </cell>
          <cell r="R4338" t="str">
            <v>211230081All</v>
          </cell>
          <cell r="S4338">
            <v>25</v>
          </cell>
        </row>
        <row r="4339">
          <cell r="A4339" t="str">
            <v>211390011All</v>
          </cell>
          <cell r="B4339">
            <v>34</v>
          </cell>
          <cell r="R4339" t="str">
            <v>211250041All</v>
          </cell>
          <cell r="S4339">
            <v>60</v>
          </cell>
        </row>
        <row r="4340">
          <cell r="A4340" t="str">
            <v>211390041All</v>
          </cell>
          <cell r="B4340">
            <v>82</v>
          </cell>
          <cell r="R4340" t="str">
            <v>211270041All</v>
          </cell>
          <cell r="S4340">
            <v>56</v>
          </cell>
        </row>
        <row r="4341">
          <cell r="A4341" t="str">
            <v>211390051All</v>
          </cell>
          <cell r="B4341">
            <v>54</v>
          </cell>
          <cell r="R4341" t="str">
            <v>211350011All</v>
          </cell>
          <cell r="S4341">
            <v>32</v>
          </cell>
        </row>
        <row r="4342">
          <cell r="A4342" t="str">
            <v>211390081All</v>
          </cell>
          <cell r="B4342">
            <v>20</v>
          </cell>
          <cell r="R4342" t="str">
            <v>211350041All</v>
          </cell>
          <cell r="S4342">
            <v>62</v>
          </cell>
        </row>
        <row r="4343">
          <cell r="A4343" t="str">
            <v>211410011All</v>
          </cell>
          <cell r="B4343">
            <v>46</v>
          </cell>
          <cell r="R4343" t="str">
            <v>211350081All</v>
          </cell>
          <cell r="S4343">
            <v>22</v>
          </cell>
        </row>
        <row r="4344">
          <cell r="A4344" t="str">
            <v>211410041All</v>
          </cell>
          <cell r="B4344">
            <v>97</v>
          </cell>
          <cell r="R4344" t="str">
            <v>211370041All</v>
          </cell>
          <cell r="S4344">
            <v>71</v>
          </cell>
        </row>
        <row r="4345">
          <cell r="A4345" t="str">
            <v>211410081All</v>
          </cell>
          <cell r="B4345">
            <v>20</v>
          </cell>
          <cell r="R4345" t="str">
            <v>211370081All</v>
          </cell>
          <cell r="S4345">
            <v>26</v>
          </cell>
        </row>
        <row r="4346">
          <cell r="A4346" t="str">
            <v>211410091All</v>
          </cell>
          <cell r="B4346">
            <v>56</v>
          </cell>
          <cell r="R4346" t="str">
            <v>211390011All</v>
          </cell>
          <cell r="S4346">
            <v>34</v>
          </cell>
        </row>
        <row r="4347">
          <cell r="A4347" t="str">
            <v>211430011All</v>
          </cell>
          <cell r="B4347">
            <v>38</v>
          </cell>
          <cell r="R4347" t="str">
            <v>211390041All</v>
          </cell>
          <cell r="S4347">
            <v>82</v>
          </cell>
        </row>
        <row r="4348">
          <cell r="A4348" t="str">
            <v>211430041All</v>
          </cell>
          <cell r="B4348">
            <v>85</v>
          </cell>
          <cell r="R4348" t="str">
            <v>211390051All</v>
          </cell>
          <cell r="S4348">
            <v>54</v>
          </cell>
        </row>
        <row r="4349">
          <cell r="A4349" t="str">
            <v>211430081All</v>
          </cell>
          <cell r="B4349">
            <v>21</v>
          </cell>
          <cell r="R4349" t="str">
            <v>211390081All</v>
          </cell>
          <cell r="S4349">
            <v>20</v>
          </cell>
        </row>
        <row r="4350">
          <cell r="A4350" t="str">
            <v>211450011All</v>
          </cell>
          <cell r="B4350">
            <v>34</v>
          </cell>
          <cell r="R4350" t="str">
            <v>211410011All</v>
          </cell>
          <cell r="S4350">
            <v>46</v>
          </cell>
        </row>
        <row r="4351">
          <cell r="A4351" t="str">
            <v>211450041All</v>
          </cell>
          <cell r="B4351">
            <v>91</v>
          </cell>
          <cell r="R4351" t="str">
            <v>211410041All</v>
          </cell>
          <cell r="S4351">
            <v>97</v>
          </cell>
        </row>
        <row r="4352">
          <cell r="A4352" t="str">
            <v>211450051All</v>
          </cell>
          <cell r="B4352">
            <v>51</v>
          </cell>
          <cell r="R4352" t="str">
            <v>211410081All</v>
          </cell>
          <cell r="S4352">
            <v>20</v>
          </cell>
        </row>
        <row r="4353">
          <cell r="A4353" t="str">
            <v>211450081All</v>
          </cell>
          <cell r="B4353">
            <v>21</v>
          </cell>
          <cell r="R4353" t="str">
            <v>211410091All</v>
          </cell>
          <cell r="S4353">
            <v>56</v>
          </cell>
        </row>
        <row r="4354">
          <cell r="A4354" t="str">
            <v>211490011All</v>
          </cell>
          <cell r="B4354">
            <v>36</v>
          </cell>
          <cell r="R4354" t="str">
            <v>211430011All</v>
          </cell>
          <cell r="S4354">
            <v>38</v>
          </cell>
        </row>
        <row r="4355">
          <cell r="A4355" t="str">
            <v>211490041All</v>
          </cell>
          <cell r="B4355">
            <v>99</v>
          </cell>
          <cell r="R4355" t="str">
            <v>211430041All</v>
          </cell>
          <cell r="S4355">
            <v>85</v>
          </cell>
        </row>
        <row r="4356">
          <cell r="A4356" t="str">
            <v>211490081All</v>
          </cell>
          <cell r="B4356">
            <v>27</v>
          </cell>
          <cell r="R4356" t="str">
            <v>211430081All</v>
          </cell>
          <cell r="S4356">
            <v>21</v>
          </cell>
        </row>
        <row r="4357">
          <cell r="A4357" t="str">
            <v>211510041All</v>
          </cell>
          <cell r="B4357">
            <v>61</v>
          </cell>
          <cell r="R4357" t="str">
            <v>211450011All</v>
          </cell>
          <cell r="S4357">
            <v>34</v>
          </cell>
        </row>
        <row r="4358">
          <cell r="A4358" t="str">
            <v>211510081All</v>
          </cell>
          <cell r="B4358">
            <v>21</v>
          </cell>
          <cell r="R4358" t="str">
            <v>211450041All</v>
          </cell>
          <cell r="S4358">
            <v>91</v>
          </cell>
        </row>
        <row r="4359">
          <cell r="A4359" t="str">
            <v>211550011All</v>
          </cell>
          <cell r="B4359">
            <v>37</v>
          </cell>
          <cell r="R4359" t="str">
            <v>211450051All</v>
          </cell>
          <cell r="S4359">
            <v>51</v>
          </cell>
        </row>
        <row r="4360">
          <cell r="A4360" t="str">
            <v>211550041All</v>
          </cell>
          <cell r="B4360">
            <v>71</v>
          </cell>
          <cell r="R4360" t="str">
            <v>211450081All</v>
          </cell>
          <cell r="S4360">
            <v>21</v>
          </cell>
        </row>
        <row r="4361">
          <cell r="A4361" t="str">
            <v>211550081All</v>
          </cell>
          <cell r="B4361">
            <v>25</v>
          </cell>
          <cell r="R4361" t="str">
            <v>211490011All</v>
          </cell>
          <cell r="S4361">
            <v>36</v>
          </cell>
        </row>
        <row r="4362">
          <cell r="A4362" t="str">
            <v>211550091All</v>
          </cell>
          <cell r="B4362">
            <v>45</v>
          </cell>
          <cell r="R4362" t="str">
            <v>211490041All</v>
          </cell>
          <cell r="S4362">
            <v>99</v>
          </cell>
        </row>
        <row r="4363">
          <cell r="A4363" t="str">
            <v>211570011All</v>
          </cell>
          <cell r="B4363">
            <v>30</v>
          </cell>
          <cell r="R4363" t="str">
            <v>211490081All</v>
          </cell>
          <cell r="S4363">
            <v>27</v>
          </cell>
        </row>
        <row r="4364">
          <cell r="A4364" t="str">
            <v>211570041All</v>
          </cell>
          <cell r="B4364">
            <v>73</v>
          </cell>
          <cell r="R4364" t="str">
            <v>211510041All</v>
          </cell>
          <cell r="S4364">
            <v>61</v>
          </cell>
        </row>
        <row r="4365">
          <cell r="A4365" t="str">
            <v>211570051All</v>
          </cell>
          <cell r="B4365">
            <v>49</v>
          </cell>
          <cell r="R4365" t="str">
            <v>211510081All</v>
          </cell>
          <cell r="S4365">
            <v>21</v>
          </cell>
        </row>
        <row r="4366">
          <cell r="A4366" t="str">
            <v>211570081All</v>
          </cell>
          <cell r="B4366">
            <v>20</v>
          </cell>
          <cell r="R4366" t="str">
            <v>211550011All</v>
          </cell>
          <cell r="S4366">
            <v>37</v>
          </cell>
        </row>
        <row r="4367">
          <cell r="A4367" t="str">
            <v>211610011All</v>
          </cell>
          <cell r="B4367">
            <v>34</v>
          </cell>
          <cell r="R4367" t="str">
            <v>211550041All</v>
          </cell>
          <cell r="S4367">
            <v>71</v>
          </cell>
        </row>
        <row r="4368">
          <cell r="A4368" t="str">
            <v>211610041All</v>
          </cell>
          <cell r="B4368">
            <v>64</v>
          </cell>
          <cell r="R4368" t="str">
            <v>211550081All</v>
          </cell>
          <cell r="S4368">
            <v>25</v>
          </cell>
        </row>
        <row r="4369">
          <cell r="A4369" t="str">
            <v>211610081All</v>
          </cell>
          <cell r="B4369">
            <v>24</v>
          </cell>
          <cell r="R4369" t="str">
            <v>211550091All</v>
          </cell>
          <cell r="S4369">
            <v>45</v>
          </cell>
        </row>
        <row r="4370">
          <cell r="A4370" t="str">
            <v>211630011All</v>
          </cell>
          <cell r="B4370">
            <v>41</v>
          </cell>
          <cell r="R4370" t="str">
            <v>211570011All</v>
          </cell>
          <cell r="S4370">
            <v>30</v>
          </cell>
        </row>
        <row r="4371">
          <cell r="A4371" t="str">
            <v>211630041All</v>
          </cell>
          <cell r="B4371">
            <v>86</v>
          </cell>
          <cell r="R4371" t="str">
            <v>211570041All</v>
          </cell>
          <cell r="S4371">
            <v>73</v>
          </cell>
        </row>
        <row r="4372">
          <cell r="A4372" t="str">
            <v>211630081All</v>
          </cell>
          <cell r="B4372">
            <v>22</v>
          </cell>
          <cell r="R4372" t="str">
            <v>211570051All</v>
          </cell>
          <cell r="S4372">
            <v>49</v>
          </cell>
        </row>
        <row r="4373">
          <cell r="A4373" t="str">
            <v>211650041All</v>
          </cell>
          <cell r="B4373">
            <v>56</v>
          </cell>
          <cell r="R4373" t="str">
            <v>211570081All</v>
          </cell>
          <cell r="S4373">
            <v>20</v>
          </cell>
        </row>
        <row r="4374">
          <cell r="A4374" t="str">
            <v>211670011All</v>
          </cell>
          <cell r="B4374">
            <v>34</v>
          </cell>
          <cell r="R4374" t="str">
            <v>211610011All</v>
          </cell>
          <cell r="S4374">
            <v>34</v>
          </cell>
        </row>
        <row r="4375">
          <cell r="A4375" t="str">
            <v>211670041All</v>
          </cell>
          <cell r="B4375">
            <v>59</v>
          </cell>
          <cell r="R4375" t="str">
            <v>211610041All</v>
          </cell>
          <cell r="S4375">
            <v>64</v>
          </cell>
        </row>
        <row r="4376">
          <cell r="A4376" t="str">
            <v>211670081All</v>
          </cell>
          <cell r="B4376">
            <v>21</v>
          </cell>
          <cell r="R4376" t="str">
            <v>211610081All</v>
          </cell>
          <cell r="S4376">
            <v>24</v>
          </cell>
        </row>
        <row r="4377">
          <cell r="A4377" t="str">
            <v>211690041All</v>
          </cell>
          <cell r="B4377">
            <v>62</v>
          </cell>
          <cell r="R4377" t="str">
            <v>211630011All</v>
          </cell>
          <cell r="S4377">
            <v>41</v>
          </cell>
        </row>
        <row r="4378">
          <cell r="A4378" t="str">
            <v>211690081All</v>
          </cell>
          <cell r="B4378">
            <v>25</v>
          </cell>
          <cell r="R4378" t="str">
            <v>211630041All</v>
          </cell>
          <cell r="S4378">
            <v>86</v>
          </cell>
        </row>
        <row r="4379">
          <cell r="A4379" t="str">
            <v>211710041All</v>
          </cell>
          <cell r="B4379">
            <v>59</v>
          </cell>
          <cell r="R4379" t="str">
            <v>211630081All</v>
          </cell>
          <cell r="S4379">
            <v>22</v>
          </cell>
        </row>
        <row r="4380">
          <cell r="A4380" t="str">
            <v>211710081All</v>
          </cell>
          <cell r="B4380">
            <v>20</v>
          </cell>
          <cell r="R4380" t="str">
            <v>211650041All</v>
          </cell>
          <cell r="S4380">
            <v>56</v>
          </cell>
        </row>
        <row r="4381">
          <cell r="A4381" t="str">
            <v>211730011All</v>
          </cell>
          <cell r="B4381">
            <v>34</v>
          </cell>
          <cell r="R4381" t="str">
            <v>211670011All</v>
          </cell>
          <cell r="S4381">
            <v>34</v>
          </cell>
        </row>
        <row r="4382">
          <cell r="A4382" t="str">
            <v>211730041All</v>
          </cell>
          <cell r="B4382">
            <v>61</v>
          </cell>
          <cell r="R4382" t="str">
            <v>211670041All</v>
          </cell>
          <cell r="S4382">
            <v>59</v>
          </cell>
        </row>
        <row r="4383">
          <cell r="A4383" t="str">
            <v>211730081All</v>
          </cell>
          <cell r="B4383">
            <v>22</v>
          </cell>
          <cell r="R4383" t="str">
            <v>211670081All</v>
          </cell>
          <cell r="S4383">
            <v>21</v>
          </cell>
        </row>
        <row r="4384">
          <cell r="A4384" t="str">
            <v>211750041All</v>
          </cell>
          <cell r="B4384">
            <v>46</v>
          </cell>
          <cell r="R4384" t="str">
            <v>211690041All</v>
          </cell>
          <cell r="S4384">
            <v>62</v>
          </cell>
        </row>
        <row r="4385">
          <cell r="A4385" t="str">
            <v>211770011All</v>
          </cell>
          <cell r="B4385">
            <v>38</v>
          </cell>
          <cell r="R4385" t="str">
            <v>211690081All</v>
          </cell>
          <cell r="S4385">
            <v>25</v>
          </cell>
        </row>
        <row r="4386">
          <cell r="A4386" t="str">
            <v>211770041All</v>
          </cell>
          <cell r="B4386">
            <v>83</v>
          </cell>
          <cell r="R4386" t="str">
            <v>211710041All</v>
          </cell>
          <cell r="S4386">
            <v>59</v>
          </cell>
        </row>
        <row r="4387">
          <cell r="A4387" t="str">
            <v>211770081All</v>
          </cell>
          <cell r="B4387">
            <v>23</v>
          </cell>
          <cell r="R4387" t="str">
            <v>211710081All</v>
          </cell>
          <cell r="S4387">
            <v>20</v>
          </cell>
        </row>
        <row r="4388">
          <cell r="A4388" t="str">
            <v>211790011All</v>
          </cell>
          <cell r="B4388">
            <v>35</v>
          </cell>
          <cell r="R4388" t="str">
            <v>211730011All</v>
          </cell>
          <cell r="S4388">
            <v>34</v>
          </cell>
        </row>
        <row r="4389">
          <cell r="A4389" t="str">
            <v>211790041All</v>
          </cell>
          <cell r="B4389">
            <v>72</v>
          </cell>
          <cell r="R4389" t="str">
            <v>211730041All</v>
          </cell>
          <cell r="S4389">
            <v>61</v>
          </cell>
        </row>
        <row r="4390">
          <cell r="A4390" t="str">
            <v>211790081All</v>
          </cell>
          <cell r="B4390">
            <v>25</v>
          </cell>
          <cell r="R4390" t="str">
            <v>211730081All</v>
          </cell>
          <cell r="S4390">
            <v>22</v>
          </cell>
        </row>
        <row r="4391">
          <cell r="A4391" t="str">
            <v>211810011All</v>
          </cell>
          <cell r="B4391">
            <v>34</v>
          </cell>
          <cell r="R4391" t="str">
            <v>211750041All</v>
          </cell>
          <cell r="S4391">
            <v>46</v>
          </cell>
        </row>
        <row r="4392">
          <cell r="A4392" t="str">
            <v>211810041All</v>
          </cell>
          <cell r="B4392">
            <v>60</v>
          </cell>
          <cell r="R4392" t="str">
            <v>211770011All</v>
          </cell>
          <cell r="S4392">
            <v>38</v>
          </cell>
        </row>
        <row r="4393">
          <cell r="A4393" t="str">
            <v>211830011All</v>
          </cell>
          <cell r="B4393">
            <v>36</v>
          </cell>
          <cell r="R4393" t="str">
            <v>211770041All</v>
          </cell>
          <cell r="S4393">
            <v>83</v>
          </cell>
        </row>
        <row r="4394">
          <cell r="A4394" t="str">
            <v>211830041All</v>
          </cell>
          <cell r="B4394">
            <v>100</v>
          </cell>
          <cell r="R4394" t="str">
            <v>211770081All</v>
          </cell>
          <cell r="S4394">
            <v>23</v>
          </cell>
        </row>
        <row r="4395">
          <cell r="A4395" t="str">
            <v>211830081All</v>
          </cell>
          <cell r="B4395">
            <v>27</v>
          </cell>
          <cell r="R4395" t="str">
            <v>211790011All</v>
          </cell>
          <cell r="S4395">
            <v>35</v>
          </cell>
        </row>
        <row r="4396">
          <cell r="A4396" t="str">
            <v>211850011All</v>
          </cell>
          <cell r="B4396">
            <v>39</v>
          </cell>
          <cell r="R4396" t="str">
            <v>211790041All</v>
          </cell>
          <cell r="S4396">
            <v>72</v>
          </cell>
        </row>
        <row r="4397">
          <cell r="A4397" t="str">
            <v>211850041All</v>
          </cell>
          <cell r="B4397">
            <v>86</v>
          </cell>
          <cell r="R4397" t="str">
            <v>211790081All</v>
          </cell>
          <cell r="S4397">
            <v>25</v>
          </cell>
        </row>
        <row r="4398">
          <cell r="A4398" t="str">
            <v>211850081All</v>
          </cell>
          <cell r="B4398">
            <v>25</v>
          </cell>
          <cell r="R4398" t="str">
            <v>211810011All</v>
          </cell>
          <cell r="S4398">
            <v>34</v>
          </cell>
        </row>
        <row r="4399">
          <cell r="A4399" t="str">
            <v>211870041All</v>
          </cell>
          <cell r="B4399">
            <v>64</v>
          </cell>
          <cell r="R4399" t="str">
            <v>211810041All</v>
          </cell>
          <cell r="S4399">
            <v>60</v>
          </cell>
        </row>
        <row r="4400">
          <cell r="A4400" t="str">
            <v>211910041All</v>
          </cell>
          <cell r="B4400">
            <v>68</v>
          </cell>
          <cell r="R4400" t="str">
            <v>211830011All</v>
          </cell>
          <cell r="S4400">
            <v>36</v>
          </cell>
        </row>
        <row r="4401">
          <cell r="A4401" t="str">
            <v>211910081All</v>
          </cell>
          <cell r="B4401">
            <v>24</v>
          </cell>
          <cell r="R4401" t="str">
            <v>211830041All</v>
          </cell>
          <cell r="S4401">
            <v>100</v>
          </cell>
        </row>
        <row r="4402">
          <cell r="A4402" t="str">
            <v>211970041All</v>
          </cell>
          <cell r="B4402">
            <v>69</v>
          </cell>
          <cell r="R4402" t="str">
            <v>211830081All</v>
          </cell>
          <cell r="S4402">
            <v>27</v>
          </cell>
        </row>
        <row r="4403">
          <cell r="A4403" t="str">
            <v>211970081All</v>
          </cell>
          <cell r="B4403">
            <v>22</v>
          </cell>
          <cell r="R4403" t="str">
            <v>211850011All</v>
          </cell>
          <cell r="S4403">
            <v>39</v>
          </cell>
        </row>
        <row r="4404">
          <cell r="A4404" t="str">
            <v>211990011All</v>
          </cell>
          <cell r="B4404">
            <v>36</v>
          </cell>
          <cell r="R4404" t="str">
            <v>211850041All</v>
          </cell>
          <cell r="S4404">
            <v>86</v>
          </cell>
        </row>
        <row r="4405">
          <cell r="A4405" t="str">
            <v>211990041All</v>
          </cell>
          <cell r="B4405">
            <v>71</v>
          </cell>
          <cell r="R4405" t="str">
            <v>211850081All</v>
          </cell>
          <cell r="S4405">
            <v>25</v>
          </cell>
        </row>
        <row r="4406">
          <cell r="A4406" t="str">
            <v>211990081All</v>
          </cell>
          <cell r="B4406">
            <v>25</v>
          </cell>
          <cell r="R4406" t="str">
            <v>211870041All</v>
          </cell>
          <cell r="S4406">
            <v>64</v>
          </cell>
        </row>
        <row r="4407">
          <cell r="A4407" t="str">
            <v>212010041All</v>
          </cell>
          <cell r="B4407">
            <v>64</v>
          </cell>
          <cell r="R4407" t="str">
            <v>211910041All</v>
          </cell>
          <cell r="S4407">
            <v>68</v>
          </cell>
        </row>
        <row r="4408">
          <cell r="A4408" t="str">
            <v>212030041All</v>
          </cell>
          <cell r="B4408">
            <v>64</v>
          </cell>
          <cell r="R4408" t="str">
            <v>211910081All</v>
          </cell>
          <cell r="S4408">
            <v>24</v>
          </cell>
        </row>
        <row r="4409">
          <cell r="A4409" t="str">
            <v>212050041All</v>
          </cell>
          <cell r="B4409">
            <v>68</v>
          </cell>
          <cell r="R4409" t="str">
            <v>211970041All</v>
          </cell>
          <cell r="S4409">
            <v>69</v>
          </cell>
        </row>
        <row r="4410">
          <cell r="A4410" t="str">
            <v>212050081All</v>
          </cell>
          <cell r="B4410">
            <v>23</v>
          </cell>
          <cell r="R4410" t="str">
            <v>211970081All</v>
          </cell>
          <cell r="S4410">
            <v>22</v>
          </cell>
        </row>
        <row r="4411">
          <cell r="A4411" t="str">
            <v>212070011All</v>
          </cell>
          <cell r="B4411">
            <v>34</v>
          </cell>
          <cell r="R4411" t="str">
            <v>211990011All</v>
          </cell>
          <cell r="S4411">
            <v>36</v>
          </cell>
        </row>
        <row r="4412">
          <cell r="A4412" t="str">
            <v>212070041All</v>
          </cell>
          <cell r="B4412">
            <v>71</v>
          </cell>
          <cell r="R4412" t="str">
            <v>211990041All</v>
          </cell>
          <cell r="S4412">
            <v>71</v>
          </cell>
        </row>
        <row r="4413">
          <cell r="A4413" t="str">
            <v>212070081All</v>
          </cell>
          <cell r="B4413">
            <v>25</v>
          </cell>
          <cell r="R4413" t="str">
            <v>211990081All</v>
          </cell>
          <cell r="S4413">
            <v>25</v>
          </cell>
        </row>
        <row r="4414">
          <cell r="A4414" t="str">
            <v>212090011All</v>
          </cell>
          <cell r="B4414">
            <v>36</v>
          </cell>
          <cell r="R4414" t="str">
            <v>212010041All</v>
          </cell>
          <cell r="S4414">
            <v>64</v>
          </cell>
        </row>
        <row r="4415">
          <cell r="A4415" t="str">
            <v>212090041All</v>
          </cell>
          <cell r="B4415">
            <v>62</v>
          </cell>
          <cell r="R4415" t="str">
            <v>212030041All</v>
          </cell>
          <cell r="S4415">
            <v>64</v>
          </cell>
        </row>
        <row r="4416">
          <cell r="A4416" t="str">
            <v>212090081All</v>
          </cell>
          <cell r="B4416">
            <v>22</v>
          </cell>
          <cell r="R4416" t="str">
            <v>212050041All</v>
          </cell>
          <cell r="S4416">
            <v>68</v>
          </cell>
        </row>
        <row r="4417">
          <cell r="A4417" t="str">
            <v>212110011All</v>
          </cell>
          <cell r="B4417">
            <v>36</v>
          </cell>
          <cell r="R4417" t="str">
            <v>212050081All</v>
          </cell>
          <cell r="S4417">
            <v>23</v>
          </cell>
        </row>
        <row r="4418">
          <cell r="A4418" t="str">
            <v>212110041All</v>
          </cell>
          <cell r="B4418">
            <v>71</v>
          </cell>
          <cell r="R4418" t="str">
            <v>212070011All</v>
          </cell>
          <cell r="S4418">
            <v>34</v>
          </cell>
        </row>
        <row r="4419">
          <cell r="A4419" t="str">
            <v>212110081All</v>
          </cell>
          <cell r="B4419">
            <v>25</v>
          </cell>
          <cell r="R4419" t="str">
            <v>212070041All</v>
          </cell>
          <cell r="S4419">
            <v>71</v>
          </cell>
        </row>
        <row r="4420">
          <cell r="A4420" t="str">
            <v>212110091All</v>
          </cell>
          <cell r="B4420">
            <v>45</v>
          </cell>
          <cell r="R4420" t="str">
            <v>212070081All</v>
          </cell>
          <cell r="S4420">
            <v>25</v>
          </cell>
        </row>
        <row r="4421">
          <cell r="A4421" t="str">
            <v>212130011All</v>
          </cell>
          <cell r="B4421">
            <v>43</v>
          </cell>
          <cell r="R4421" t="str">
            <v>212090011All</v>
          </cell>
          <cell r="S4421">
            <v>36</v>
          </cell>
        </row>
        <row r="4422">
          <cell r="A4422" t="str">
            <v>212130041All</v>
          </cell>
          <cell r="B4422">
            <v>92</v>
          </cell>
          <cell r="R4422" t="str">
            <v>212090041All</v>
          </cell>
          <cell r="S4422">
            <v>62</v>
          </cell>
        </row>
        <row r="4423">
          <cell r="A4423" t="str">
            <v>212130081All</v>
          </cell>
          <cell r="B4423">
            <v>21</v>
          </cell>
          <cell r="R4423" t="str">
            <v>212090081All</v>
          </cell>
          <cell r="S4423">
            <v>22</v>
          </cell>
        </row>
        <row r="4424">
          <cell r="A4424" t="str">
            <v>212130091All</v>
          </cell>
          <cell r="B4424">
            <v>56</v>
          </cell>
          <cell r="R4424" t="str">
            <v>212110011All</v>
          </cell>
          <cell r="S4424">
            <v>36</v>
          </cell>
        </row>
        <row r="4425">
          <cell r="A4425" t="str">
            <v>212150011All</v>
          </cell>
          <cell r="B4425">
            <v>25</v>
          </cell>
          <cell r="R4425" t="str">
            <v>212110041All</v>
          </cell>
          <cell r="S4425">
            <v>71</v>
          </cell>
        </row>
        <row r="4426">
          <cell r="A4426" t="str">
            <v>212150041All</v>
          </cell>
          <cell r="B4426">
            <v>65</v>
          </cell>
          <cell r="R4426" t="str">
            <v>212110081All</v>
          </cell>
          <cell r="S4426">
            <v>25</v>
          </cell>
        </row>
        <row r="4427">
          <cell r="A4427" t="str">
            <v>212150081All</v>
          </cell>
          <cell r="B4427">
            <v>25</v>
          </cell>
          <cell r="R4427" t="str">
            <v>212110091All</v>
          </cell>
          <cell r="S4427">
            <v>45</v>
          </cell>
        </row>
        <row r="4428">
          <cell r="A4428" t="str">
            <v>212170011All</v>
          </cell>
          <cell r="B4428">
            <v>36</v>
          </cell>
          <cell r="R4428" t="str">
            <v>212130011All</v>
          </cell>
          <cell r="S4428">
            <v>43</v>
          </cell>
        </row>
        <row r="4429">
          <cell r="A4429" t="str">
            <v>212170041All</v>
          </cell>
          <cell r="B4429">
            <v>78</v>
          </cell>
          <cell r="R4429" t="str">
            <v>212130041All</v>
          </cell>
          <cell r="S4429">
            <v>92</v>
          </cell>
        </row>
        <row r="4430">
          <cell r="A4430" t="str">
            <v>212170081All</v>
          </cell>
          <cell r="B4430">
            <v>24</v>
          </cell>
          <cell r="R4430" t="str">
            <v>212130081All</v>
          </cell>
          <cell r="S4430">
            <v>21</v>
          </cell>
        </row>
        <row r="4431">
          <cell r="A4431" t="str">
            <v>212190011All</v>
          </cell>
          <cell r="B4431">
            <v>43</v>
          </cell>
          <cell r="R4431" t="str">
            <v>212130091All</v>
          </cell>
          <cell r="S4431">
            <v>56</v>
          </cell>
        </row>
        <row r="4432">
          <cell r="A4432" t="str">
            <v>212190041All</v>
          </cell>
          <cell r="B4432">
            <v>98</v>
          </cell>
          <cell r="R4432" t="str">
            <v>212150011All</v>
          </cell>
          <cell r="S4432">
            <v>25</v>
          </cell>
        </row>
        <row r="4433">
          <cell r="A4433" t="str">
            <v>212190081All</v>
          </cell>
          <cell r="B4433">
            <v>20</v>
          </cell>
          <cell r="R4433" t="str">
            <v>212150041All</v>
          </cell>
          <cell r="S4433">
            <v>65</v>
          </cell>
        </row>
        <row r="4434">
          <cell r="A4434" t="str">
            <v>212190091All</v>
          </cell>
          <cell r="B4434">
            <v>56</v>
          </cell>
          <cell r="R4434" t="str">
            <v>212150081All</v>
          </cell>
          <cell r="S4434">
            <v>25</v>
          </cell>
        </row>
        <row r="4435">
          <cell r="A4435" t="str">
            <v>212210011All</v>
          </cell>
          <cell r="B4435">
            <v>46</v>
          </cell>
          <cell r="R4435" t="str">
            <v>212170011All</v>
          </cell>
          <cell r="S4435">
            <v>36</v>
          </cell>
        </row>
        <row r="4436">
          <cell r="A4436" t="str">
            <v>212210041All</v>
          </cell>
          <cell r="B4436">
            <v>95</v>
          </cell>
          <cell r="R4436" t="str">
            <v>212170041All</v>
          </cell>
          <cell r="S4436">
            <v>78</v>
          </cell>
        </row>
        <row r="4437">
          <cell r="A4437" t="str">
            <v>212210081All</v>
          </cell>
          <cell r="B4437">
            <v>20</v>
          </cell>
          <cell r="R4437" t="str">
            <v>212170081All</v>
          </cell>
          <cell r="S4437">
            <v>24</v>
          </cell>
        </row>
        <row r="4438">
          <cell r="A4438" t="str">
            <v>212230011All</v>
          </cell>
          <cell r="B4438">
            <v>34</v>
          </cell>
          <cell r="R4438" t="str">
            <v>212190011All</v>
          </cell>
          <cell r="S4438">
            <v>43</v>
          </cell>
        </row>
        <row r="4439">
          <cell r="A4439" t="str">
            <v>212230041All</v>
          </cell>
          <cell r="B4439">
            <v>64</v>
          </cell>
          <cell r="R4439" t="str">
            <v>212190041All</v>
          </cell>
          <cell r="S4439">
            <v>98</v>
          </cell>
        </row>
        <row r="4440">
          <cell r="A4440" t="str">
            <v>212230081All</v>
          </cell>
          <cell r="B4440">
            <v>24</v>
          </cell>
          <cell r="R4440" t="str">
            <v>212190081All</v>
          </cell>
          <cell r="S4440">
            <v>20</v>
          </cell>
        </row>
        <row r="4441">
          <cell r="A4441" t="str">
            <v>212250011All</v>
          </cell>
          <cell r="B4441">
            <v>43</v>
          </cell>
          <cell r="R4441" t="str">
            <v>212190091All</v>
          </cell>
          <cell r="S4441">
            <v>56</v>
          </cell>
        </row>
        <row r="4442">
          <cell r="A4442" t="str">
            <v>212250041All</v>
          </cell>
          <cell r="B4442">
            <v>104</v>
          </cell>
          <cell r="R4442" t="str">
            <v>212210011All</v>
          </cell>
          <cell r="S4442">
            <v>46</v>
          </cell>
        </row>
        <row r="4443">
          <cell r="A4443" t="str">
            <v>212250051All</v>
          </cell>
          <cell r="B4443">
            <v>57</v>
          </cell>
          <cell r="R4443" t="str">
            <v>212210041All</v>
          </cell>
          <cell r="S4443">
            <v>95</v>
          </cell>
        </row>
        <row r="4444">
          <cell r="A4444" t="str">
            <v>212250081All</v>
          </cell>
          <cell r="B4444">
            <v>29</v>
          </cell>
          <cell r="R4444" t="str">
            <v>212210081All</v>
          </cell>
          <cell r="S4444">
            <v>20</v>
          </cell>
        </row>
        <row r="4445">
          <cell r="A4445" t="str">
            <v>212270011All</v>
          </cell>
          <cell r="B4445">
            <v>46</v>
          </cell>
          <cell r="R4445" t="str">
            <v>212230011All</v>
          </cell>
          <cell r="S4445">
            <v>34</v>
          </cell>
        </row>
        <row r="4446">
          <cell r="A4446" t="str">
            <v>212270041All</v>
          </cell>
          <cell r="B4446">
            <v>96</v>
          </cell>
          <cell r="R4446" t="str">
            <v>212230041All</v>
          </cell>
          <cell r="S4446">
            <v>64</v>
          </cell>
        </row>
        <row r="4447">
          <cell r="A4447" t="str">
            <v>212270051All</v>
          </cell>
          <cell r="B4447">
            <v>49</v>
          </cell>
          <cell r="R4447" t="str">
            <v>212230081All</v>
          </cell>
          <cell r="S4447">
            <v>24</v>
          </cell>
        </row>
        <row r="4448">
          <cell r="A4448" t="str">
            <v>212270081All</v>
          </cell>
          <cell r="B4448">
            <v>21</v>
          </cell>
          <cell r="R4448" t="str">
            <v>212250011All</v>
          </cell>
          <cell r="S4448">
            <v>43</v>
          </cell>
        </row>
        <row r="4449">
          <cell r="A4449" t="str">
            <v>212270091All</v>
          </cell>
          <cell r="B4449">
            <v>56</v>
          </cell>
          <cell r="R4449" t="str">
            <v>212250041All</v>
          </cell>
          <cell r="S4449">
            <v>104</v>
          </cell>
        </row>
        <row r="4450">
          <cell r="A4450" t="str">
            <v>212290011All</v>
          </cell>
          <cell r="B4450">
            <v>37</v>
          </cell>
          <cell r="R4450" t="str">
            <v>212250051All</v>
          </cell>
          <cell r="S4450">
            <v>57</v>
          </cell>
        </row>
        <row r="4451">
          <cell r="A4451" t="str">
            <v>212290041All</v>
          </cell>
          <cell r="B4451">
            <v>61</v>
          </cell>
          <cell r="R4451" t="str">
            <v>212250081All</v>
          </cell>
          <cell r="S4451">
            <v>29</v>
          </cell>
        </row>
        <row r="4452">
          <cell r="A4452" t="str">
            <v>212290081All</v>
          </cell>
          <cell r="B4452">
            <v>24</v>
          </cell>
          <cell r="R4452" t="str">
            <v>212270011All</v>
          </cell>
          <cell r="S4452">
            <v>46</v>
          </cell>
        </row>
        <row r="4453">
          <cell r="A4453" t="str">
            <v>212310011All</v>
          </cell>
          <cell r="B4453">
            <v>39</v>
          </cell>
          <cell r="R4453" t="str">
            <v>212270041All</v>
          </cell>
          <cell r="S4453">
            <v>96</v>
          </cell>
        </row>
        <row r="4454">
          <cell r="A4454" t="str">
            <v>212310041All</v>
          </cell>
          <cell r="B4454">
            <v>94</v>
          </cell>
          <cell r="R4454" t="str">
            <v>212270051All</v>
          </cell>
          <cell r="S4454">
            <v>49</v>
          </cell>
        </row>
        <row r="4455">
          <cell r="A4455" t="str">
            <v>212310081All</v>
          </cell>
          <cell r="B4455">
            <v>25</v>
          </cell>
          <cell r="R4455" t="str">
            <v>212270081All</v>
          </cell>
          <cell r="S4455">
            <v>21</v>
          </cell>
        </row>
        <row r="4456">
          <cell r="A4456" t="str">
            <v>212330011All</v>
          </cell>
          <cell r="B4456">
            <v>40</v>
          </cell>
          <cell r="R4456" t="str">
            <v>212270091All</v>
          </cell>
          <cell r="S4456">
            <v>56</v>
          </cell>
        </row>
        <row r="4457">
          <cell r="A4457" t="str">
            <v>212330041All</v>
          </cell>
          <cell r="B4457">
            <v>96</v>
          </cell>
          <cell r="R4457" t="str">
            <v>212290011All</v>
          </cell>
          <cell r="S4457">
            <v>37</v>
          </cell>
        </row>
        <row r="4458">
          <cell r="A4458" t="str">
            <v>212330051All</v>
          </cell>
          <cell r="B4458">
            <v>57</v>
          </cell>
          <cell r="R4458" t="str">
            <v>212290041All</v>
          </cell>
          <cell r="S4458">
            <v>61</v>
          </cell>
        </row>
        <row r="4459">
          <cell r="A4459" t="str">
            <v>212330081All</v>
          </cell>
          <cell r="B4459">
            <v>27</v>
          </cell>
          <cell r="R4459" t="str">
            <v>212290081All</v>
          </cell>
          <cell r="S4459">
            <v>24</v>
          </cell>
        </row>
        <row r="4460">
          <cell r="A4460" t="str">
            <v>212350041All</v>
          </cell>
          <cell r="B4460">
            <v>63</v>
          </cell>
          <cell r="R4460" t="str">
            <v>212310011All</v>
          </cell>
          <cell r="S4460">
            <v>39</v>
          </cell>
        </row>
        <row r="4461">
          <cell r="A4461" t="str">
            <v>212370041All</v>
          </cell>
          <cell r="B4461">
            <v>67</v>
          </cell>
          <cell r="R4461" t="str">
            <v>212310041All</v>
          </cell>
          <cell r="S4461">
            <v>94</v>
          </cell>
        </row>
        <row r="4462">
          <cell r="A4462" t="str">
            <v>212390011All</v>
          </cell>
          <cell r="B4462">
            <v>37</v>
          </cell>
          <cell r="R4462" t="str">
            <v>212310081All</v>
          </cell>
          <cell r="S4462">
            <v>25</v>
          </cell>
        </row>
        <row r="4463">
          <cell r="A4463" t="str">
            <v>212390041All</v>
          </cell>
          <cell r="B4463">
            <v>69</v>
          </cell>
          <cell r="R4463" t="str">
            <v>212330011All</v>
          </cell>
          <cell r="S4463">
            <v>40</v>
          </cell>
        </row>
        <row r="4464">
          <cell r="A4464" t="str">
            <v>212390081All</v>
          </cell>
          <cell r="B4464">
            <v>24</v>
          </cell>
          <cell r="R4464" t="str">
            <v>212330041All</v>
          </cell>
          <cell r="S4464">
            <v>96</v>
          </cell>
        </row>
        <row r="4465">
          <cell r="A4465" t="str">
            <v>220010011All</v>
          </cell>
          <cell r="B4465">
            <v>27</v>
          </cell>
          <cell r="R4465" t="str">
            <v>212330051All</v>
          </cell>
          <cell r="S4465">
            <v>57</v>
          </cell>
        </row>
        <row r="4466">
          <cell r="A4466" t="str">
            <v>220010018LGRAll</v>
          </cell>
          <cell r="B4466">
            <v>4316</v>
          </cell>
          <cell r="R4466" t="str">
            <v>212330081All</v>
          </cell>
          <cell r="S4466">
            <v>27</v>
          </cell>
        </row>
        <row r="4467">
          <cell r="A4467" t="str">
            <v>220010041All</v>
          </cell>
          <cell r="B4467">
            <v>63</v>
          </cell>
          <cell r="R4467" t="str">
            <v>212350041All</v>
          </cell>
          <cell r="S4467">
            <v>63</v>
          </cell>
        </row>
        <row r="4468">
          <cell r="A4468" t="str">
            <v>220010051All</v>
          </cell>
          <cell r="B4468">
            <v>51</v>
          </cell>
          <cell r="R4468" t="str">
            <v>212370041All</v>
          </cell>
          <cell r="S4468">
            <v>67</v>
          </cell>
        </row>
        <row r="4469">
          <cell r="A4469" t="str">
            <v>220010081All</v>
          </cell>
          <cell r="B4469">
            <v>18</v>
          </cell>
          <cell r="R4469" t="str">
            <v>212390011All</v>
          </cell>
          <cell r="S4469">
            <v>37</v>
          </cell>
        </row>
        <row r="4470">
          <cell r="A4470" t="str">
            <v>220030011All</v>
          </cell>
          <cell r="B4470">
            <v>27</v>
          </cell>
          <cell r="R4470" t="str">
            <v>212390041All</v>
          </cell>
          <cell r="S4470">
            <v>69</v>
          </cell>
        </row>
        <row r="4471">
          <cell r="A4471" t="str">
            <v>220030018LGRAll</v>
          </cell>
          <cell r="B4471">
            <v>3900</v>
          </cell>
          <cell r="R4471" t="str">
            <v>212390081All</v>
          </cell>
          <cell r="S4471">
            <v>24</v>
          </cell>
        </row>
        <row r="4472">
          <cell r="A4472" t="str">
            <v>220030041All</v>
          </cell>
          <cell r="B4472">
            <v>55</v>
          </cell>
          <cell r="R4472" t="str">
            <v>220010011All</v>
          </cell>
          <cell r="S4472">
            <v>27</v>
          </cell>
        </row>
        <row r="4473">
          <cell r="A4473" t="str">
            <v>220030081All</v>
          </cell>
          <cell r="B4473">
            <v>16</v>
          </cell>
          <cell r="R4473" t="str">
            <v>220010018LGRAll</v>
          </cell>
          <cell r="S4473">
            <v>4316</v>
          </cell>
        </row>
        <row r="4474">
          <cell r="A4474" t="str">
            <v>220050081All</v>
          </cell>
          <cell r="B4474">
            <v>15</v>
          </cell>
          <cell r="R4474" t="str">
            <v>220010041All</v>
          </cell>
          <cell r="S4474">
            <v>63</v>
          </cell>
        </row>
        <row r="4475">
          <cell r="A4475" t="str">
            <v>220090011All</v>
          </cell>
          <cell r="B4475">
            <v>30</v>
          </cell>
          <cell r="R4475" t="str">
            <v>220010051All</v>
          </cell>
          <cell r="S4475">
            <v>51</v>
          </cell>
        </row>
        <row r="4476">
          <cell r="A4476" t="str">
            <v>220090018LGRAll</v>
          </cell>
          <cell r="B4476">
            <v>4050</v>
          </cell>
          <cell r="R4476" t="str">
            <v>220010081All</v>
          </cell>
          <cell r="S4476">
            <v>18</v>
          </cell>
        </row>
        <row r="4477">
          <cell r="A4477" t="str">
            <v>220090041All</v>
          </cell>
          <cell r="B4477">
            <v>78</v>
          </cell>
          <cell r="R4477" t="str">
            <v>220030011All</v>
          </cell>
          <cell r="S4477">
            <v>27</v>
          </cell>
        </row>
        <row r="4478">
          <cell r="A4478" t="str">
            <v>220090051All</v>
          </cell>
          <cell r="B4478">
            <v>63</v>
          </cell>
          <cell r="R4478" t="str">
            <v>220030018LGRAll</v>
          </cell>
          <cell r="S4478">
            <v>3900</v>
          </cell>
        </row>
        <row r="4479">
          <cell r="A4479" t="str">
            <v>220090081All</v>
          </cell>
          <cell r="B4479">
            <v>20</v>
          </cell>
          <cell r="R4479" t="str">
            <v>220030041All</v>
          </cell>
          <cell r="S4479">
            <v>55</v>
          </cell>
        </row>
        <row r="4480">
          <cell r="A4480" t="str">
            <v>220110011All</v>
          </cell>
          <cell r="B4480">
            <v>29</v>
          </cell>
          <cell r="R4480" t="str">
            <v>220030081All</v>
          </cell>
          <cell r="S4480">
            <v>16</v>
          </cell>
        </row>
        <row r="4481">
          <cell r="A4481" t="str">
            <v>220110018LGRAll</v>
          </cell>
          <cell r="B4481">
            <v>4144</v>
          </cell>
          <cell r="R4481" t="str">
            <v>220050081All</v>
          </cell>
          <cell r="S4481">
            <v>15</v>
          </cell>
        </row>
        <row r="4482">
          <cell r="A4482" t="str">
            <v>220110041All</v>
          </cell>
          <cell r="B4482">
            <v>59</v>
          </cell>
          <cell r="R4482" t="str">
            <v>220090011All</v>
          </cell>
          <cell r="S4482">
            <v>30</v>
          </cell>
        </row>
        <row r="4483">
          <cell r="A4483" t="str">
            <v>220110041Irrigated</v>
          </cell>
          <cell r="B4483">
            <v>59</v>
          </cell>
          <cell r="R4483" t="str">
            <v>220090018LGRAll</v>
          </cell>
          <cell r="S4483">
            <v>4050</v>
          </cell>
        </row>
        <row r="4484">
          <cell r="A4484" t="str">
            <v>220110041Nonirrigated</v>
          </cell>
          <cell r="B4484">
            <v>59</v>
          </cell>
          <cell r="R4484" t="str">
            <v>220090041All</v>
          </cell>
          <cell r="S4484">
            <v>78</v>
          </cell>
        </row>
        <row r="4485">
          <cell r="A4485" t="str">
            <v>220110051All</v>
          </cell>
          <cell r="B4485">
            <v>43</v>
          </cell>
          <cell r="R4485" t="str">
            <v>220090051All</v>
          </cell>
          <cell r="S4485">
            <v>63</v>
          </cell>
        </row>
        <row r="4486">
          <cell r="A4486" t="str">
            <v>220110081All</v>
          </cell>
          <cell r="B4486">
            <v>15</v>
          </cell>
          <cell r="R4486" t="str">
            <v>220090081All</v>
          </cell>
          <cell r="S4486">
            <v>20</v>
          </cell>
        </row>
        <row r="4487">
          <cell r="A4487" t="str">
            <v>220130041All</v>
          </cell>
          <cell r="B4487">
            <v>53</v>
          </cell>
          <cell r="R4487" t="str">
            <v>220110011All</v>
          </cell>
          <cell r="S4487">
            <v>29</v>
          </cell>
        </row>
        <row r="4488">
          <cell r="A4488" t="str">
            <v>220150011All</v>
          </cell>
          <cell r="B4488">
            <v>28</v>
          </cell>
          <cell r="R4488" t="str">
            <v>220110018LGRAll</v>
          </cell>
          <cell r="S4488">
            <v>4144</v>
          </cell>
        </row>
        <row r="4489">
          <cell r="A4489" t="str">
            <v>220150018LGRAll</v>
          </cell>
          <cell r="B4489">
            <v>3490</v>
          </cell>
          <cell r="R4489" t="str">
            <v>220110041All</v>
          </cell>
          <cell r="S4489">
            <v>59</v>
          </cell>
        </row>
        <row r="4490">
          <cell r="A4490" t="str">
            <v>220150041All</v>
          </cell>
          <cell r="B4490">
            <v>76</v>
          </cell>
          <cell r="R4490" t="str">
            <v>220110041Irrigated</v>
          </cell>
          <cell r="S4490">
            <v>59</v>
          </cell>
        </row>
        <row r="4491">
          <cell r="A4491" t="str">
            <v>220150051All</v>
          </cell>
          <cell r="B4491">
            <v>39</v>
          </cell>
          <cell r="R4491" t="str">
            <v>220110041NonIrrigated</v>
          </cell>
          <cell r="S4491">
            <v>59</v>
          </cell>
        </row>
        <row r="4492">
          <cell r="A4492" t="str">
            <v>220150081All</v>
          </cell>
          <cell r="B4492">
            <v>15</v>
          </cell>
          <cell r="R4492" t="str">
            <v>220110051All</v>
          </cell>
          <cell r="S4492">
            <v>43</v>
          </cell>
        </row>
        <row r="4493">
          <cell r="A4493" t="str">
            <v>220170011All</v>
          </cell>
          <cell r="B4493">
            <v>28</v>
          </cell>
          <cell r="R4493" t="str">
            <v>220110081All</v>
          </cell>
          <cell r="S4493">
            <v>15</v>
          </cell>
        </row>
        <row r="4494">
          <cell r="A4494" t="str">
            <v>220170018LGRAll</v>
          </cell>
          <cell r="B4494">
            <v>3411</v>
          </cell>
          <cell r="R4494" t="str">
            <v>220130041All</v>
          </cell>
          <cell r="S4494">
            <v>53</v>
          </cell>
        </row>
        <row r="4495">
          <cell r="A4495" t="str">
            <v>220170041All</v>
          </cell>
          <cell r="B4495">
            <v>73</v>
          </cell>
          <cell r="R4495" t="str">
            <v>220150011All</v>
          </cell>
          <cell r="S4495">
            <v>28</v>
          </cell>
        </row>
        <row r="4496">
          <cell r="A4496" t="str">
            <v>220170081All</v>
          </cell>
          <cell r="B4496">
            <v>17</v>
          </cell>
          <cell r="R4496" t="str">
            <v>220150018LGRAll</v>
          </cell>
          <cell r="S4496">
            <v>3490</v>
          </cell>
        </row>
        <row r="4497">
          <cell r="A4497" t="str">
            <v>220190011All</v>
          </cell>
          <cell r="B4497">
            <v>27</v>
          </cell>
          <cell r="R4497" t="str">
            <v>220150041All</v>
          </cell>
          <cell r="S4497">
            <v>76</v>
          </cell>
        </row>
        <row r="4498">
          <cell r="A4498" t="str">
            <v>220190018LGRAll</v>
          </cell>
          <cell r="B4498">
            <v>3731</v>
          </cell>
          <cell r="R4498" t="str">
            <v>220150051All</v>
          </cell>
          <cell r="S4498">
            <v>39</v>
          </cell>
        </row>
        <row r="4499">
          <cell r="A4499" t="str">
            <v>220190051All</v>
          </cell>
          <cell r="B4499">
            <v>43</v>
          </cell>
          <cell r="R4499" t="str">
            <v>220150081All</v>
          </cell>
          <cell r="S4499">
            <v>15</v>
          </cell>
        </row>
        <row r="4500">
          <cell r="A4500" t="str">
            <v>220190081All</v>
          </cell>
          <cell r="B4500">
            <v>14</v>
          </cell>
          <cell r="R4500" t="str">
            <v>220170011All</v>
          </cell>
          <cell r="S4500">
            <v>28</v>
          </cell>
        </row>
        <row r="4501">
          <cell r="A4501" t="str">
            <v>220210011All</v>
          </cell>
          <cell r="B4501">
            <v>27</v>
          </cell>
          <cell r="R4501" t="str">
            <v>220170018LGRAll</v>
          </cell>
          <cell r="S4501">
            <v>3411</v>
          </cell>
        </row>
        <row r="4502">
          <cell r="A4502" t="str">
            <v>220210018LGRAll</v>
          </cell>
          <cell r="B4502">
            <v>3770</v>
          </cell>
          <cell r="R4502" t="str">
            <v>220170041All</v>
          </cell>
          <cell r="S4502">
            <v>73</v>
          </cell>
        </row>
        <row r="4503">
          <cell r="A4503" t="str">
            <v>220210041All</v>
          </cell>
          <cell r="B4503">
            <v>65</v>
          </cell>
          <cell r="R4503" t="str">
            <v>220170081All</v>
          </cell>
          <cell r="S4503">
            <v>17</v>
          </cell>
        </row>
        <row r="4504">
          <cell r="A4504" t="str">
            <v>220210041Irrigated</v>
          </cell>
          <cell r="B4504">
            <v>65</v>
          </cell>
          <cell r="R4504" t="str">
            <v>220190011All</v>
          </cell>
          <cell r="S4504">
            <v>27</v>
          </cell>
        </row>
        <row r="4505">
          <cell r="A4505" t="str">
            <v>220210041Nonirrigated</v>
          </cell>
          <cell r="B4505">
            <v>65</v>
          </cell>
          <cell r="R4505" t="str">
            <v>220190018LGRAll</v>
          </cell>
          <cell r="S4505">
            <v>3731</v>
          </cell>
        </row>
        <row r="4506">
          <cell r="A4506" t="str">
            <v>220210051All</v>
          </cell>
          <cell r="B4506">
            <v>46</v>
          </cell>
          <cell r="R4506" t="str">
            <v>220190051All</v>
          </cell>
          <cell r="S4506">
            <v>43</v>
          </cell>
        </row>
        <row r="4507">
          <cell r="A4507" t="str">
            <v>220210081All</v>
          </cell>
          <cell r="B4507">
            <v>13</v>
          </cell>
          <cell r="R4507" t="str">
            <v>220190081All</v>
          </cell>
          <cell r="S4507">
            <v>14</v>
          </cell>
        </row>
        <row r="4508">
          <cell r="A4508" t="str">
            <v>220210081Irrigated</v>
          </cell>
          <cell r="B4508">
            <v>13</v>
          </cell>
          <cell r="R4508" t="str">
            <v>220210011All</v>
          </cell>
          <cell r="S4508">
            <v>27</v>
          </cell>
        </row>
        <row r="4509">
          <cell r="A4509" t="str">
            <v>220210081Nonirrigated</v>
          </cell>
          <cell r="B4509">
            <v>13</v>
          </cell>
          <cell r="R4509" t="str">
            <v>220210018LGRAll</v>
          </cell>
          <cell r="S4509">
            <v>3770</v>
          </cell>
        </row>
        <row r="4510">
          <cell r="A4510" t="str">
            <v>220230011All</v>
          </cell>
          <cell r="B4510">
            <v>27</v>
          </cell>
          <cell r="R4510" t="str">
            <v>220210041All</v>
          </cell>
          <cell r="S4510">
            <v>65</v>
          </cell>
        </row>
        <row r="4511">
          <cell r="A4511" t="str">
            <v>220230018LGRAll</v>
          </cell>
          <cell r="B4511">
            <v>3644</v>
          </cell>
          <cell r="R4511" t="str">
            <v>220210041Irrigated</v>
          </cell>
          <cell r="S4511">
            <v>65</v>
          </cell>
        </row>
        <row r="4512">
          <cell r="A4512" t="str">
            <v>220230081All</v>
          </cell>
          <cell r="B4512">
            <v>15</v>
          </cell>
          <cell r="R4512" t="str">
            <v>220210041NonIrrigated</v>
          </cell>
          <cell r="S4512">
            <v>65</v>
          </cell>
        </row>
        <row r="4513">
          <cell r="A4513" t="str">
            <v>220250011All</v>
          </cell>
          <cell r="B4513">
            <v>28</v>
          </cell>
          <cell r="R4513" t="str">
            <v>220210051All</v>
          </cell>
          <cell r="S4513">
            <v>46</v>
          </cell>
        </row>
        <row r="4514">
          <cell r="A4514" t="str">
            <v>220250018LGRAll</v>
          </cell>
          <cell r="B4514">
            <v>3672</v>
          </cell>
          <cell r="R4514" t="str">
            <v>220210081All</v>
          </cell>
          <cell r="S4514">
            <v>13</v>
          </cell>
        </row>
        <row r="4515">
          <cell r="A4515" t="str">
            <v>220250041All</v>
          </cell>
          <cell r="B4515">
            <v>91</v>
          </cell>
          <cell r="R4515" t="str">
            <v>220210081Irrigated</v>
          </cell>
          <cell r="S4515">
            <v>13</v>
          </cell>
        </row>
        <row r="4516">
          <cell r="A4516" t="str">
            <v>220250041Irrigated</v>
          </cell>
          <cell r="B4516">
            <v>102</v>
          </cell>
          <cell r="R4516" t="str">
            <v>220210081NonIrrigated</v>
          </cell>
          <cell r="S4516">
            <v>13</v>
          </cell>
        </row>
        <row r="4517">
          <cell r="A4517" t="str">
            <v>220250041Nonirrigated</v>
          </cell>
          <cell r="B4517">
            <v>69</v>
          </cell>
          <cell r="R4517" t="str">
            <v>220230011All</v>
          </cell>
          <cell r="S4517">
            <v>27</v>
          </cell>
        </row>
        <row r="4518">
          <cell r="A4518" t="str">
            <v>220250051All</v>
          </cell>
          <cell r="B4518">
            <v>51</v>
          </cell>
          <cell r="R4518" t="str">
            <v>220230018LGRAll</v>
          </cell>
          <cell r="S4518">
            <v>3644</v>
          </cell>
        </row>
        <row r="4519">
          <cell r="A4519" t="str">
            <v>220250081All</v>
          </cell>
          <cell r="B4519">
            <v>18</v>
          </cell>
          <cell r="R4519" t="str">
            <v>220230081All</v>
          </cell>
          <cell r="S4519">
            <v>15</v>
          </cell>
        </row>
        <row r="4520">
          <cell r="A4520" t="str">
            <v>220290011All</v>
          </cell>
          <cell r="B4520">
            <v>29</v>
          </cell>
          <cell r="R4520" t="str">
            <v>220250011All</v>
          </cell>
          <cell r="S4520">
            <v>28</v>
          </cell>
        </row>
        <row r="4521">
          <cell r="A4521" t="str">
            <v>220290016All</v>
          </cell>
          <cell r="B4521">
            <v>52</v>
          </cell>
          <cell r="R4521" t="str">
            <v>220250018LGRAll</v>
          </cell>
          <cell r="S4521">
            <v>3672</v>
          </cell>
        </row>
        <row r="4522">
          <cell r="A4522" t="str">
            <v>220290018LGRAll</v>
          </cell>
          <cell r="B4522">
            <v>4081</v>
          </cell>
          <cell r="R4522" t="str">
            <v>220250041All</v>
          </cell>
          <cell r="S4522">
            <v>91</v>
          </cell>
        </row>
        <row r="4523">
          <cell r="A4523" t="str">
            <v>220290041All</v>
          </cell>
          <cell r="B4523">
            <v>79</v>
          </cell>
          <cell r="R4523" t="str">
            <v>220250041Irrigated</v>
          </cell>
          <cell r="S4523">
            <v>102</v>
          </cell>
        </row>
        <row r="4524">
          <cell r="A4524" t="str">
            <v>220290051All</v>
          </cell>
          <cell r="B4524">
            <v>60</v>
          </cell>
          <cell r="R4524" t="str">
            <v>220250041NonIrrigated</v>
          </cell>
          <cell r="S4524">
            <v>69</v>
          </cell>
        </row>
        <row r="4525">
          <cell r="A4525" t="str">
            <v>220290081All</v>
          </cell>
          <cell r="B4525">
            <v>20</v>
          </cell>
          <cell r="R4525" t="str">
            <v>220250051All</v>
          </cell>
          <cell r="S4525">
            <v>51</v>
          </cell>
        </row>
        <row r="4526">
          <cell r="A4526" t="str">
            <v>220310011All</v>
          </cell>
          <cell r="B4526">
            <v>28</v>
          </cell>
          <cell r="R4526" t="str">
            <v>220250081All</v>
          </cell>
          <cell r="S4526">
            <v>18</v>
          </cell>
        </row>
        <row r="4527">
          <cell r="A4527" t="str">
            <v>220310041All</v>
          </cell>
          <cell r="B4527">
            <v>60</v>
          </cell>
          <cell r="R4527" t="str">
            <v>220290011All</v>
          </cell>
          <cell r="S4527">
            <v>29</v>
          </cell>
        </row>
        <row r="4528">
          <cell r="A4528" t="str">
            <v>220310081All</v>
          </cell>
          <cell r="B4528">
            <v>15</v>
          </cell>
          <cell r="R4528" t="str">
            <v>220290016All</v>
          </cell>
          <cell r="S4528">
            <v>52</v>
          </cell>
        </row>
        <row r="4529">
          <cell r="A4529" t="str">
            <v>220330011All</v>
          </cell>
          <cell r="B4529">
            <v>30</v>
          </cell>
          <cell r="R4529" t="str">
            <v>220290018LGRAll</v>
          </cell>
          <cell r="S4529">
            <v>4081</v>
          </cell>
        </row>
        <row r="4530">
          <cell r="A4530" t="str">
            <v>220330041All</v>
          </cell>
          <cell r="B4530">
            <v>53</v>
          </cell>
          <cell r="R4530" t="str">
            <v>220290041All</v>
          </cell>
          <cell r="S4530">
            <v>79</v>
          </cell>
        </row>
        <row r="4531">
          <cell r="A4531" t="str">
            <v>220330081All</v>
          </cell>
          <cell r="B4531">
            <v>18</v>
          </cell>
          <cell r="R4531" t="str">
            <v>220290051All</v>
          </cell>
          <cell r="S4531">
            <v>60</v>
          </cell>
        </row>
        <row r="4532">
          <cell r="A4532" t="str">
            <v>220350011All</v>
          </cell>
          <cell r="B4532">
            <v>34</v>
          </cell>
          <cell r="R4532" t="str">
            <v>220290081All</v>
          </cell>
          <cell r="S4532">
            <v>20</v>
          </cell>
        </row>
        <row r="4533">
          <cell r="A4533" t="str">
            <v>220350016All</v>
          </cell>
          <cell r="B4533">
            <v>52</v>
          </cell>
          <cell r="R4533" t="str">
            <v>220310011All</v>
          </cell>
          <cell r="S4533">
            <v>28</v>
          </cell>
        </row>
        <row r="4534">
          <cell r="A4534" t="str">
            <v>220350018LGRAll</v>
          </cell>
          <cell r="B4534">
            <v>4627</v>
          </cell>
          <cell r="R4534" t="str">
            <v>220310041All</v>
          </cell>
          <cell r="S4534">
            <v>60</v>
          </cell>
        </row>
        <row r="4535">
          <cell r="A4535" t="str">
            <v>220350041All</v>
          </cell>
          <cell r="B4535">
            <v>97</v>
          </cell>
          <cell r="R4535" t="str">
            <v>220310081All</v>
          </cell>
          <cell r="S4535">
            <v>15</v>
          </cell>
        </row>
        <row r="4536">
          <cell r="A4536" t="str">
            <v>220350041Irrigated</v>
          </cell>
          <cell r="B4536">
            <v>107</v>
          </cell>
          <cell r="R4536" t="str">
            <v>220330011All</v>
          </cell>
          <cell r="S4536">
            <v>30</v>
          </cell>
        </row>
        <row r="4537">
          <cell r="A4537" t="str">
            <v>220350041Nonirrigated</v>
          </cell>
          <cell r="B4537">
            <v>76</v>
          </cell>
          <cell r="R4537" t="str">
            <v>220330041All</v>
          </cell>
          <cell r="S4537">
            <v>53</v>
          </cell>
        </row>
        <row r="4538">
          <cell r="A4538" t="str">
            <v>220350051All</v>
          </cell>
          <cell r="B4538">
            <v>64</v>
          </cell>
          <cell r="R4538" t="str">
            <v>220330081All</v>
          </cell>
          <cell r="S4538">
            <v>18</v>
          </cell>
        </row>
        <row r="4539">
          <cell r="A4539" t="str">
            <v>220350051Irrigated</v>
          </cell>
          <cell r="B4539">
            <v>64</v>
          </cell>
          <cell r="R4539" t="str">
            <v>220350011All</v>
          </cell>
          <cell r="S4539">
            <v>34</v>
          </cell>
        </row>
        <row r="4540">
          <cell r="A4540" t="str">
            <v>220350051Nonirrigated</v>
          </cell>
          <cell r="B4540">
            <v>64</v>
          </cell>
          <cell r="R4540" t="str">
            <v>220350016All</v>
          </cell>
          <cell r="S4540">
            <v>52</v>
          </cell>
        </row>
        <row r="4541">
          <cell r="A4541" t="str">
            <v>220350081All</v>
          </cell>
          <cell r="B4541">
            <v>27</v>
          </cell>
          <cell r="R4541" t="str">
            <v>220350018LGRAll</v>
          </cell>
          <cell r="S4541">
            <v>4627</v>
          </cell>
        </row>
        <row r="4542">
          <cell r="A4542" t="str">
            <v>220350081Irrigated</v>
          </cell>
          <cell r="B4542">
            <v>29</v>
          </cell>
          <cell r="R4542" t="str">
            <v>220350041All</v>
          </cell>
          <cell r="S4542">
            <v>97</v>
          </cell>
        </row>
        <row r="4543">
          <cell r="A4543" t="str">
            <v>220350081Nonirrigated</v>
          </cell>
          <cell r="B4543">
            <v>25</v>
          </cell>
          <cell r="R4543" t="str">
            <v>220350041Irrigated</v>
          </cell>
          <cell r="S4543">
            <v>107</v>
          </cell>
        </row>
        <row r="4544">
          <cell r="A4544" t="str">
            <v>220370041All</v>
          </cell>
          <cell r="B4544">
            <v>62</v>
          </cell>
          <cell r="R4544" t="str">
            <v>220350041NonIrrigated</v>
          </cell>
          <cell r="S4544">
            <v>76</v>
          </cell>
        </row>
        <row r="4545">
          <cell r="A4545" t="str">
            <v>220370081All</v>
          </cell>
          <cell r="B4545">
            <v>13</v>
          </cell>
          <cell r="R4545" t="str">
            <v>220350051All</v>
          </cell>
          <cell r="S4545">
            <v>64</v>
          </cell>
        </row>
        <row r="4546">
          <cell r="A4546" t="str">
            <v>220390011All</v>
          </cell>
          <cell r="B4546">
            <v>32</v>
          </cell>
          <cell r="R4546" t="str">
            <v>220350051Irrigated</v>
          </cell>
          <cell r="S4546">
            <v>64</v>
          </cell>
        </row>
        <row r="4547">
          <cell r="A4547" t="str">
            <v>220390018LGRAll</v>
          </cell>
          <cell r="B4547">
            <v>4257</v>
          </cell>
          <cell r="R4547" t="str">
            <v>220350051NonIrrigated</v>
          </cell>
          <cell r="S4547">
            <v>64</v>
          </cell>
        </row>
        <row r="4548">
          <cell r="A4548" t="str">
            <v>220390041All</v>
          </cell>
          <cell r="B4548">
            <v>61</v>
          </cell>
          <cell r="R4548" t="str">
            <v>220350081All</v>
          </cell>
          <cell r="S4548">
            <v>27</v>
          </cell>
        </row>
        <row r="4549">
          <cell r="A4549" t="str">
            <v>220390051All</v>
          </cell>
          <cell r="B4549">
            <v>43</v>
          </cell>
          <cell r="R4549" t="str">
            <v>220350081Irrigated</v>
          </cell>
          <cell r="S4549">
            <v>29</v>
          </cell>
        </row>
        <row r="4550">
          <cell r="A4550" t="str">
            <v>220390081All</v>
          </cell>
          <cell r="B4550">
            <v>16</v>
          </cell>
          <cell r="R4550" t="str">
            <v>220350081NonIrrigated</v>
          </cell>
          <cell r="S4550">
            <v>25</v>
          </cell>
        </row>
        <row r="4551">
          <cell r="A4551" t="str">
            <v>220410011All</v>
          </cell>
          <cell r="B4551">
            <v>32</v>
          </cell>
          <cell r="R4551" t="str">
            <v>220370041All</v>
          </cell>
          <cell r="S4551">
            <v>62</v>
          </cell>
        </row>
        <row r="4552">
          <cell r="A4552" t="str">
            <v>220410016All</v>
          </cell>
          <cell r="B4552">
            <v>52</v>
          </cell>
          <cell r="R4552" t="str">
            <v>220370081All</v>
          </cell>
          <cell r="S4552">
            <v>13</v>
          </cell>
        </row>
        <row r="4553">
          <cell r="A4553" t="str">
            <v>220410018LGRAll</v>
          </cell>
          <cell r="B4553">
            <v>3697</v>
          </cell>
          <cell r="R4553" t="str">
            <v>220390011All</v>
          </cell>
          <cell r="S4553">
            <v>32</v>
          </cell>
        </row>
        <row r="4554">
          <cell r="A4554" t="str">
            <v>220410041All</v>
          </cell>
          <cell r="B4554">
            <v>102</v>
          </cell>
          <cell r="R4554" t="str">
            <v>220390018LGRAll</v>
          </cell>
          <cell r="S4554">
            <v>4257</v>
          </cell>
        </row>
        <row r="4555">
          <cell r="A4555" t="str">
            <v>220410051All</v>
          </cell>
          <cell r="B4555">
            <v>46</v>
          </cell>
          <cell r="R4555" t="str">
            <v>220390041All</v>
          </cell>
          <cell r="S4555">
            <v>61</v>
          </cell>
        </row>
        <row r="4556">
          <cell r="A4556" t="str">
            <v>220410081All</v>
          </cell>
          <cell r="B4556">
            <v>20</v>
          </cell>
          <cell r="R4556" t="str">
            <v>220390051All</v>
          </cell>
          <cell r="S4556">
            <v>43</v>
          </cell>
        </row>
        <row r="4557">
          <cell r="A4557" t="str">
            <v>220410081Irrigated</v>
          </cell>
          <cell r="B4557">
            <v>22</v>
          </cell>
          <cell r="R4557" t="str">
            <v>220390081All</v>
          </cell>
          <cell r="S4557">
            <v>16</v>
          </cell>
        </row>
        <row r="4558">
          <cell r="A4558" t="str">
            <v>220410081Nonirrigated</v>
          </cell>
          <cell r="B4558">
            <v>15</v>
          </cell>
          <cell r="R4558" t="str">
            <v>220410011All</v>
          </cell>
          <cell r="S4558">
            <v>32</v>
          </cell>
        </row>
        <row r="4559">
          <cell r="A4559" t="str">
            <v>220430011All</v>
          </cell>
          <cell r="B4559">
            <v>34</v>
          </cell>
          <cell r="R4559" t="str">
            <v>220410016All</v>
          </cell>
          <cell r="S4559">
            <v>52</v>
          </cell>
        </row>
        <row r="4560">
          <cell r="A4560" t="str">
            <v>220430016All</v>
          </cell>
          <cell r="B4560">
            <v>52</v>
          </cell>
          <cell r="R4560" t="str">
            <v>220410018LGRAll</v>
          </cell>
          <cell r="S4560">
            <v>3697</v>
          </cell>
        </row>
        <row r="4561">
          <cell r="A4561" t="str">
            <v>220430041All</v>
          </cell>
          <cell r="B4561">
            <v>77</v>
          </cell>
          <cell r="R4561" t="str">
            <v>220410041All</v>
          </cell>
          <cell r="S4561">
            <v>102</v>
          </cell>
        </row>
        <row r="4562">
          <cell r="A4562" t="str">
            <v>220430051All</v>
          </cell>
          <cell r="B4562">
            <v>58</v>
          </cell>
          <cell r="R4562" t="str">
            <v>220410051All</v>
          </cell>
          <cell r="S4562">
            <v>46</v>
          </cell>
        </row>
        <row r="4563">
          <cell r="A4563" t="str">
            <v>220430081All</v>
          </cell>
          <cell r="B4563">
            <v>18</v>
          </cell>
          <cell r="R4563" t="str">
            <v>220410081All</v>
          </cell>
          <cell r="S4563">
            <v>20</v>
          </cell>
        </row>
        <row r="4564">
          <cell r="A4564" t="str">
            <v>220450011All</v>
          </cell>
          <cell r="B4564">
            <v>30</v>
          </cell>
          <cell r="R4564" t="str">
            <v>220410081Irrigated</v>
          </cell>
          <cell r="S4564">
            <v>22</v>
          </cell>
        </row>
        <row r="4565">
          <cell r="A4565" t="str">
            <v>220450018LGRAll</v>
          </cell>
          <cell r="B4565">
            <v>3772</v>
          </cell>
          <cell r="R4565" t="str">
            <v>220410081NonIrrigated</v>
          </cell>
          <cell r="S4565">
            <v>15</v>
          </cell>
        </row>
        <row r="4566">
          <cell r="A4566" t="str">
            <v>220450081All</v>
          </cell>
          <cell r="B4566">
            <v>20</v>
          </cell>
          <cell r="R4566" t="str">
            <v>220430011All</v>
          </cell>
          <cell r="S4566">
            <v>34</v>
          </cell>
        </row>
        <row r="4567">
          <cell r="A4567" t="str">
            <v>220470011All</v>
          </cell>
          <cell r="B4567">
            <v>32</v>
          </cell>
          <cell r="R4567" t="str">
            <v>220430016All</v>
          </cell>
          <cell r="S4567">
            <v>52</v>
          </cell>
        </row>
        <row r="4568">
          <cell r="A4568" t="str">
            <v>220470041All</v>
          </cell>
          <cell r="B4568">
            <v>72</v>
          </cell>
          <cell r="R4568" t="str">
            <v>220430041All</v>
          </cell>
          <cell r="S4568">
            <v>77</v>
          </cell>
        </row>
        <row r="4569">
          <cell r="A4569" t="str">
            <v>220470081All</v>
          </cell>
          <cell r="B4569">
            <v>22</v>
          </cell>
          <cell r="R4569" t="str">
            <v>220430051All</v>
          </cell>
          <cell r="S4569">
            <v>58</v>
          </cell>
        </row>
        <row r="4570">
          <cell r="A4570" t="str">
            <v>220530011All</v>
          </cell>
          <cell r="B4570">
            <v>27</v>
          </cell>
          <cell r="R4570" t="str">
            <v>220430081All</v>
          </cell>
          <cell r="S4570">
            <v>18</v>
          </cell>
        </row>
        <row r="4571">
          <cell r="A4571" t="str">
            <v>220530018LGRAll</v>
          </cell>
          <cell r="B4571">
            <v>4142</v>
          </cell>
          <cell r="R4571" t="str">
            <v>220450011All</v>
          </cell>
          <cell r="S4571">
            <v>30</v>
          </cell>
        </row>
        <row r="4572">
          <cell r="A4572" t="str">
            <v>220530051All</v>
          </cell>
          <cell r="B4572">
            <v>43</v>
          </cell>
          <cell r="R4572" t="str">
            <v>220450018LGRAll</v>
          </cell>
          <cell r="S4572">
            <v>3772</v>
          </cell>
        </row>
        <row r="4573">
          <cell r="A4573" t="str">
            <v>220530081All</v>
          </cell>
          <cell r="B4573">
            <v>15</v>
          </cell>
          <cell r="R4573" t="str">
            <v>220450081All</v>
          </cell>
          <cell r="S4573">
            <v>20</v>
          </cell>
        </row>
        <row r="4574">
          <cell r="A4574" t="str">
            <v>220550011All</v>
          </cell>
          <cell r="B4574">
            <v>32</v>
          </cell>
          <cell r="R4574" t="str">
            <v>220470011All</v>
          </cell>
          <cell r="S4574">
            <v>32</v>
          </cell>
        </row>
        <row r="4575">
          <cell r="A4575" t="str">
            <v>220550018LGRAll</v>
          </cell>
          <cell r="B4575">
            <v>3992</v>
          </cell>
          <cell r="R4575" t="str">
            <v>220470041All</v>
          </cell>
          <cell r="S4575">
            <v>72</v>
          </cell>
        </row>
        <row r="4576">
          <cell r="A4576" t="str">
            <v>220550041All</v>
          </cell>
          <cell r="B4576">
            <v>55</v>
          </cell>
          <cell r="R4576" t="str">
            <v>220470081All</v>
          </cell>
          <cell r="S4576">
            <v>22</v>
          </cell>
        </row>
        <row r="4577">
          <cell r="A4577" t="str">
            <v>220550051All</v>
          </cell>
          <cell r="B4577">
            <v>39</v>
          </cell>
          <cell r="R4577" t="str">
            <v>220530011All</v>
          </cell>
          <cell r="S4577">
            <v>27</v>
          </cell>
        </row>
        <row r="4578">
          <cell r="A4578" t="str">
            <v>220550081All</v>
          </cell>
          <cell r="B4578">
            <v>15</v>
          </cell>
          <cell r="R4578" t="str">
            <v>220530018LGRAll</v>
          </cell>
          <cell r="S4578">
            <v>4142</v>
          </cell>
        </row>
        <row r="4579">
          <cell r="A4579" t="str">
            <v>220570081All</v>
          </cell>
          <cell r="B4579">
            <v>15</v>
          </cell>
          <cell r="R4579" t="str">
            <v>220530051All</v>
          </cell>
          <cell r="S4579">
            <v>43</v>
          </cell>
        </row>
        <row r="4580">
          <cell r="A4580" t="str">
            <v>220590081All</v>
          </cell>
          <cell r="B4580">
            <v>15</v>
          </cell>
          <cell r="R4580" t="str">
            <v>220530081All</v>
          </cell>
          <cell r="S4580">
            <v>15</v>
          </cell>
        </row>
        <row r="4581">
          <cell r="A4581" t="str">
            <v>220650011All</v>
          </cell>
          <cell r="B4581">
            <v>31</v>
          </cell>
          <cell r="R4581" t="str">
            <v>220550011All</v>
          </cell>
          <cell r="S4581">
            <v>32</v>
          </cell>
        </row>
        <row r="4582">
          <cell r="A4582" t="str">
            <v>220650016All</v>
          </cell>
          <cell r="B4582">
            <v>52</v>
          </cell>
          <cell r="R4582" t="str">
            <v>220550018LGRAll</v>
          </cell>
          <cell r="S4582">
            <v>3992</v>
          </cell>
        </row>
        <row r="4583">
          <cell r="A4583" t="str">
            <v>220650018LGRAll</v>
          </cell>
          <cell r="B4583">
            <v>4374</v>
          </cell>
          <cell r="R4583" t="str">
            <v>220550041All</v>
          </cell>
          <cell r="S4583">
            <v>55</v>
          </cell>
        </row>
        <row r="4584">
          <cell r="A4584" t="str">
            <v>220650041All</v>
          </cell>
          <cell r="B4584">
            <v>88</v>
          </cell>
          <cell r="R4584" t="str">
            <v>220550051All</v>
          </cell>
          <cell r="S4584">
            <v>39</v>
          </cell>
        </row>
        <row r="4585">
          <cell r="A4585" t="str">
            <v>220650041Irrigated</v>
          </cell>
          <cell r="B4585">
            <v>104</v>
          </cell>
          <cell r="R4585" t="str">
            <v>220550081All</v>
          </cell>
          <cell r="S4585">
            <v>15</v>
          </cell>
        </row>
        <row r="4586">
          <cell r="A4586" t="str">
            <v>220650041Nonirrigated</v>
          </cell>
          <cell r="B4586">
            <v>69</v>
          </cell>
          <cell r="R4586" t="str">
            <v>220570081All</v>
          </cell>
          <cell r="S4586">
            <v>15</v>
          </cell>
        </row>
        <row r="4587">
          <cell r="A4587" t="str">
            <v>220650051All</v>
          </cell>
          <cell r="B4587">
            <v>57</v>
          </cell>
          <cell r="R4587" t="str">
            <v>220590081All</v>
          </cell>
          <cell r="S4587">
            <v>15</v>
          </cell>
        </row>
        <row r="4588">
          <cell r="A4588" t="str">
            <v>220650081All</v>
          </cell>
          <cell r="B4588">
            <v>23</v>
          </cell>
          <cell r="R4588" t="str">
            <v>220650011All</v>
          </cell>
          <cell r="S4588">
            <v>31</v>
          </cell>
        </row>
        <row r="4589">
          <cell r="A4589" t="str">
            <v>220650081Irrigated</v>
          </cell>
          <cell r="B4589">
            <v>26</v>
          </cell>
          <cell r="R4589" t="str">
            <v>220650016All</v>
          </cell>
          <cell r="S4589">
            <v>52</v>
          </cell>
        </row>
        <row r="4590">
          <cell r="A4590" t="str">
            <v>220650081Nonirrigated</v>
          </cell>
          <cell r="B4590">
            <v>21</v>
          </cell>
          <cell r="R4590" t="str">
            <v>220650018LGRAll</v>
          </cell>
          <cell r="S4590">
            <v>4374</v>
          </cell>
        </row>
        <row r="4591">
          <cell r="A4591" t="str">
            <v>220670011All</v>
          </cell>
          <cell r="B4591">
            <v>32</v>
          </cell>
          <cell r="R4591" t="str">
            <v>220650041All</v>
          </cell>
          <cell r="S4591">
            <v>88</v>
          </cell>
        </row>
        <row r="4592">
          <cell r="A4592" t="str">
            <v>220670016All</v>
          </cell>
          <cell r="B4592">
            <v>52</v>
          </cell>
          <cell r="R4592" t="str">
            <v>220650041Irrigated</v>
          </cell>
          <cell r="S4592">
            <v>104</v>
          </cell>
        </row>
        <row r="4593">
          <cell r="A4593" t="str">
            <v>220670018LGRAll</v>
          </cell>
          <cell r="B4593">
            <v>4185</v>
          </cell>
          <cell r="R4593" t="str">
            <v>220650041NonIrrigated</v>
          </cell>
          <cell r="S4593">
            <v>69</v>
          </cell>
        </row>
        <row r="4594">
          <cell r="A4594" t="str">
            <v>220670041All</v>
          </cell>
          <cell r="B4594">
            <v>105</v>
          </cell>
          <cell r="R4594" t="str">
            <v>220650051All</v>
          </cell>
          <cell r="S4594">
            <v>57</v>
          </cell>
        </row>
        <row r="4595">
          <cell r="A4595" t="str">
            <v>220670051All</v>
          </cell>
          <cell r="B4595">
            <v>45</v>
          </cell>
          <cell r="R4595" t="str">
            <v>220650081All</v>
          </cell>
          <cell r="S4595">
            <v>23</v>
          </cell>
        </row>
        <row r="4596">
          <cell r="A4596" t="str">
            <v>220670051Irrigated</v>
          </cell>
          <cell r="B4596">
            <v>45</v>
          </cell>
          <cell r="R4596" t="str">
            <v>220650081Irrigated</v>
          </cell>
          <cell r="S4596">
            <v>26</v>
          </cell>
        </row>
        <row r="4597">
          <cell r="A4597" t="str">
            <v>220670051Nonirrigated</v>
          </cell>
          <cell r="B4597">
            <v>45</v>
          </cell>
          <cell r="R4597" t="str">
            <v>220650081NonIrrigated</v>
          </cell>
          <cell r="S4597">
            <v>21</v>
          </cell>
        </row>
        <row r="4598">
          <cell r="A4598" t="str">
            <v>220670075All</v>
          </cell>
          <cell r="B4598">
            <v>1575</v>
          </cell>
          <cell r="R4598" t="str">
            <v>220670011All</v>
          </cell>
          <cell r="S4598">
            <v>32</v>
          </cell>
        </row>
        <row r="4599">
          <cell r="A4599" t="str">
            <v>220670081All</v>
          </cell>
          <cell r="B4599">
            <v>22</v>
          </cell>
          <cell r="R4599" t="str">
            <v>220670016All</v>
          </cell>
          <cell r="S4599">
            <v>52</v>
          </cell>
        </row>
        <row r="4600">
          <cell r="A4600" t="str">
            <v>220690011All</v>
          </cell>
          <cell r="B4600">
            <v>26</v>
          </cell>
          <cell r="R4600" t="str">
            <v>220670018LGRAll</v>
          </cell>
          <cell r="S4600">
            <v>4185</v>
          </cell>
        </row>
        <row r="4601">
          <cell r="A4601" t="str">
            <v>220690018LGRAll</v>
          </cell>
          <cell r="B4601">
            <v>3924</v>
          </cell>
          <cell r="R4601" t="str">
            <v>220670041All</v>
          </cell>
          <cell r="S4601">
            <v>105</v>
          </cell>
        </row>
        <row r="4602">
          <cell r="A4602" t="str">
            <v>220690041All</v>
          </cell>
          <cell r="B4602">
            <v>78</v>
          </cell>
          <cell r="R4602" t="str">
            <v>220670051All</v>
          </cell>
          <cell r="S4602">
            <v>45</v>
          </cell>
        </row>
        <row r="4603">
          <cell r="A4603" t="str">
            <v>220690041Irrigated</v>
          </cell>
          <cell r="B4603">
            <v>78</v>
          </cell>
          <cell r="R4603" t="str">
            <v>220670051Irrigated</v>
          </cell>
          <cell r="S4603">
            <v>45</v>
          </cell>
        </row>
        <row r="4604">
          <cell r="A4604" t="str">
            <v>220690041Nonirrigated</v>
          </cell>
          <cell r="B4604">
            <v>78</v>
          </cell>
          <cell r="R4604" t="str">
            <v>220670051NonIrrigated</v>
          </cell>
          <cell r="S4604">
            <v>45</v>
          </cell>
        </row>
        <row r="4605">
          <cell r="A4605" t="str">
            <v>220690051All</v>
          </cell>
          <cell r="B4605">
            <v>62</v>
          </cell>
          <cell r="R4605" t="str">
            <v>220670075All</v>
          </cell>
          <cell r="S4605">
            <v>1575</v>
          </cell>
        </row>
        <row r="4606">
          <cell r="A4606" t="str">
            <v>220690081All</v>
          </cell>
          <cell r="B4606">
            <v>22</v>
          </cell>
          <cell r="R4606" t="str">
            <v>220670081All</v>
          </cell>
          <cell r="S4606">
            <v>22</v>
          </cell>
        </row>
        <row r="4607">
          <cell r="A4607" t="str">
            <v>220730011All</v>
          </cell>
          <cell r="B4607">
            <v>28</v>
          </cell>
          <cell r="R4607" t="str">
            <v>220690011All</v>
          </cell>
          <cell r="S4607">
            <v>26</v>
          </cell>
        </row>
        <row r="4608">
          <cell r="A4608" t="str">
            <v>220730018LGRAll</v>
          </cell>
          <cell r="B4608">
            <v>4043</v>
          </cell>
          <cell r="R4608" t="str">
            <v>220690018LGRAll</v>
          </cell>
          <cell r="S4608">
            <v>3924</v>
          </cell>
        </row>
        <row r="4609">
          <cell r="A4609" t="str">
            <v>220730041All</v>
          </cell>
          <cell r="B4609">
            <v>79</v>
          </cell>
          <cell r="R4609" t="str">
            <v>220690041All</v>
          </cell>
          <cell r="S4609">
            <v>78</v>
          </cell>
        </row>
        <row r="4610">
          <cell r="A4610" t="str">
            <v>220730041Irrigated</v>
          </cell>
          <cell r="B4610">
            <v>90</v>
          </cell>
          <cell r="R4610" t="str">
            <v>220690041Irrigated</v>
          </cell>
          <cell r="S4610">
            <v>78</v>
          </cell>
        </row>
        <row r="4611">
          <cell r="A4611" t="str">
            <v>220730041Nonirrigated</v>
          </cell>
          <cell r="B4611">
            <v>60</v>
          </cell>
          <cell r="R4611" t="str">
            <v>220690041NonIrrigated</v>
          </cell>
          <cell r="S4611">
            <v>78</v>
          </cell>
        </row>
        <row r="4612">
          <cell r="A4612" t="str">
            <v>220730051All</v>
          </cell>
          <cell r="B4612">
            <v>52</v>
          </cell>
          <cell r="R4612" t="str">
            <v>220690051All</v>
          </cell>
          <cell r="S4612">
            <v>62</v>
          </cell>
        </row>
        <row r="4613">
          <cell r="A4613" t="str">
            <v>220730081All</v>
          </cell>
          <cell r="B4613">
            <v>16</v>
          </cell>
          <cell r="R4613" t="str">
            <v>220690081All</v>
          </cell>
          <cell r="S4613">
            <v>22</v>
          </cell>
        </row>
        <row r="4614">
          <cell r="A4614" t="str">
            <v>220730081Irrigated</v>
          </cell>
          <cell r="B4614">
            <v>19</v>
          </cell>
          <cell r="R4614" t="str">
            <v>220730011All</v>
          </cell>
          <cell r="S4614">
            <v>28</v>
          </cell>
        </row>
        <row r="4615">
          <cell r="A4615" t="str">
            <v>220730081Nonirrigated</v>
          </cell>
          <cell r="B4615">
            <v>15</v>
          </cell>
          <cell r="R4615" t="str">
            <v>220730018LGRAll</v>
          </cell>
          <cell r="S4615">
            <v>4043</v>
          </cell>
        </row>
        <row r="4616">
          <cell r="A4616" t="str">
            <v>220770011All</v>
          </cell>
          <cell r="B4616">
            <v>36</v>
          </cell>
          <cell r="R4616" t="str">
            <v>220730041All</v>
          </cell>
          <cell r="S4616">
            <v>79</v>
          </cell>
        </row>
        <row r="4617">
          <cell r="A4617" t="str">
            <v>220770016All</v>
          </cell>
          <cell r="B4617">
            <v>52</v>
          </cell>
          <cell r="R4617" t="str">
            <v>220730041Irrigated</v>
          </cell>
          <cell r="S4617">
            <v>90</v>
          </cell>
        </row>
        <row r="4618">
          <cell r="A4618" t="str">
            <v>220770018LGRAll</v>
          </cell>
          <cell r="B4618">
            <v>4065</v>
          </cell>
          <cell r="R4618" t="str">
            <v>220730041NonIrrigated</v>
          </cell>
          <cell r="S4618">
            <v>60</v>
          </cell>
        </row>
        <row r="4619">
          <cell r="A4619" t="str">
            <v>220770041All</v>
          </cell>
          <cell r="B4619">
            <v>78</v>
          </cell>
          <cell r="R4619" t="str">
            <v>220730051All</v>
          </cell>
          <cell r="S4619">
            <v>52</v>
          </cell>
        </row>
        <row r="4620">
          <cell r="A4620" t="str">
            <v>220770051All</v>
          </cell>
          <cell r="B4620">
            <v>63</v>
          </cell>
          <cell r="R4620" t="str">
            <v>220730081All</v>
          </cell>
          <cell r="S4620">
            <v>16</v>
          </cell>
        </row>
        <row r="4621">
          <cell r="A4621" t="str">
            <v>220770081All</v>
          </cell>
          <cell r="B4621">
            <v>25</v>
          </cell>
          <cell r="R4621" t="str">
            <v>220730081Irrigated</v>
          </cell>
          <cell r="S4621">
            <v>19</v>
          </cell>
        </row>
        <row r="4622">
          <cell r="A4622" t="str">
            <v>220790011All</v>
          </cell>
          <cell r="B4622">
            <v>32</v>
          </cell>
          <cell r="R4622" t="str">
            <v>220730081NonIrrigated</v>
          </cell>
          <cell r="S4622">
            <v>15</v>
          </cell>
        </row>
        <row r="4623">
          <cell r="A4623" t="str">
            <v>220790016All</v>
          </cell>
          <cell r="B4623">
            <v>52</v>
          </cell>
          <cell r="R4623" t="str">
            <v>220770011All</v>
          </cell>
          <cell r="S4623">
            <v>36</v>
          </cell>
        </row>
        <row r="4624">
          <cell r="A4624" t="str">
            <v>220790018LGRAll</v>
          </cell>
          <cell r="B4624">
            <v>3632</v>
          </cell>
          <cell r="R4624" t="str">
            <v>220770016All</v>
          </cell>
          <cell r="S4624">
            <v>52</v>
          </cell>
        </row>
        <row r="4625">
          <cell r="A4625" t="str">
            <v>220790041All</v>
          </cell>
          <cell r="B4625">
            <v>78</v>
          </cell>
          <cell r="R4625" t="str">
            <v>220770018LGRAll</v>
          </cell>
          <cell r="S4625">
            <v>4065</v>
          </cell>
        </row>
        <row r="4626">
          <cell r="A4626" t="str">
            <v>220790051All</v>
          </cell>
          <cell r="B4626">
            <v>64</v>
          </cell>
          <cell r="R4626" t="str">
            <v>220770041All</v>
          </cell>
          <cell r="S4626">
            <v>78</v>
          </cell>
        </row>
        <row r="4627">
          <cell r="A4627" t="str">
            <v>220790081All</v>
          </cell>
          <cell r="B4627">
            <v>22</v>
          </cell>
          <cell r="R4627" t="str">
            <v>220770051All</v>
          </cell>
          <cell r="S4627">
            <v>63</v>
          </cell>
        </row>
        <row r="4628">
          <cell r="A4628" t="str">
            <v>220810011All</v>
          </cell>
          <cell r="B4628">
            <v>28</v>
          </cell>
          <cell r="R4628" t="str">
            <v>220770081All</v>
          </cell>
          <cell r="S4628">
            <v>25</v>
          </cell>
        </row>
        <row r="4629">
          <cell r="A4629" t="str">
            <v>220810018LGRAll</v>
          </cell>
          <cell r="B4629">
            <v>3411</v>
          </cell>
          <cell r="R4629" t="str">
            <v>220790011All</v>
          </cell>
          <cell r="S4629">
            <v>32</v>
          </cell>
        </row>
        <row r="4630">
          <cell r="A4630" t="str">
            <v>220810041All</v>
          </cell>
          <cell r="B4630">
            <v>78</v>
          </cell>
          <cell r="R4630" t="str">
            <v>220790016All</v>
          </cell>
          <cell r="S4630">
            <v>52</v>
          </cell>
        </row>
        <row r="4631">
          <cell r="A4631" t="str">
            <v>220810081All</v>
          </cell>
          <cell r="B4631">
            <v>15</v>
          </cell>
          <cell r="R4631" t="str">
            <v>220790018LGRAll</v>
          </cell>
          <cell r="S4631">
            <v>3632</v>
          </cell>
        </row>
        <row r="4632">
          <cell r="A4632" t="str">
            <v>220830011All</v>
          </cell>
          <cell r="B4632">
            <v>32</v>
          </cell>
          <cell r="R4632" t="str">
            <v>220790041All</v>
          </cell>
          <cell r="S4632">
            <v>78</v>
          </cell>
        </row>
        <row r="4633">
          <cell r="A4633" t="str">
            <v>220830016All</v>
          </cell>
          <cell r="B4633">
            <v>52</v>
          </cell>
          <cell r="R4633" t="str">
            <v>220790051All</v>
          </cell>
          <cell r="S4633">
            <v>64</v>
          </cell>
        </row>
        <row r="4634">
          <cell r="A4634" t="str">
            <v>220830018LGRAll</v>
          </cell>
          <cell r="B4634">
            <v>4074</v>
          </cell>
          <cell r="R4634" t="str">
            <v>220790081All</v>
          </cell>
          <cell r="S4634">
            <v>22</v>
          </cell>
        </row>
        <row r="4635">
          <cell r="A4635" t="str">
            <v>220830041All</v>
          </cell>
          <cell r="B4635">
            <v>96</v>
          </cell>
          <cell r="R4635" t="str">
            <v>220810011All</v>
          </cell>
          <cell r="S4635">
            <v>28</v>
          </cell>
        </row>
        <row r="4636">
          <cell r="A4636" t="str">
            <v>220830051All</v>
          </cell>
          <cell r="B4636">
            <v>39</v>
          </cell>
          <cell r="R4636" t="str">
            <v>220810018LGRAll</v>
          </cell>
          <cell r="S4636">
            <v>3411</v>
          </cell>
        </row>
        <row r="4637">
          <cell r="A4637" t="str">
            <v>220830081All</v>
          </cell>
          <cell r="B4637">
            <v>20</v>
          </cell>
          <cell r="R4637" t="str">
            <v>220810041All</v>
          </cell>
          <cell r="S4637">
            <v>78</v>
          </cell>
        </row>
        <row r="4638">
          <cell r="A4638" t="str">
            <v>220830081Irrigated</v>
          </cell>
          <cell r="B4638">
            <v>21</v>
          </cell>
          <cell r="R4638" t="str">
            <v>220810081All</v>
          </cell>
          <cell r="S4638">
            <v>15</v>
          </cell>
        </row>
        <row r="4639">
          <cell r="A4639" t="str">
            <v>220830081Nonirrigated</v>
          </cell>
          <cell r="B4639">
            <v>15</v>
          </cell>
          <cell r="R4639" t="str">
            <v>220830011All</v>
          </cell>
          <cell r="S4639">
            <v>32</v>
          </cell>
        </row>
        <row r="4640">
          <cell r="A4640" t="str">
            <v>220910081All</v>
          </cell>
          <cell r="B4640">
            <v>17</v>
          </cell>
          <cell r="R4640" t="str">
            <v>220830016All</v>
          </cell>
          <cell r="S4640">
            <v>52</v>
          </cell>
        </row>
        <row r="4641">
          <cell r="A4641" t="str">
            <v>220930081All</v>
          </cell>
          <cell r="B4641">
            <v>15</v>
          </cell>
          <cell r="R4641" t="str">
            <v>220830018LGRAll</v>
          </cell>
          <cell r="S4641">
            <v>4074</v>
          </cell>
        </row>
        <row r="4642">
          <cell r="A4642" t="str">
            <v>220950081All</v>
          </cell>
          <cell r="B4642">
            <v>15</v>
          </cell>
          <cell r="R4642" t="str">
            <v>220830041All</v>
          </cell>
          <cell r="S4642">
            <v>96</v>
          </cell>
        </row>
        <row r="4643">
          <cell r="A4643" t="str">
            <v>220970011All</v>
          </cell>
          <cell r="B4643">
            <v>33</v>
          </cell>
          <cell r="R4643" t="str">
            <v>220830051All</v>
          </cell>
          <cell r="S4643">
            <v>39</v>
          </cell>
        </row>
        <row r="4644">
          <cell r="A4644" t="str">
            <v>220970018LGRAll</v>
          </cell>
          <cell r="B4644">
            <v>4078</v>
          </cell>
          <cell r="R4644" t="str">
            <v>220830081All</v>
          </cell>
          <cell r="S4644">
            <v>20</v>
          </cell>
        </row>
        <row r="4645">
          <cell r="A4645" t="str">
            <v>220970041All</v>
          </cell>
          <cell r="B4645">
            <v>78</v>
          </cell>
          <cell r="R4645" t="str">
            <v>220830081Irrigated</v>
          </cell>
          <cell r="S4645">
            <v>21</v>
          </cell>
        </row>
        <row r="4646">
          <cell r="A4646" t="str">
            <v>220970051All</v>
          </cell>
          <cell r="B4646">
            <v>62</v>
          </cell>
          <cell r="R4646" t="str">
            <v>220830081NonIrrigated</v>
          </cell>
          <cell r="S4646">
            <v>15</v>
          </cell>
        </row>
        <row r="4647">
          <cell r="A4647" t="str">
            <v>220970081All</v>
          </cell>
          <cell r="B4647">
            <v>20</v>
          </cell>
          <cell r="R4647" t="str">
            <v>220910081All</v>
          </cell>
          <cell r="S4647">
            <v>17</v>
          </cell>
        </row>
        <row r="4648">
          <cell r="A4648" t="str">
            <v>220990011All</v>
          </cell>
          <cell r="B4648">
            <v>32</v>
          </cell>
          <cell r="R4648" t="str">
            <v>220930081All</v>
          </cell>
          <cell r="S4648">
            <v>15</v>
          </cell>
        </row>
        <row r="4649">
          <cell r="A4649" t="str">
            <v>220990018LGRAll</v>
          </cell>
          <cell r="B4649">
            <v>3662</v>
          </cell>
          <cell r="R4649" t="str">
            <v>220950081All</v>
          </cell>
          <cell r="S4649">
            <v>15</v>
          </cell>
        </row>
        <row r="4650">
          <cell r="A4650" t="str">
            <v>220990041All</v>
          </cell>
          <cell r="B4650">
            <v>69</v>
          </cell>
          <cell r="R4650" t="str">
            <v>220970011All</v>
          </cell>
          <cell r="S4650">
            <v>33</v>
          </cell>
        </row>
        <row r="4651">
          <cell r="A4651" t="str">
            <v>220990081All</v>
          </cell>
          <cell r="B4651">
            <v>19</v>
          </cell>
          <cell r="R4651" t="str">
            <v>220970018LGRAll</v>
          </cell>
          <cell r="S4651">
            <v>4078</v>
          </cell>
        </row>
        <row r="4652">
          <cell r="A4652" t="str">
            <v>221010081All</v>
          </cell>
          <cell r="B4652">
            <v>15</v>
          </cell>
          <cell r="R4652" t="str">
            <v>220970041All</v>
          </cell>
          <cell r="S4652">
            <v>78</v>
          </cell>
        </row>
        <row r="4653">
          <cell r="A4653" t="str">
            <v>221030081All</v>
          </cell>
          <cell r="B4653">
            <v>17</v>
          </cell>
          <cell r="R4653" t="str">
            <v>220970051All</v>
          </cell>
          <cell r="S4653">
            <v>62</v>
          </cell>
        </row>
        <row r="4654">
          <cell r="A4654" t="str">
            <v>221050041All</v>
          </cell>
          <cell r="B4654">
            <v>55</v>
          </cell>
          <cell r="R4654" t="str">
            <v>220970081All</v>
          </cell>
          <cell r="S4654">
            <v>20</v>
          </cell>
        </row>
        <row r="4655">
          <cell r="A4655" t="str">
            <v>221070011All</v>
          </cell>
          <cell r="B4655">
            <v>36</v>
          </cell>
          <cell r="R4655" t="str">
            <v>220990011All</v>
          </cell>
          <cell r="S4655">
            <v>32</v>
          </cell>
        </row>
        <row r="4656">
          <cell r="A4656" t="str">
            <v>221070011Irrigated</v>
          </cell>
          <cell r="B4656">
            <v>36</v>
          </cell>
          <cell r="R4656" t="str">
            <v>220990018LGRAll</v>
          </cell>
          <cell r="S4656">
            <v>3662</v>
          </cell>
        </row>
        <row r="4657">
          <cell r="A4657" t="str">
            <v>221070011Nonirrigated</v>
          </cell>
          <cell r="B4657">
            <v>36</v>
          </cell>
          <cell r="R4657" t="str">
            <v>220990041All</v>
          </cell>
          <cell r="S4657">
            <v>69</v>
          </cell>
        </row>
        <row r="4658">
          <cell r="A4658" t="str">
            <v>221070018LGRAll</v>
          </cell>
          <cell r="B4658">
            <v>3796</v>
          </cell>
          <cell r="R4658" t="str">
            <v>220990081All</v>
          </cell>
          <cell r="S4658">
            <v>19</v>
          </cell>
        </row>
        <row r="4659">
          <cell r="A4659" t="str">
            <v>221070041All</v>
          </cell>
          <cell r="B4659">
            <v>88</v>
          </cell>
          <cell r="R4659" t="str">
            <v>221010081All</v>
          </cell>
          <cell r="S4659">
            <v>15</v>
          </cell>
        </row>
        <row r="4660">
          <cell r="A4660" t="str">
            <v>221070041Irrigated</v>
          </cell>
          <cell r="B4660">
            <v>102</v>
          </cell>
          <cell r="R4660" t="str">
            <v>221030081All</v>
          </cell>
          <cell r="S4660">
            <v>17</v>
          </cell>
        </row>
        <row r="4661">
          <cell r="A4661" t="str">
            <v>221070041Nonirrigated</v>
          </cell>
          <cell r="B4661">
            <v>74</v>
          </cell>
          <cell r="R4661" t="str">
            <v>221050041All</v>
          </cell>
          <cell r="S4661">
            <v>55</v>
          </cell>
        </row>
        <row r="4662">
          <cell r="A4662" t="str">
            <v>221070051All</v>
          </cell>
          <cell r="B4662">
            <v>60</v>
          </cell>
          <cell r="R4662" t="str">
            <v>221070011All</v>
          </cell>
          <cell r="S4662">
            <v>36</v>
          </cell>
        </row>
        <row r="4663">
          <cell r="A4663" t="str">
            <v>221070081All</v>
          </cell>
          <cell r="B4663">
            <v>22</v>
          </cell>
          <cell r="R4663" t="str">
            <v>221070011Irrigated</v>
          </cell>
          <cell r="S4663">
            <v>36</v>
          </cell>
        </row>
        <row r="4664">
          <cell r="A4664" t="str">
            <v>221070081Irrigated</v>
          </cell>
          <cell r="B4664">
            <v>25</v>
          </cell>
          <cell r="R4664" t="str">
            <v>221070011NonIrrigated</v>
          </cell>
          <cell r="S4664">
            <v>36</v>
          </cell>
        </row>
        <row r="4665">
          <cell r="A4665" t="str">
            <v>221070081Nonirrigated</v>
          </cell>
          <cell r="B4665">
            <v>20</v>
          </cell>
          <cell r="R4665" t="str">
            <v>221070018LGRAll</v>
          </cell>
          <cell r="S4665">
            <v>3796</v>
          </cell>
        </row>
        <row r="4666">
          <cell r="A4666" t="str">
            <v>221130011All</v>
          </cell>
          <cell r="B4666">
            <v>27</v>
          </cell>
          <cell r="R4666" t="str">
            <v>221070041All</v>
          </cell>
          <cell r="S4666">
            <v>88</v>
          </cell>
        </row>
        <row r="4667">
          <cell r="A4667" t="str">
            <v>221130018LGRAll</v>
          </cell>
          <cell r="B4667">
            <v>3883</v>
          </cell>
          <cell r="R4667" t="str">
            <v>221070041Irrigated</v>
          </cell>
          <cell r="S4667">
            <v>102</v>
          </cell>
        </row>
        <row r="4668">
          <cell r="A4668" t="str">
            <v>221130081All</v>
          </cell>
          <cell r="B4668">
            <v>15</v>
          </cell>
          <cell r="R4668" t="str">
            <v>221070041NonIrrigated</v>
          </cell>
          <cell r="S4668">
            <v>74</v>
          </cell>
        </row>
        <row r="4669">
          <cell r="A4669" t="str">
            <v>221170011All</v>
          </cell>
          <cell r="B4669">
            <v>31</v>
          </cell>
          <cell r="R4669" t="str">
            <v>221070051All</v>
          </cell>
          <cell r="S4669">
            <v>60</v>
          </cell>
        </row>
        <row r="4670">
          <cell r="A4670" t="str">
            <v>221170041All</v>
          </cell>
          <cell r="B4670">
            <v>53</v>
          </cell>
          <cell r="R4670" t="str">
            <v>221070081All</v>
          </cell>
          <cell r="S4670">
            <v>22</v>
          </cell>
        </row>
        <row r="4671">
          <cell r="A4671" t="str">
            <v>221170081All</v>
          </cell>
          <cell r="B4671">
            <v>16</v>
          </cell>
          <cell r="R4671" t="str">
            <v>221070081Irrigated</v>
          </cell>
          <cell r="S4671">
            <v>25</v>
          </cell>
        </row>
        <row r="4672">
          <cell r="A4672" t="str">
            <v>221210011All</v>
          </cell>
          <cell r="B4672">
            <v>34</v>
          </cell>
          <cell r="R4672" t="str">
            <v>221070081NonIrrigated</v>
          </cell>
          <cell r="S4672">
            <v>20</v>
          </cell>
        </row>
        <row r="4673">
          <cell r="A4673" t="str">
            <v>221210041All</v>
          </cell>
          <cell r="B4673">
            <v>78</v>
          </cell>
          <cell r="R4673" t="str">
            <v>221130011All</v>
          </cell>
          <cell r="S4673">
            <v>27</v>
          </cell>
        </row>
        <row r="4674">
          <cell r="A4674" t="str">
            <v>221210081All</v>
          </cell>
          <cell r="B4674">
            <v>23</v>
          </cell>
          <cell r="R4674" t="str">
            <v>221130018LGRAll</v>
          </cell>
          <cell r="S4674">
            <v>3883</v>
          </cell>
        </row>
        <row r="4675">
          <cell r="A4675" t="str">
            <v>221230011All</v>
          </cell>
          <cell r="B4675">
            <v>34</v>
          </cell>
          <cell r="R4675" t="str">
            <v>221130081All</v>
          </cell>
          <cell r="S4675">
            <v>15</v>
          </cell>
        </row>
        <row r="4676">
          <cell r="A4676" t="str">
            <v>221230016All</v>
          </cell>
          <cell r="B4676">
            <v>52</v>
          </cell>
          <cell r="R4676" t="str">
            <v>221170011All</v>
          </cell>
          <cell r="S4676">
            <v>31</v>
          </cell>
        </row>
        <row r="4677">
          <cell r="A4677" t="str">
            <v>221230018LGRAll</v>
          </cell>
          <cell r="B4677">
            <v>4586</v>
          </cell>
          <cell r="R4677" t="str">
            <v>221170041All</v>
          </cell>
          <cell r="S4677">
            <v>53</v>
          </cell>
        </row>
        <row r="4678">
          <cell r="A4678" t="str">
            <v>221230041All</v>
          </cell>
          <cell r="B4678">
            <v>99</v>
          </cell>
          <cell r="R4678" t="str">
            <v>221170081All</v>
          </cell>
          <cell r="S4678">
            <v>16</v>
          </cell>
        </row>
        <row r="4679">
          <cell r="A4679" t="str">
            <v>221230051All</v>
          </cell>
          <cell r="B4679">
            <v>44</v>
          </cell>
          <cell r="R4679" t="str">
            <v>221210011All</v>
          </cell>
          <cell r="S4679">
            <v>34</v>
          </cell>
        </row>
        <row r="4680">
          <cell r="A4680" t="str">
            <v>221230051Irrigated</v>
          </cell>
          <cell r="B4680">
            <v>44</v>
          </cell>
          <cell r="R4680" t="str">
            <v>221210041All</v>
          </cell>
          <cell r="S4680">
            <v>78</v>
          </cell>
        </row>
        <row r="4681">
          <cell r="A4681" t="str">
            <v>221230051Nonirrigated</v>
          </cell>
          <cell r="B4681">
            <v>44</v>
          </cell>
          <cell r="R4681" t="str">
            <v>221210081All</v>
          </cell>
          <cell r="S4681">
            <v>23</v>
          </cell>
        </row>
        <row r="4682">
          <cell r="A4682" t="str">
            <v>221230081All</v>
          </cell>
          <cell r="B4682">
            <v>22</v>
          </cell>
          <cell r="R4682" t="str">
            <v>221230011All</v>
          </cell>
          <cell r="S4682">
            <v>34</v>
          </cell>
        </row>
        <row r="4683">
          <cell r="A4683" t="str">
            <v>221230081Irrigated</v>
          </cell>
          <cell r="B4683">
            <v>25</v>
          </cell>
          <cell r="R4683" t="str">
            <v>221230016All</v>
          </cell>
          <cell r="S4683">
            <v>52</v>
          </cell>
        </row>
        <row r="4684">
          <cell r="A4684" t="str">
            <v>221230081Nonirrigated</v>
          </cell>
          <cell r="B4684">
            <v>15</v>
          </cell>
          <cell r="R4684" t="str">
            <v>221230018LGRAll</v>
          </cell>
          <cell r="S4684">
            <v>4586</v>
          </cell>
        </row>
        <row r="4685">
          <cell r="A4685" t="str">
            <v>221250041All</v>
          </cell>
          <cell r="B4685">
            <v>78</v>
          </cell>
          <cell r="R4685" t="str">
            <v>221230041All</v>
          </cell>
          <cell r="S4685">
            <v>99</v>
          </cell>
        </row>
        <row r="4686">
          <cell r="A4686" t="str">
            <v>221250081All</v>
          </cell>
          <cell r="B4686">
            <v>17</v>
          </cell>
          <cell r="R4686" t="str">
            <v>221230051All</v>
          </cell>
          <cell r="S4686">
            <v>44</v>
          </cell>
        </row>
        <row r="4687">
          <cell r="A4687" t="str">
            <v>230010011All</v>
          </cell>
          <cell r="B4687">
            <v>32</v>
          </cell>
          <cell r="R4687" t="str">
            <v>221230051Irrigated</v>
          </cell>
          <cell r="S4687">
            <v>44</v>
          </cell>
        </row>
        <row r="4688">
          <cell r="A4688" t="str">
            <v>230010016All</v>
          </cell>
          <cell r="B4688">
            <v>52</v>
          </cell>
          <cell r="R4688" t="str">
            <v>221230051NonIrrigated</v>
          </cell>
          <cell r="S4688">
            <v>44</v>
          </cell>
        </row>
        <row r="4689">
          <cell r="A4689" t="str">
            <v>230010041All</v>
          </cell>
          <cell r="B4689">
            <v>67</v>
          </cell>
          <cell r="R4689" t="str">
            <v>221230081All</v>
          </cell>
          <cell r="S4689">
            <v>22</v>
          </cell>
        </row>
        <row r="4690">
          <cell r="A4690" t="str">
            <v>230030011All</v>
          </cell>
          <cell r="B4690">
            <v>32</v>
          </cell>
          <cell r="R4690" t="str">
            <v>221230081Irrigated</v>
          </cell>
          <cell r="S4690">
            <v>25</v>
          </cell>
        </row>
        <row r="4691">
          <cell r="A4691" t="str">
            <v>230030016All</v>
          </cell>
          <cell r="B4691">
            <v>52</v>
          </cell>
          <cell r="R4691" t="str">
            <v>221230081NonIrrigated</v>
          </cell>
          <cell r="S4691">
            <v>15</v>
          </cell>
        </row>
        <row r="4692">
          <cell r="A4692" t="str">
            <v>230030041All</v>
          </cell>
          <cell r="B4692">
            <v>67</v>
          </cell>
          <cell r="R4692" t="str">
            <v>221250041All</v>
          </cell>
          <cell r="S4692">
            <v>78</v>
          </cell>
        </row>
        <row r="4693">
          <cell r="A4693" t="str">
            <v>230030091All</v>
          </cell>
          <cell r="B4693">
            <v>43</v>
          </cell>
          <cell r="R4693" t="str">
            <v>221250081All</v>
          </cell>
          <cell r="S4693">
            <v>17</v>
          </cell>
        </row>
        <row r="4694">
          <cell r="A4694" t="str">
            <v>230050016All</v>
          </cell>
          <cell r="B4694">
            <v>52</v>
          </cell>
          <cell r="R4694" t="str">
            <v>230010011All</v>
          </cell>
          <cell r="S4694">
            <v>32</v>
          </cell>
        </row>
        <row r="4695">
          <cell r="A4695" t="str">
            <v>230050041All</v>
          </cell>
          <cell r="B4695">
            <v>67</v>
          </cell>
          <cell r="R4695" t="str">
            <v>230010016All</v>
          </cell>
          <cell r="S4695">
            <v>52</v>
          </cell>
        </row>
        <row r="4696">
          <cell r="A4696" t="str">
            <v>230070011All</v>
          </cell>
          <cell r="B4696">
            <v>32</v>
          </cell>
          <cell r="R4696" t="str">
            <v>230010041All</v>
          </cell>
          <cell r="S4696">
            <v>67</v>
          </cell>
        </row>
        <row r="4697">
          <cell r="A4697" t="str">
            <v>230070016All</v>
          </cell>
          <cell r="B4697">
            <v>52</v>
          </cell>
          <cell r="R4697" t="str">
            <v>230030011All</v>
          </cell>
          <cell r="S4697">
            <v>32</v>
          </cell>
        </row>
        <row r="4698">
          <cell r="A4698" t="str">
            <v>230070041All</v>
          </cell>
          <cell r="B4698">
            <v>67</v>
          </cell>
          <cell r="R4698" t="str">
            <v>230030016All</v>
          </cell>
          <cell r="S4698">
            <v>52</v>
          </cell>
        </row>
        <row r="4699">
          <cell r="A4699" t="str">
            <v>230090016All</v>
          </cell>
          <cell r="B4699">
            <v>52</v>
          </cell>
          <cell r="R4699" t="str">
            <v>230030041All</v>
          </cell>
          <cell r="S4699">
            <v>67</v>
          </cell>
        </row>
        <row r="4700">
          <cell r="A4700" t="str">
            <v>230110011All</v>
          </cell>
          <cell r="B4700">
            <v>32</v>
          </cell>
          <cell r="R4700" t="str">
            <v>230030091All</v>
          </cell>
          <cell r="S4700">
            <v>43</v>
          </cell>
        </row>
        <row r="4701">
          <cell r="A4701" t="str">
            <v>230110016All</v>
          </cell>
          <cell r="B4701">
            <v>52</v>
          </cell>
          <cell r="R4701" t="str">
            <v>230050016All</v>
          </cell>
          <cell r="S4701">
            <v>52</v>
          </cell>
        </row>
        <row r="4702">
          <cell r="A4702" t="str">
            <v>230110041All</v>
          </cell>
          <cell r="B4702">
            <v>67</v>
          </cell>
          <cell r="R4702" t="str">
            <v>230050041All</v>
          </cell>
          <cell r="S4702">
            <v>67</v>
          </cell>
        </row>
        <row r="4703">
          <cell r="A4703" t="str">
            <v>230130041All</v>
          </cell>
          <cell r="B4703">
            <v>67</v>
          </cell>
          <cell r="R4703" t="str">
            <v>230070011All</v>
          </cell>
          <cell r="S4703">
            <v>32</v>
          </cell>
        </row>
        <row r="4704">
          <cell r="A4704" t="str">
            <v>230150016All</v>
          </cell>
          <cell r="B4704">
            <v>52</v>
          </cell>
          <cell r="R4704" t="str">
            <v>230070016All</v>
          </cell>
          <cell r="S4704">
            <v>52</v>
          </cell>
        </row>
        <row r="4705">
          <cell r="A4705" t="str">
            <v>230150041All</v>
          </cell>
          <cell r="B4705">
            <v>67</v>
          </cell>
          <cell r="R4705" t="str">
            <v>230070041All</v>
          </cell>
          <cell r="S4705">
            <v>67</v>
          </cell>
        </row>
        <row r="4706">
          <cell r="A4706" t="str">
            <v>230170016All</v>
          </cell>
          <cell r="B4706">
            <v>52</v>
          </cell>
          <cell r="R4706" t="str">
            <v>230090016All</v>
          </cell>
          <cell r="S4706">
            <v>52</v>
          </cell>
        </row>
        <row r="4707">
          <cell r="A4707" t="str">
            <v>230170041All</v>
          </cell>
          <cell r="B4707">
            <v>67</v>
          </cell>
          <cell r="R4707" t="str">
            <v>230110011All</v>
          </cell>
          <cell r="S4707">
            <v>32</v>
          </cell>
        </row>
        <row r="4708">
          <cell r="A4708" t="str">
            <v>230190011All</v>
          </cell>
          <cell r="B4708">
            <v>32</v>
          </cell>
          <cell r="R4708" t="str">
            <v>230110016All</v>
          </cell>
          <cell r="S4708">
            <v>52</v>
          </cell>
        </row>
        <row r="4709">
          <cell r="A4709" t="str">
            <v>230190016All</v>
          </cell>
          <cell r="B4709">
            <v>52</v>
          </cell>
          <cell r="R4709" t="str">
            <v>230110041All</v>
          </cell>
          <cell r="S4709">
            <v>67</v>
          </cell>
        </row>
        <row r="4710">
          <cell r="A4710" t="str">
            <v>230190041All</v>
          </cell>
          <cell r="B4710">
            <v>67</v>
          </cell>
          <cell r="R4710" t="str">
            <v>230130041All</v>
          </cell>
          <cell r="S4710">
            <v>67</v>
          </cell>
        </row>
        <row r="4711">
          <cell r="A4711" t="str">
            <v>230210011All</v>
          </cell>
          <cell r="B4711">
            <v>32</v>
          </cell>
          <cell r="R4711" t="str">
            <v>230150016All</v>
          </cell>
          <cell r="S4711">
            <v>52</v>
          </cell>
        </row>
        <row r="4712">
          <cell r="A4712" t="str">
            <v>230210016All</v>
          </cell>
          <cell r="B4712">
            <v>52</v>
          </cell>
          <cell r="R4712" t="str">
            <v>230150041All</v>
          </cell>
          <cell r="S4712">
            <v>67</v>
          </cell>
        </row>
        <row r="4713">
          <cell r="A4713" t="str">
            <v>230210041All</v>
          </cell>
          <cell r="B4713">
            <v>67</v>
          </cell>
          <cell r="R4713" t="str">
            <v>230170016All</v>
          </cell>
          <cell r="S4713">
            <v>52</v>
          </cell>
        </row>
        <row r="4714">
          <cell r="A4714" t="str">
            <v>230230011All</v>
          </cell>
          <cell r="B4714">
            <v>32</v>
          </cell>
          <cell r="R4714" t="str">
            <v>230170041All</v>
          </cell>
          <cell r="S4714">
            <v>67</v>
          </cell>
        </row>
        <row r="4715">
          <cell r="A4715" t="str">
            <v>230230016All</v>
          </cell>
          <cell r="B4715">
            <v>52</v>
          </cell>
          <cell r="R4715" t="str">
            <v>230190011All</v>
          </cell>
          <cell r="S4715">
            <v>32</v>
          </cell>
        </row>
        <row r="4716">
          <cell r="A4716" t="str">
            <v>230230041All</v>
          </cell>
          <cell r="B4716">
            <v>67</v>
          </cell>
          <cell r="R4716" t="str">
            <v>230190016All</v>
          </cell>
          <cell r="S4716">
            <v>52</v>
          </cell>
        </row>
        <row r="4717">
          <cell r="A4717" t="str">
            <v>230250011All</v>
          </cell>
          <cell r="B4717">
            <v>32</v>
          </cell>
          <cell r="R4717" t="str">
            <v>230190041All</v>
          </cell>
          <cell r="S4717">
            <v>67</v>
          </cell>
        </row>
        <row r="4718">
          <cell r="A4718" t="str">
            <v>230250016All</v>
          </cell>
          <cell r="B4718">
            <v>52</v>
          </cell>
          <cell r="R4718" t="str">
            <v>230210011All</v>
          </cell>
          <cell r="S4718">
            <v>32</v>
          </cell>
        </row>
        <row r="4719">
          <cell r="A4719" t="str">
            <v>230250041All</v>
          </cell>
          <cell r="B4719">
            <v>67</v>
          </cell>
          <cell r="R4719" t="str">
            <v>230210016All</v>
          </cell>
          <cell r="S4719">
            <v>52</v>
          </cell>
        </row>
        <row r="4720">
          <cell r="A4720" t="str">
            <v>230270011All</v>
          </cell>
          <cell r="B4720">
            <v>32</v>
          </cell>
          <cell r="R4720" t="str">
            <v>230210041All</v>
          </cell>
          <cell r="S4720">
            <v>67</v>
          </cell>
        </row>
        <row r="4721">
          <cell r="A4721" t="str">
            <v>230270016All</v>
          </cell>
          <cell r="B4721">
            <v>52</v>
          </cell>
          <cell r="R4721" t="str">
            <v>230230011All</v>
          </cell>
          <cell r="S4721">
            <v>32</v>
          </cell>
        </row>
        <row r="4722">
          <cell r="A4722" t="str">
            <v>230270041All</v>
          </cell>
          <cell r="B4722">
            <v>67</v>
          </cell>
          <cell r="R4722" t="str">
            <v>230230016All</v>
          </cell>
          <cell r="S4722">
            <v>52</v>
          </cell>
        </row>
        <row r="4723">
          <cell r="A4723" t="str">
            <v>230310016All</v>
          </cell>
          <cell r="B4723">
            <v>52</v>
          </cell>
          <cell r="R4723" t="str">
            <v>230230041All</v>
          </cell>
          <cell r="S4723">
            <v>67</v>
          </cell>
        </row>
        <row r="4724">
          <cell r="A4724" t="str">
            <v>230310041All</v>
          </cell>
          <cell r="B4724">
            <v>67</v>
          </cell>
          <cell r="R4724" t="str">
            <v>230250011All</v>
          </cell>
          <cell r="S4724">
            <v>32</v>
          </cell>
        </row>
        <row r="4725">
          <cell r="A4725" t="str">
            <v>240010011All</v>
          </cell>
          <cell r="B4725">
            <v>32</v>
          </cell>
          <cell r="R4725" t="str">
            <v>230250016All</v>
          </cell>
          <cell r="S4725">
            <v>52</v>
          </cell>
        </row>
        <row r="4726">
          <cell r="A4726" t="str">
            <v>240010041All</v>
          </cell>
          <cell r="B4726">
            <v>64</v>
          </cell>
          <cell r="R4726" t="str">
            <v>230250041All</v>
          </cell>
          <cell r="S4726">
            <v>67</v>
          </cell>
        </row>
        <row r="4727">
          <cell r="A4727" t="str">
            <v>240010081All</v>
          </cell>
          <cell r="B4727">
            <v>24</v>
          </cell>
          <cell r="R4727" t="str">
            <v>230270011All</v>
          </cell>
          <cell r="S4727">
            <v>32</v>
          </cell>
        </row>
        <row r="4728">
          <cell r="A4728" t="str">
            <v>240030011All</v>
          </cell>
          <cell r="B4728">
            <v>37</v>
          </cell>
          <cell r="R4728" t="str">
            <v>230270016All</v>
          </cell>
          <cell r="S4728">
            <v>52</v>
          </cell>
        </row>
        <row r="4729">
          <cell r="A4729" t="str">
            <v>240030041All</v>
          </cell>
          <cell r="B4729">
            <v>78</v>
          </cell>
          <cell r="R4729" t="str">
            <v>230270041All</v>
          </cell>
          <cell r="S4729">
            <v>67</v>
          </cell>
        </row>
        <row r="4730">
          <cell r="A4730" t="str">
            <v>240030081All</v>
          </cell>
          <cell r="B4730">
            <v>23</v>
          </cell>
          <cell r="R4730" t="str">
            <v>230310016All</v>
          </cell>
          <cell r="S4730">
            <v>52</v>
          </cell>
        </row>
        <row r="4731">
          <cell r="A4731" t="str">
            <v>240050011All</v>
          </cell>
          <cell r="B4731">
            <v>40</v>
          </cell>
          <cell r="R4731" t="str">
            <v>230310041All</v>
          </cell>
          <cell r="S4731">
            <v>67</v>
          </cell>
        </row>
        <row r="4732">
          <cell r="A4732" t="str">
            <v>240050016All</v>
          </cell>
          <cell r="B4732">
            <v>41</v>
          </cell>
          <cell r="R4732" t="str">
            <v>240010011All</v>
          </cell>
          <cell r="S4732">
            <v>32</v>
          </cell>
        </row>
        <row r="4733">
          <cell r="A4733" t="str">
            <v>240050041All</v>
          </cell>
          <cell r="B4733">
            <v>83</v>
          </cell>
          <cell r="R4733" t="str">
            <v>240010041All</v>
          </cell>
          <cell r="S4733">
            <v>64</v>
          </cell>
        </row>
        <row r="4734">
          <cell r="A4734" t="str">
            <v>240050051All</v>
          </cell>
          <cell r="B4734">
            <v>39</v>
          </cell>
          <cell r="R4734" t="str">
            <v>240010081All</v>
          </cell>
          <cell r="S4734">
            <v>24</v>
          </cell>
        </row>
        <row r="4735">
          <cell r="A4735" t="str">
            <v>240050081All</v>
          </cell>
          <cell r="B4735">
            <v>26</v>
          </cell>
          <cell r="R4735" t="str">
            <v>240030011All</v>
          </cell>
          <cell r="S4735">
            <v>37</v>
          </cell>
        </row>
        <row r="4736">
          <cell r="A4736" t="str">
            <v>240050091All</v>
          </cell>
          <cell r="B4736">
            <v>54</v>
          </cell>
          <cell r="R4736" t="str">
            <v>240030041All</v>
          </cell>
          <cell r="S4736">
            <v>78</v>
          </cell>
        </row>
        <row r="4737">
          <cell r="A4737" t="str">
            <v>240090011All</v>
          </cell>
          <cell r="B4737">
            <v>36</v>
          </cell>
          <cell r="R4737" t="str">
            <v>240030081All</v>
          </cell>
          <cell r="S4737">
            <v>23</v>
          </cell>
        </row>
        <row r="4738">
          <cell r="A4738" t="str">
            <v>240090041All</v>
          </cell>
          <cell r="B4738">
            <v>70</v>
          </cell>
          <cell r="R4738" t="str">
            <v>240050011All</v>
          </cell>
          <cell r="S4738">
            <v>40</v>
          </cell>
        </row>
        <row r="4739">
          <cell r="A4739" t="str">
            <v>240090081All</v>
          </cell>
          <cell r="B4739">
            <v>20</v>
          </cell>
          <cell r="R4739" t="str">
            <v>240050016All</v>
          </cell>
          <cell r="S4739">
            <v>41</v>
          </cell>
        </row>
        <row r="4740">
          <cell r="A4740" t="str">
            <v>240110011All</v>
          </cell>
          <cell r="B4740">
            <v>41</v>
          </cell>
          <cell r="R4740" t="str">
            <v>240050041All</v>
          </cell>
          <cell r="S4740">
            <v>83</v>
          </cell>
        </row>
        <row r="4741">
          <cell r="A4741" t="str">
            <v>240110041All</v>
          </cell>
          <cell r="B4741">
            <v>95</v>
          </cell>
          <cell r="R4741" t="str">
            <v>240050051All</v>
          </cell>
          <cell r="S4741">
            <v>39</v>
          </cell>
        </row>
        <row r="4742">
          <cell r="A4742" t="str">
            <v>240110041Irrigated</v>
          </cell>
          <cell r="B4742">
            <v>123</v>
          </cell>
          <cell r="R4742" t="str">
            <v>240050081All</v>
          </cell>
          <cell r="S4742">
            <v>26</v>
          </cell>
        </row>
        <row r="4743">
          <cell r="A4743" t="str">
            <v>240110041Nonirrigated</v>
          </cell>
          <cell r="B4743">
            <v>77</v>
          </cell>
          <cell r="R4743" t="str">
            <v>240050091All</v>
          </cell>
          <cell r="S4743">
            <v>54</v>
          </cell>
        </row>
        <row r="4744">
          <cell r="A4744" t="str">
            <v>240110051All</v>
          </cell>
          <cell r="B4744">
            <v>39</v>
          </cell>
          <cell r="R4744" t="str">
            <v>240090011All</v>
          </cell>
          <cell r="S4744">
            <v>36</v>
          </cell>
        </row>
        <row r="4745">
          <cell r="A4745" t="str">
            <v>240110081All</v>
          </cell>
          <cell r="B4745">
            <v>22</v>
          </cell>
          <cell r="R4745" t="str">
            <v>240090041All</v>
          </cell>
          <cell r="S4745">
            <v>70</v>
          </cell>
        </row>
        <row r="4746">
          <cell r="A4746" t="str">
            <v>240110091All</v>
          </cell>
          <cell r="B4746">
            <v>55</v>
          </cell>
          <cell r="R4746" t="str">
            <v>240090081All</v>
          </cell>
          <cell r="S4746">
            <v>20</v>
          </cell>
        </row>
        <row r="4747">
          <cell r="A4747" t="str">
            <v>240130011All</v>
          </cell>
          <cell r="B4747">
            <v>49</v>
          </cell>
          <cell r="R4747" t="str">
            <v>240110011All</v>
          </cell>
          <cell r="S4747">
            <v>41</v>
          </cell>
        </row>
        <row r="4748">
          <cell r="A4748" t="str">
            <v>240130016All</v>
          </cell>
          <cell r="B4748">
            <v>41</v>
          </cell>
          <cell r="R4748" t="str">
            <v>240110041All</v>
          </cell>
          <cell r="S4748">
            <v>95</v>
          </cell>
        </row>
        <row r="4749">
          <cell r="A4749" t="str">
            <v>240130041All</v>
          </cell>
          <cell r="B4749">
            <v>79</v>
          </cell>
          <cell r="R4749" t="str">
            <v>240110041Irrigated</v>
          </cell>
          <cell r="S4749">
            <v>123</v>
          </cell>
        </row>
        <row r="4750">
          <cell r="A4750" t="str">
            <v>240130081All</v>
          </cell>
          <cell r="B4750">
            <v>21</v>
          </cell>
          <cell r="R4750" t="str">
            <v>240110041NonIrrigated</v>
          </cell>
          <cell r="S4750">
            <v>77</v>
          </cell>
        </row>
        <row r="4751">
          <cell r="A4751" t="str">
            <v>240130091All</v>
          </cell>
          <cell r="B4751">
            <v>58</v>
          </cell>
          <cell r="R4751" t="str">
            <v>240110051All</v>
          </cell>
          <cell r="S4751">
            <v>39</v>
          </cell>
        </row>
        <row r="4752">
          <cell r="A4752" t="str">
            <v>240150011All</v>
          </cell>
          <cell r="B4752">
            <v>46</v>
          </cell>
          <cell r="R4752" t="str">
            <v>240110081All</v>
          </cell>
          <cell r="S4752">
            <v>22</v>
          </cell>
        </row>
        <row r="4753">
          <cell r="A4753" t="str">
            <v>240150041All</v>
          </cell>
          <cell r="B4753">
            <v>83</v>
          </cell>
          <cell r="R4753" t="str">
            <v>240110091All</v>
          </cell>
          <cell r="S4753">
            <v>55</v>
          </cell>
        </row>
        <row r="4754">
          <cell r="A4754" t="str">
            <v>240150051All</v>
          </cell>
          <cell r="B4754">
            <v>39</v>
          </cell>
          <cell r="R4754" t="str">
            <v>240130011All</v>
          </cell>
          <cell r="S4754">
            <v>49</v>
          </cell>
        </row>
        <row r="4755">
          <cell r="A4755" t="str">
            <v>240150081All</v>
          </cell>
          <cell r="B4755">
            <v>25</v>
          </cell>
          <cell r="R4755" t="str">
            <v>240130016All</v>
          </cell>
          <cell r="S4755">
            <v>41</v>
          </cell>
        </row>
        <row r="4756">
          <cell r="A4756" t="str">
            <v>240150091All</v>
          </cell>
          <cell r="B4756">
            <v>56</v>
          </cell>
          <cell r="R4756" t="str">
            <v>240130041All</v>
          </cell>
          <cell r="S4756">
            <v>79</v>
          </cell>
        </row>
        <row r="4757">
          <cell r="A4757" t="str">
            <v>240170011All</v>
          </cell>
          <cell r="B4757">
            <v>37</v>
          </cell>
          <cell r="R4757" t="str">
            <v>240130081All</v>
          </cell>
          <cell r="S4757">
            <v>21</v>
          </cell>
        </row>
        <row r="4758">
          <cell r="A4758" t="str">
            <v>240170041All</v>
          </cell>
          <cell r="B4758">
            <v>69</v>
          </cell>
          <cell r="R4758" t="str">
            <v>240130091All</v>
          </cell>
          <cell r="S4758">
            <v>58</v>
          </cell>
        </row>
        <row r="4759">
          <cell r="A4759" t="str">
            <v>240170081All</v>
          </cell>
          <cell r="B4759">
            <v>19</v>
          </cell>
          <cell r="R4759" t="str">
            <v>240150011All</v>
          </cell>
          <cell r="S4759">
            <v>46</v>
          </cell>
        </row>
        <row r="4760">
          <cell r="A4760" t="str">
            <v>240170091All</v>
          </cell>
          <cell r="B4760">
            <v>53</v>
          </cell>
          <cell r="R4760" t="str">
            <v>240150041All</v>
          </cell>
          <cell r="S4760">
            <v>83</v>
          </cell>
        </row>
        <row r="4761">
          <cell r="A4761" t="str">
            <v>240190011All</v>
          </cell>
          <cell r="B4761">
            <v>45</v>
          </cell>
          <cell r="R4761" t="str">
            <v>240150051All</v>
          </cell>
          <cell r="S4761">
            <v>39</v>
          </cell>
        </row>
        <row r="4762">
          <cell r="A4762" t="str">
            <v>240190041All</v>
          </cell>
          <cell r="B4762">
            <v>101</v>
          </cell>
          <cell r="R4762" t="str">
            <v>240150081All</v>
          </cell>
          <cell r="S4762">
            <v>25</v>
          </cell>
        </row>
        <row r="4763">
          <cell r="A4763" t="str">
            <v>240190041Irrigated</v>
          </cell>
          <cell r="B4763">
            <v>120</v>
          </cell>
          <cell r="R4763" t="str">
            <v>240150091All</v>
          </cell>
          <cell r="S4763">
            <v>56</v>
          </cell>
        </row>
        <row r="4764">
          <cell r="A4764" t="str">
            <v>240190041Nonirrigated</v>
          </cell>
          <cell r="B4764">
            <v>85</v>
          </cell>
          <cell r="R4764" t="str">
            <v>240170011All</v>
          </cell>
          <cell r="S4764">
            <v>37</v>
          </cell>
        </row>
        <row r="4765">
          <cell r="A4765" t="str">
            <v>240190051All</v>
          </cell>
          <cell r="B4765">
            <v>39</v>
          </cell>
          <cell r="R4765" t="str">
            <v>240170041All</v>
          </cell>
          <cell r="S4765">
            <v>69</v>
          </cell>
        </row>
        <row r="4766">
          <cell r="A4766" t="str">
            <v>240190081All</v>
          </cell>
          <cell r="B4766">
            <v>24</v>
          </cell>
          <cell r="R4766" t="str">
            <v>240170081All</v>
          </cell>
          <cell r="S4766">
            <v>19</v>
          </cell>
        </row>
        <row r="4767">
          <cell r="A4767" t="str">
            <v>240190091All</v>
          </cell>
          <cell r="B4767">
            <v>52</v>
          </cell>
          <cell r="R4767" t="str">
            <v>240170091All</v>
          </cell>
          <cell r="S4767">
            <v>53</v>
          </cell>
        </row>
        <row r="4768">
          <cell r="A4768" t="str">
            <v>240210011All</v>
          </cell>
          <cell r="B4768">
            <v>45</v>
          </cell>
          <cell r="R4768" t="str">
            <v>240190011All</v>
          </cell>
          <cell r="S4768">
            <v>45</v>
          </cell>
        </row>
        <row r="4769">
          <cell r="A4769" t="str">
            <v>240210016All</v>
          </cell>
          <cell r="B4769">
            <v>41</v>
          </cell>
          <cell r="R4769" t="str">
            <v>240190041All</v>
          </cell>
          <cell r="S4769">
            <v>101</v>
          </cell>
        </row>
        <row r="4770">
          <cell r="A4770" t="str">
            <v>240210041All</v>
          </cell>
          <cell r="B4770">
            <v>73</v>
          </cell>
          <cell r="R4770" t="str">
            <v>240190041Irrigated</v>
          </cell>
          <cell r="S4770">
            <v>120</v>
          </cell>
        </row>
        <row r="4771">
          <cell r="A4771" t="str">
            <v>240210081All</v>
          </cell>
          <cell r="B4771">
            <v>24</v>
          </cell>
          <cell r="R4771" t="str">
            <v>240190041NonIrrigated</v>
          </cell>
          <cell r="S4771">
            <v>85</v>
          </cell>
        </row>
        <row r="4772">
          <cell r="A4772" t="str">
            <v>240210091All</v>
          </cell>
          <cell r="B4772">
            <v>52</v>
          </cell>
          <cell r="R4772" t="str">
            <v>240190051All</v>
          </cell>
          <cell r="S4772">
            <v>39</v>
          </cell>
        </row>
        <row r="4773">
          <cell r="A4773" t="str">
            <v>240230011All</v>
          </cell>
          <cell r="B4773">
            <v>32</v>
          </cell>
          <cell r="R4773" t="str">
            <v>240190081All</v>
          </cell>
          <cell r="S4773">
            <v>24</v>
          </cell>
        </row>
        <row r="4774">
          <cell r="A4774" t="str">
            <v>240230016All</v>
          </cell>
          <cell r="B4774">
            <v>41</v>
          </cell>
          <cell r="R4774" t="str">
            <v>240190091All</v>
          </cell>
          <cell r="S4774">
            <v>52</v>
          </cell>
        </row>
        <row r="4775">
          <cell r="A4775" t="str">
            <v>240230041All</v>
          </cell>
          <cell r="B4775">
            <v>67</v>
          </cell>
          <cell r="R4775" t="str">
            <v>240210011All</v>
          </cell>
          <cell r="S4775">
            <v>45</v>
          </cell>
        </row>
        <row r="4776">
          <cell r="A4776" t="str">
            <v>240250011All</v>
          </cell>
          <cell r="B4776">
            <v>41</v>
          </cell>
          <cell r="R4776" t="str">
            <v>240210016All</v>
          </cell>
          <cell r="S4776">
            <v>41</v>
          </cell>
        </row>
        <row r="4777">
          <cell r="A4777" t="str">
            <v>240250016All</v>
          </cell>
          <cell r="B4777">
            <v>41</v>
          </cell>
          <cell r="R4777" t="str">
            <v>240210041All</v>
          </cell>
          <cell r="S4777">
            <v>73</v>
          </cell>
        </row>
        <row r="4778">
          <cell r="A4778" t="str">
            <v>240250041All</v>
          </cell>
          <cell r="B4778">
            <v>83</v>
          </cell>
          <cell r="R4778" t="str">
            <v>240210081All</v>
          </cell>
          <cell r="S4778">
            <v>24</v>
          </cell>
        </row>
        <row r="4779">
          <cell r="A4779" t="str">
            <v>240250081All</v>
          </cell>
          <cell r="B4779">
            <v>27</v>
          </cell>
          <cell r="R4779" t="str">
            <v>240210091All</v>
          </cell>
          <cell r="S4779">
            <v>52</v>
          </cell>
        </row>
        <row r="4780">
          <cell r="A4780" t="str">
            <v>240250091All</v>
          </cell>
          <cell r="B4780">
            <v>53</v>
          </cell>
          <cell r="R4780" t="str">
            <v>240230011All</v>
          </cell>
          <cell r="S4780">
            <v>32</v>
          </cell>
        </row>
        <row r="4781">
          <cell r="A4781" t="str">
            <v>240270011All</v>
          </cell>
          <cell r="B4781">
            <v>43</v>
          </cell>
          <cell r="R4781" t="str">
            <v>240230016All</v>
          </cell>
          <cell r="S4781">
            <v>41</v>
          </cell>
        </row>
        <row r="4782">
          <cell r="A4782" t="str">
            <v>240270041All</v>
          </cell>
          <cell r="B4782">
            <v>79</v>
          </cell>
          <cell r="R4782" t="str">
            <v>240230041All</v>
          </cell>
          <cell r="S4782">
            <v>67</v>
          </cell>
        </row>
        <row r="4783">
          <cell r="A4783" t="str">
            <v>240270051All</v>
          </cell>
          <cell r="B4783">
            <v>39</v>
          </cell>
          <cell r="R4783" t="str">
            <v>240250011All</v>
          </cell>
          <cell r="S4783">
            <v>41</v>
          </cell>
        </row>
        <row r="4784">
          <cell r="A4784" t="str">
            <v>240270081All</v>
          </cell>
          <cell r="B4784">
            <v>24</v>
          </cell>
          <cell r="R4784" t="str">
            <v>240250016All</v>
          </cell>
          <cell r="S4784">
            <v>41</v>
          </cell>
        </row>
        <row r="4785">
          <cell r="A4785" t="str">
            <v>240290011All</v>
          </cell>
          <cell r="B4785">
            <v>48</v>
          </cell>
          <cell r="R4785" t="str">
            <v>240250041All</v>
          </cell>
          <cell r="S4785">
            <v>83</v>
          </cell>
        </row>
        <row r="4786">
          <cell r="A4786" t="str">
            <v>240290041All</v>
          </cell>
          <cell r="B4786">
            <v>89</v>
          </cell>
          <cell r="R4786" t="str">
            <v>240250081All</v>
          </cell>
          <cell r="S4786">
            <v>27</v>
          </cell>
        </row>
        <row r="4787">
          <cell r="A4787" t="str">
            <v>240290051All</v>
          </cell>
          <cell r="B4787">
            <v>39</v>
          </cell>
          <cell r="R4787" t="str">
            <v>240250091All</v>
          </cell>
          <cell r="S4787">
            <v>53</v>
          </cell>
        </row>
        <row r="4788">
          <cell r="A4788" t="str">
            <v>240290081All</v>
          </cell>
          <cell r="B4788">
            <v>25</v>
          </cell>
          <cell r="R4788" t="str">
            <v>240270011All</v>
          </cell>
          <cell r="S4788">
            <v>43</v>
          </cell>
        </row>
        <row r="4789">
          <cell r="A4789" t="str">
            <v>240290091All</v>
          </cell>
          <cell r="B4789">
            <v>59</v>
          </cell>
          <cell r="R4789" t="str">
            <v>240270041All</v>
          </cell>
          <cell r="S4789">
            <v>79</v>
          </cell>
        </row>
        <row r="4790">
          <cell r="A4790" t="str">
            <v>240310011All</v>
          </cell>
          <cell r="B4790">
            <v>44</v>
          </cell>
          <cell r="R4790" t="str">
            <v>240270051All</v>
          </cell>
          <cell r="S4790">
            <v>39</v>
          </cell>
        </row>
        <row r="4791">
          <cell r="A4791" t="str">
            <v>240310041All</v>
          </cell>
          <cell r="B4791">
            <v>78</v>
          </cell>
          <cell r="R4791" t="str">
            <v>240270081All</v>
          </cell>
          <cell r="S4791">
            <v>24</v>
          </cell>
        </row>
        <row r="4792">
          <cell r="A4792" t="str">
            <v>240310081All</v>
          </cell>
          <cell r="B4792">
            <v>24</v>
          </cell>
          <cell r="R4792" t="str">
            <v>240290011All</v>
          </cell>
          <cell r="S4792">
            <v>48</v>
          </cell>
        </row>
        <row r="4793">
          <cell r="A4793" t="str">
            <v>240310091All</v>
          </cell>
          <cell r="B4793">
            <v>53</v>
          </cell>
          <cell r="R4793" t="str">
            <v>240290041All</v>
          </cell>
          <cell r="S4793">
            <v>89</v>
          </cell>
        </row>
        <row r="4794">
          <cell r="A4794" t="str">
            <v>240330011All</v>
          </cell>
          <cell r="B4794">
            <v>34</v>
          </cell>
          <cell r="R4794" t="str">
            <v>240290051All</v>
          </cell>
          <cell r="S4794">
            <v>39</v>
          </cell>
        </row>
        <row r="4795">
          <cell r="A4795" t="str">
            <v>240330041All</v>
          </cell>
          <cell r="B4795">
            <v>66</v>
          </cell>
          <cell r="R4795" t="str">
            <v>240290081All</v>
          </cell>
          <cell r="S4795">
            <v>25</v>
          </cell>
        </row>
        <row r="4796">
          <cell r="A4796" t="str">
            <v>240330081All</v>
          </cell>
          <cell r="B4796">
            <v>18</v>
          </cell>
          <cell r="R4796" t="str">
            <v>240290091All</v>
          </cell>
          <cell r="S4796">
            <v>59</v>
          </cell>
        </row>
        <row r="4797">
          <cell r="A4797" t="str">
            <v>240350011All</v>
          </cell>
          <cell r="B4797">
            <v>46</v>
          </cell>
          <cell r="R4797" t="str">
            <v>240310011All</v>
          </cell>
          <cell r="S4797">
            <v>44</v>
          </cell>
        </row>
        <row r="4798">
          <cell r="A4798" t="str">
            <v>240350041All</v>
          </cell>
          <cell r="B4798">
            <v>95</v>
          </cell>
          <cell r="R4798" t="str">
            <v>240310041All</v>
          </cell>
          <cell r="S4798">
            <v>78</v>
          </cell>
        </row>
        <row r="4799">
          <cell r="A4799" t="str">
            <v>240350051All</v>
          </cell>
          <cell r="B4799">
            <v>39</v>
          </cell>
          <cell r="R4799" t="str">
            <v>240310081All</v>
          </cell>
          <cell r="S4799">
            <v>24</v>
          </cell>
        </row>
        <row r="4800">
          <cell r="A4800" t="str">
            <v>240350081All</v>
          </cell>
          <cell r="B4800">
            <v>25</v>
          </cell>
          <cell r="R4800" t="str">
            <v>240310091All</v>
          </cell>
          <cell r="S4800">
            <v>53</v>
          </cell>
        </row>
        <row r="4801">
          <cell r="A4801" t="str">
            <v>240350091All</v>
          </cell>
          <cell r="B4801">
            <v>59</v>
          </cell>
          <cell r="R4801" t="str">
            <v>240330011All</v>
          </cell>
          <cell r="S4801">
            <v>34</v>
          </cell>
        </row>
        <row r="4802">
          <cell r="A4802" t="str">
            <v>240350091Irrigated</v>
          </cell>
          <cell r="B4802">
            <v>59</v>
          </cell>
          <cell r="R4802" t="str">
            <v>240330041All</v>
          </cell>
          <cell r="S4802">
            <v>66</v>
          </cell>
        </row>
        <row r="4803">
          <cell r="A4803" t="str">
            <v>240350091Nonirrigated</v>
          </cell>
          <cell r="B4803">
            <v>59</v>
          </cell>
          <cell r="R4803" t="str">
            <v>240330081All</v>
          </cell>
          <cell r="S4803">
            <v>18</v>
          </cell>
        </row>
        <row r="4804">
          <cell r="A4804" t="str">
            <v>240370011All</v>
          </cell>
          <cell r="B4804">
            <v>43</v>
          </cell>
          <cell r="R4804" t="str">
            <v>240350011All</v>
          </cell>
          <cell r="S4804">
            <v>46</v>
          </cell>
        </row>
        <row r="4805">
          <cell r="A4805" t="str">
            <v>240370041All</v>
          </cell>
          <cell r="B4805">
            <v>69</v>
          </cell>
          <cell r="R4805" t="str">
            <v>240350041All</v>
          </cell>
          <cell r="S4805">
            <v>95</v>
          </cell>
        </row>
        <row r="4806">
          <cell r="A4806" t="str">
            <v>240370051All</v>
          </cell>
          <cell r="B4806">
            <v>39</v>
          </cell>
          <cell r="R4806" t="str">
            <v>240350051All</v>
          </cell>
          <cell r="S4806">
            <v>39</v>
          </cell>
        </row>
        <row r="4807">
          <cell r="A4807" t="str">
            <v>240370081All</v>
          </cell>
          <cell r="B4807">
            <v>20</v>
          </cell>
          <cell r="R4807" t="str">
            <v>240350081All</v>
          </cell>
          <cell r="S4807">
            <v>25</v>
          </cell>
        </row>
        <row r="4808">
          <cell r="A4808" t="str">
            <v>240370091All</v>
          </cell>
          <cell r="B4808">
            <v>53</v>
          </cell>
          <cell r="R4808" t="str">
            <v>240350091All</v>
          </cell>
          <cell r="S4808">
            <v>59</v>
          </cell>
        </row>
        <row r="4809">
          <cell r="A4809" t="str">
            <v>240390011All</v>
          </cell>
          <cell r="B4809">
            <v>44</v>
          </cell>
          <cell r="R4809" t="str">
            <v>240350091Irrigated</v>
          </cell>
          <cell r="S4809">
            <v>59</v>
          </cell>
        </row>
        <row r="4810">
          <cell r="A4810" t="str">
            <v>240390041All</v>
          </cell>
          <cell r="B4810">
            <v>88</v>
          </cell>
          <cell r="R4810" t="str">
            <v>240350091NonIrrigated</v>
          </cell>
          <cell r="S4810">
            <v>59</v>
          </cell>
        </row>
        <row r="4811">
          <cell r="A4811" t="str">
            <v>240390051All</v>
          </cell>
          <cell r="B4811">
            <v>39</v>
          </cell>
          <cell r="R4811" t="str">
            <v>240370011All</v>
          </cell>
          <cell r="S4811">
            <v>43</v>
          </cell>
        </row>
        <row r="4812">
          <cell r="A4812" t="str">
            <v>240390081All</v>
          </cell>
          <cell r="B4812">
            <v>26</v>
          </cell>
          <cell r="R4812" t="str">
            <v>240370041All</v>
          </cell>
          <cell r="S4812">
            <v>69</v>
          </cell>
        </row>
        <row r="4813">
          <cell r="A4813" t="str">
            <v>240390091All</v>
          </cell>
          <cell r="B4813">
            <v>52</v>
          </cell>
          <cell r="R4813" t="str">
            <v>240370051All</v>
          </cell>
          <cell r="S4813">
            <v>39</v>
          </cell>
        </row>
        <row r="4814">
          <cell r="A4814" t="str">
            <v>240410011All</v>
          </cell>
          <cell r="B4814">
            <v>46</v>
          </cell>
          <cell r="R4814" t="str">
            <v>240370081All</v>
          </cell>
          <cell r="S4814">
            <v>20</v>
          </cell>
        </row>
        <row r="4815">
          <cell r="A4815" t="str">
            <v>240410041All</v>
          </cell>
          <cell r="B4815">
            <v>87</v>
          </cell>
          <cell r="R4815" t="str">
            <v>240370091All</v>
          </cell>
          <cell r="S4815">
            <v>53</v>
          </cell>
        </row>
        <row r="4816">
          <cell r="A4816" t="str">
            <v>240410051All</v>
          </cell>
          <cell r="B4816">
            <v>39</v>
          </cell>
          <cell r="R4816" t="str">
            <v>240390011All</v>
          </cell>
          <cell r="S4816">
            <v>44</v>
          </cell>
        </row>
        <row r="4817">
          <cell r="A4817" t="str">
            <v>240410081All</v>
          </cell>
          <cell r="B4817">
            <v>24</v>
          </cell>
          <cell r="R4817" t="str">
            <v>240390041All</v>
          </cell>
          <cell r="S4817">
            <v>88</v>
          </cell>
        </row>
        <row r="4818">
          <cell r="A4818" t="str">
            <v>240410091All</v>
          </cell>
          <cell r="B4818">
            <v>58</v>
          </cell>
          <cell r="R4818" t="str">
            <v>240390051All</v>
          </cell>
          <cell r="S4818">
            <v>39</v>
          </cell>
        </row>
        <row r="4819">
          <cell r="A4819" t="str">
            <v>240430011All</v>
          </cell>
          <cell r="B4819">
            <v>41</v>
          </cell>
          <cell r="R4819" t="str">
            <v>240390081All</v>
          </cell>
          <cell r="S4819">
            <v>26</v>
          </cell>
        </row>
        <row r="4820">
          <cell r="A4820" t="str">
            <v>240430016All</v>
          </cell>
          <cell r="B4820">
            <v>41</v>
          </cell>
          <cell r="R4820" t="str">
            <v>240390091All</v>
          </cell>
          <cell r="S4820">
            <v>52</v>
          </cell>
        </row>
        <row r="4821">
          <cell r="A4821" t="str">
            <v>240430041All</v>
          </cell>
          <cell r="B4821">
            <v>71</v>
          </cell>
          <cell r="R4821" t="str">
            <v>240410011All</v>
          </cell>
          <cell r="S4821">
            <v>46</v>
          </cell>
        </row>
        <row r="4822">
          <cell r="A4822" t="str">
            <v>240430051All</v>
          </cell>
          <cell r="B4822">
            <v>39</v>
          </cell>
          <cell r="R4822" t="str">
            <v>240410041All</v>
          </cell>
          <cell r="S4822">
            <v>87</v>
          </cell>
        </row>
        <row r="4823">
          <cell r="A4823" t="str">
            <v>240430081All</v>
          </cell>
          <cell r="B4823">
            <v>24</v>
          </cell>
          <cell r="R4823" t="str">
            <v>240410051All</v>
          </cell>
          <cell r="S4823">
            <v>39</v>
          </cell>
        </row>
        <row r="4824">
          <cell r="A4824" t="str">
            <v>240430091All</v>
          </cell>
          <cell r="B4824">
            <v>55</v>
          </cell>
          <cell r="R4824" t="str">
            <v>240410081All</v>
          </cell>
          <cell r="S4824">
            <v>24</v>
          </cell>
        </row>
        <row r="4825">
          <cell r="A4825" t="str">
            <v>240450011All</v>
          </cell>
          <cell r="B4825">
            <v>35</v>
          </cell>
          <cell r="R4825" t="str">
            <v>240410091All</v>
          </cell>
          <cell r="S4825">
            <v>58</v>
          </cell>
        </row>
        <row r="4826">
          <cell r="A4826" t="str">
            <v>240450041All</v>
          </cell>
          <cell r="B4826">
            <v>86</v>
          </cell>
          <cell r="R4826" t="str">
            <v>240430011All</v>
          </cell>
          <cell r="S4826">
            <v>41</v>
          </cell>
        </row>
        <row r="4827">
          <cell r="A4827" t="str">
            <v>240450051All</v>
          </cell>
          <cell r="B4827">
            <v>39</v>
          </cell>
          <cell r="R4827" t="str">
            <v>240430016All</v>
          </cell>
          <cell r="S4827">
            <v>41</v>
          </cell>
        </row>
        <row r="4828">
          <cell r="A4828" t="str">
            <v>240450081All</v>
          </cell>
          <cell r="B4828">
            <v>22</v>
          </cell>
          <cell r="R4828" t="str">
            <v>240430041All</v>
          </cell>
          <cell r="S4828">
            <v>71</v>
          </cell>
        </row>
        <row r="4829">
          <cell r="A4829" t="str">
            <v>240450091All</v>
          </cell>
          <cell r="B4829">
            <v>52</v>
          </cell>
          <cell r="R4829" t="str">
            <v>240430051All</v>
          </cell>
          <cell r="S4829">
            <v>39</v>
          </cell>
        </row>
        <row r="4830">
          <cell r="A4830" t="str">
            <v>240470011All</v>
          </cell>
          <cell r="B4830">
            <v>43</v>
          </cell>
          <cell r="R4830" t="str">
            <v>240430081All</v>
          </cell>
          <cell r="S4830">
            <v>24</v>
          </cell>
        </row>
        <row r="4831">
          <cell r="A4831" t="str">
            <v>240470041All</v>
          </cell>
          <cell r="B4831">
            <v>86</v>
          </cell>
          <cell r="R4831" t="str">
            <v>240430091All</v>
          </cell>
          <cell r="S4831">
            <v>55</v>
          </cell>
        </row>
        <row r="4832">
          <cell r="A4832" t="str">
            <v>240470051All</v>
          </cell>
          <cell r="B4832">
            <v>39</v>
          </cell>
          <cell r="R4832" t="str">
            <v>240450011All</v>
          </cell>
          <cell r="S4832">
            <v>35</v>
          </cell>
        </row>
        <row r="4833">
          <cell r="A4833" t="str">
            <v>240470081All</v>
          </cell>
          <cell r="B4833">
            <v>25</v>
          </cell>
          <cell r="R4833" t="str">
            <v>240450041All</v>
          </cell>
          <cell r="S4833">
            <v>86</v>
          </cell>
        </row>
        <row r="4834">
          <cell r="A4834" t="str">
            <v>240470091All</v>
          </cell>
          <cell r="B4834">
            <v>52</v>
          </cell>
          <cell r="R4834" t="str">
            <v>240450051All</v>
          </cell>
          <cell r="S4834">
            <v>39</v>
          </cell>
        </row>
        <row r="4835">
          <cell r="A4835" t="str">
            <v>250010041All</v>
          </cell>
          <cell r="B4835">
            <v>70</v>
          </cell>
          <cell r="R4835" t="str">
            <v>240450081All</v>
          </cell>
          <cell r="S4835">
            <v>22</v>
          </cell>
        </row>
        <row r="4836">
          <cell r="A4836" t="str">
            <v>250030041All</v>
          </cell>
          <cell r="B4836">
            <v>70</v>
          </cell>
          <cell r="R4836" t="str">
            <v>240450091All</v>
          </cell>
          <cell r="S4836">
            <v>52</v>
          </cell>
        </row>
        <row r="4837">
          <cell r="A4837" t="str">
            <v>250050041All</v>
          </cell>
          <cell r="B4837">
            <v>70</v>
          </cell>
          <cell r="R4837" t="str">
            <v>240470011All</v>
          </cell>
          <cell r="S4837">
            <v>43</v>
          </cell>
        </row>
        <row r="4838">
          <cell r="A4838" t="str">
            <v>250090041All</v>
          </cell>
          <cell r="B4838">
            <v>70</v>
          </cell>
          <cell r="R4838" t="str">
            <v>240470041All</v>
          </cell>
          <cell r="S4838">
            <v>86</v>
          </cell>
        </row>
        <row r="4839">
          <cell r="A4839" t="str">
            <v>250090041Irrigated</v>
          </cell>
          <cell r="B4839">
            <v>70</v>
          </cell>
          <cell r="R4839" t="str">
            <v>240470051All</v>
          </cell>
          <cell r="S4839">
            <v>39</v>
          </cell>
        </row>
        <row r="4840">
          <cell r="A4840" t="str">
            <v>250090041Nonirrigated</v>
          </cell>
          <cell r="B4840">
            <v>70</v>
          </cell>
          <cell r="R4840" t="str">
            <v>240470081All</v>
          </cell>
          <cell r="S4840">
            <v>25</v>
          </cell>
        </row>
        <row r="4841">
          <cell r="A4841" t="str">
            <v>250110041All</v>
          </cell>
          <cell r="B4841">
            <v>70</v>
          </cell>
          <cell r="R4841" t="str">
            <v>240470091All</v>
          </cell>
          <cell r="S4841">
            <v>52</v>
          </cell>
        </row>
        <row r="4842">
          <cell r="A4842" t="str">
            <v>250130041All</v>
          </cell>
          <cell r="B4842">
            <v>70</v>
          </cell>
          <cell r="R4842" t="str">
            <v>250010041All</v>
          </cell>
          <cell r="S4842">
            <v>70</v>
          </cell>
        </row>
        <row r="4843">
          <cell r="A4843" t="str">
            <v>250150041All</v>
          </cell>
          <cell r="B4843">
            <v>70</v>
          </cell>
          <cell r="R4843" t="str">
            <v>250030041All</v>
          </cell>
          <cell r="S4843">
            <v>70</v>
          </cell>
        </row>
        <row r="4844">
          <cell r="A4844" t="str">
            <v>250170041All</v>
          </cell>
          <cell r="B4844">
            <v>70</v>
          </cell>
          <cell r="R4844" t="str">
            <v>250050041All</v>
          </cell>
          <cell r="S4844">
            <v>70</v>
          </cell>
        </row>
        <row r="4845">
          <cell r="A4845" t="str">
            <v>250210041All</v>
          </cell>
          <cell r="B4845">
            <v>70</v>
          </cell>
          <cell r="R4845" t="str">
            <v>250090041All</v>
          </cell>
          <cell r="S4845">
            <v>70</v>
          </cell>
        </row>
        <row r="4846">
          <cell r="A4846" t="str">
            <v>250230041All</v>
          </cell>
          <cell r="B4846">
            <v>70</v>
          </cell>
          <cell r="R4846" t="str">
            <v>250090041Irrigated</v>
          </cell>
          <cell r="S4846">
            <v>70</v>
          </cell>
        </row>
        <row r="4847">
          <cell r="A4847" t="str">
            <v>250270041All</v>
          </cell>
          <cell r="B4847">
            <v>70</v>
          </cell>
          <cell r="R4847" t="str">
            <v>250090041NonIrrigated</v>
          </cell>
          <cell r="S4847">
            <v>70</v>
          </cell>
        </row>
        <row r="4848">
          <cell r="A4848" t="str">
            <v>260010011All</v>
          </cell>
          <cell r="B4848">
            <v>40</v>
          </cell>
          <cell r="R4848" t="str">
            <v>250110041All</v>
          </cell>
          <cell r="S4848">
            <v>70</v>
          </cell>
        </row>
        <row r="4849">
          <cell r="A4849" t="str">
            <v>260010016All</v>
          </cell>
          <cell r="B4849">
            <v>34</v>
          </cell>
          <cell r="R4849" t="str">
            <v>250130041All</v>
          </cell>
          <cell r="S4849">
            <v>70</v>
          </cell>
        </row>
        <row r="4850">
          <cell r="A4850" t="str">
            <v>260010041All</v>
          </cell>
          <cell r="B4850">
            <v>62</v>
          </cell>
          <cell r="R4850" t="str">
            <v>250150041All</v>
          </cell>
          <cell r="S4850">
            <v>70</v>
          </cell>
        </row>
        <row r="4851">
          <cell r="A4851" t="str">
            <v>260010081All</v>
          </cell>
          <cell r="B4851">
            <v>20</v>
          </cell>
          <cell r="R4851" t="str">
            <v>250170041All</v>
          </cell>
          <cell r="S4851">
            <v>70</v>
          </cell>
        </row>
        <row r="4852">
          <cell r="A4852" t="str">
            <v>260030016All</v>
          </cell>
          <cell r="B4852">
            <v>29</v>
          </cell>
          <cell r="R4852" t="str">
            <v>250210041All</v>
          </cell>
          <cell r="S4852">
            <v>70</v>
          </cell>
        </row>
        <row r="4853">
          <cell r="A4853" t="str">
            <v>260030041All</v>
          </cell>
          <cell r="B4853">
            <v>46</v>
          </cell>
          <cell r="R4853" t="str">
            <v>250230041All</v>
          </cell>
          <cell r="S4853">
            <v>70</v>
          </cell>
        </row>
        <row r="4854">
          <cell r="A4854" t="str">
            <v>260030091All</v>
          </cell>
          <cell r="B4854">
            <v>32</v>
          </cell>
          <cell r="R4854" t="str">
            <v>250270041All</v>
          </cell>
          <cell r="S4854">
            <v>70</v>
          </cell>
        </row>
        <row r="4855">
          <cell r="A4855" t="str">
            <v>260050011All</v>
          </cell>
          <cell r="B4855">
            <v>41</v>
          </cell>
          <cell r="R4855" t="str">
            <v>260010011All</v>
          </cell>
          <cell r="S4855">
            <v>40</v>
          </cell>
        </row>
        <row r="4856">
          <cell r="A4856" t="str">
            <v>260050016All</v>
          </cell>
          <cell r="B4856">
            <v>37</v>
          </cell>
          <cell r="R4856" t="str">
            <v>260010016All</v>
          </cell>
          <cell r="S4856">
            <v>34</v>
          </cell>
        </row>
        <row r="4857">
          <cell r="A4857" t="str">
            <v>260050041All</v>
          </cell>
          <cell r="B4857">
            <v>92</v>
          </cell>
          <cell r="R4857" t="str">
            <v>260010041All</v>
          </cell>
          <cell r="S4857">
            <v>62</v>
          </cell>
        </row>
        <row r="4858">
          <cell r="A4858" t="str">
            <v>260050081All</v>
          </cell>
          <cell r="B4858">
            <v>28</v>
          </cell>
          <cell r="R4858" t="str">
            <v>260010081All</v>
          </cell>
          <cell r="S4858">
            <v>20</v>
          </cell>
        </row>
        <row r="4859">
          <cell r="A4859" t="str">
            <v>260070011All</v>
          </cell>
          <cell r="B4859">
            <v>38</v>
          </cell>
          <cell r="R4859" t="str">
            <v>260030016All</v>
          </cell>
          <cell r="S4859">
            <v>29</v>
          </cell>
        </row>
        <row r="4860">
          <cell r="A4860" t="str">
            <v>260070016All</v>
          </cell>
          <cell r="B4860">
            <v>35</v>
          </cell>
          <cell r="R4860" t="str">
            <v>260030041All</v>
          </cell>
          <cell r="S4860">
            <v>46</v>
          </cell>
        </row>
        <row r="4861">
          <cell r="A4861" t="str">
            <v>260070041All</v>
          </cell>
          <cell r="B4861">
            <v>64</v>
          </cell>
          <cell r="R4861" t="str">
            <v>260030091All</v>
          </cell>
          <cell r="S4861">
            <v>32</v>
          </cell>
        </row>
        <row r="4862">
          <cell r="A4862" t="str">
            <v>260070081All</v>
          </cell>
          <cell r="B4862">
            <v>20</v>
          </cell>
          <cell r="R4862" t="str">
            <v>260050011All</v>
          </cell>
          <cell r="S4862">
            <v>41</v>
          </cell>
        </row>
        <row r="4863">
          <cell r="A4863" t="str">
            <v>260090011All</v>
          </cell>
          <cell r="B4863">
            <v>40</v>
          </cell>
          <cell r="R4863" t="str">
            <v>260050016All</v>
          </cell>
          <cell r="S4863">
            <v>37</v>
          </cell>
        </row>
        <row r="4864">
          <cell r="A4864" t="str">
            <v>260090011Irrigated</v>
          </cell>
          <cell r="B4864">
            <v>40</v>
          </cell>
          <cell r="R4864" t="str">
            <v>260050041All</v>
          </cell>
          <cell r="S4864">
            <v>92</v>
          </cell>
        </row>
        <row r="4865">
          <cell r="A4865" t="str">
            <v>260090011Nonirrigated</v>
          </cell>
          <cell r="B4865">
            <v>40</v>
          </cell>
          <cell r="R4865" t="str">
            <v>260050081All</v>
          </cell>
          <cell r="S4865">
            <v>28</v>
          </cell>
        </row>
        <row r="4866">
          <cell r="A4866" t="str">
            <v>260090016All</v>
          </cell>
          <cell r="B4866">
            <v>30</v>
          </cell>
          <cell r="R4866" t="str">
            <v>260070011All</v>
          </cell>
          <cell r="S4866">
            <v>38</v>
          </cell>
        </row>
        <row r="4867">
          <cell r="A4867" t="str">
            <v>260090041All</v>
          </cell>
          <cell r="B4867">
            <v>62</v>
          </cell>
          <cell r="R4867" t="str">
            <v>260070016All</v>
          </cell>
          <cell r="S4867">
            <v>35</v>
          </cell>
        </row>
        <row r="4868">
          <cell r="A4868" t="str">
            <v>260110011All</v>
          </cell>
          <cell r="B4868">
            <v>48</v>
          </cell>
          <cell r="R4868" t="str">
            <v>260070041All</v>
          </cell>
          <cell r="S4868">
            <v>64</v>
          </cell>
        </row>
        <row r="4869">
          <cell r="A4869" t="str">
            <v>260110016All</v>
          </cell>
          <cell r="B4869">
            <v>34</v>
          </cell>
          <cell r="R4869" t="str">
            <v>260070081All</v>
          </cell>
          <cell r="S4869">
            <v>20</v>
          </cell>
        </row>
        <row r="4870">
          <cell r="A4870" t="str">
            <v>260110041All</v>
          </cell>
          <cell r="B4870">
            <v>92</v>
          </cell>
          <cell r="R4870" t="str">
            <v>260090011All</v>
          </cell>
          <cell r="S4870">
            <v>40</v>
          </cell>
        </row>
        <row r="4871">
          <cell r="A4871" t="str">
            <v>260110081All</v>
          </cell>
          <cell r="B4871">
            <v>26</v>
          </cell>
          <cell r="R4871" t="str">
            <v>260090011Irrigated</v>
          </cell>
          <cell r="S4871">
            <v>40</v>
          </cell>
        </row>
        <row r="4872">
          <cell r="A4872" t="str">
            <v>260150011All</v>
          </cell>
          <cell r="B4872">
            <v>41</v>
          </cell>
          <cell r="R4872" t="str">
            <v>260090011NonIrrigated</v>
          </cell>
          <cell r="S4872">
            <v>40</v>
          </cell>
        </row>
        <row r="4873">
          <cell r="A4873" t="str">
            <v>260150016All</v>
          </cell>
          <cell r="B4873">
            <v>39</v>
          </cell>
          <cell r="R4873" t="str">
            <v>260090016All</v>
          </cell>
          <cell r="S4873">
            <v>30</v>
          </cell>
        </row>
        <row r="4874">
          <cell r="A4874" t="str">
            <v>260150041All</v>
          </cell>
          <cell r="B4874">
            <v>88</v>
          </cell>
          <cell r="R4874" t="str">
            <v>260090041All</v>
          </cell>
          <cell r="S4874">
            <v>62</v>
          </cell>
        </row>
        <row r="4875">
          <cell r="A4875" t="str">
            <v>260150081All</v>
          </cell>
          <cell r="B4875">
            <v>25</v>
          </cell>
          <cell r="R4875" t="str">
            <v>260110011All</v>
          </cell>
          <cell r="S4875">
            <v>48</v>
          </cell>
        </row>
        <row r="4876">
          <cell r="A4876" t="str">
            <v>260170011All</v>
          </cell>
          <cell r="B4876">
            <v>55</v>
          </cell>
          <cell r="R4876" t="str">
            <v>260110016All</v>
          </cell>
          <cell r="S4876">
            <v>34</v>
          </cell>
        </row>
        <row r="4877">
          <cell r="A4877" t="str">
            <v>260170016All</v>
          </cell>
          <cell r="B4877">
            <v>38</v>
          </cell>
          <cell r="R4877" t="str">
            <v>260110041All</v>
          </cell>
          <cell r="S4877">
            <v>92</v>
          </cell>
        </row>
        <row r="4878">
          <cell r="A4878" t="str">
            <v>260170041All</v>
          </cell>
          <cell r="B4878">
            <v>102</v>
          </cell>
          <cell r="R4878" t="str">
            <v>260110081All</v>
          </cell>
          <cell r="S4878">
            <v>26</v>
          </cell>
        </row>
        <row r="4879">
          <cell r="A4879" t="str">
            <v>260170081All</v>
          </cell>
          <cell r="B4879">
            <v>28</v>
          </cell>
          <cell r="R4879" t="str">
            <v>260150011All</v>
          </cell>
          <cell r="S4879">
            <v>41</v>
          </cell>
        </row>
        <row r="4880">
          <cell r="A4880" t="str">
            <v>260190041All</v>
          </cell>
          <cell r="B4880">
            <v>61</v>
          </cell>
          <cell r="R4880" t="str">
            <v>260150016All</v>
          </cell>
          <cell r="S4880">
            <v>39</v>
          </cell>
        </row>
        <row r="4881">
          <cell r="A4881" t="str">
            <v>260210011All</v>
          </cell>
          <cell r="B4881">
            <v>43</v>
          </cell>
          <cell r="R4881" t="str">
            <v>260150041All</v>
          </cell>
          <cell r="S4881">
            <v>88</v>
          </cell>
        </row>
        <row r="4882">
          <cell r="A4882" t="str">
            <v>260210041All</v>
          </cell>
          <cell r="B4882">
            <v>97</v>
          </cell>
          <cell r="R4882" t="str">
            <v>260150081All</v>
          </cell>
          <cell r="S4882">
            <v>25</v>
          </cell>
        </row>
        <row r="4883">
          <cell r="A4883" t="str">
            <v>260210081All</v>
          </cell>
          <cell r="B4883">
            <v>27</v>
          </cell>
          <cell r="R4883" t="str">
            <v>260170011All</v>
          </cell>
          <cell r="S4883">
            <v>55</v>
          </cell>
        </row>
        <row r="4884">
          <cell r="A4884" t="str">
            <v>260230011All</v>
          </cell>
          <cell r="B4884">
            <v>38</v>
          </cell>
          <cell r="R4884" t="str">
            <v>260170016All</v>
          </cell>
          <cell r="S4884">
            <v>38</v>
          </cell>
        </row>
        <row r="4885">
          <cell r="A4885" t="str">
            <v>260230041All</v>
          </cell>
          <cell r="B4885">
            <v>91</v>
          </cell>
          <cell r="R4885" t="str">
            <v>260170041All</v>
          </cell>
          <cell r="S4885">
            <v>102</v>
          </cell>
        </row>
        <row r="4886">
          <cell r="A4886" t="str">
            <v>260230041Irrigated</v>
          </cell>
          <cell r="B4886">
            <v>100</v>
          </cell>
          <cell r="R4886" t="str">
            <v>260170081All</v>
          </cell>
          <cell r="S4886">
            <v>28</v>
          </cell>
        </row>
        <row r="4887">
          <cell r="A4887" t="str">
            <v>260230041Nonirrigated</v>
          </cell>
          <cell r="B4887">
            <v>90</v>
          </cell>
          <cell r="R4887" t="str">
            <v>260190041All</v>
          </cell>
          <cell r="S4887">
            <v>61</v>
          </cell>
        </row>
        <row r="4888">
          <cell r="A4888" t="str">
            <v>260230081All</v>
          </cell>
          <cell r="B4888">
            <v>26</v>
          </cell>
          <cell r="R4888" t="str">
            <v>260210011All</v>
          </cell>
          <cell r="S4888">
            <v>43</v>
          </cell>
        </row>
        <row r="4889">
          <cell r="A4889" t="str">
            <v>260250011All</v>
          </cell>
          <cell r="B4889">
            <v>39</v>
          </cell>
          <cell r="R4889" t="str">
            <v>260210041All</v>
          </cell>
          <cell r="S4889">
            <v>97</v>
          </cell>
        </row>
        <row r="4890">
          <cell r="A4890" t="str">
            <v>260250016All</v>
          </cell>
          <cell r="B4890">
            <v>38</v>
          </cell>
          <cell r="R4890" t="str">
            <v>260210081All</v>
          </cell>
          <cell r="S4890">
            <v>27</v>
          </cell>
        </row>
        <row r="4891">
          <cell r="A4891" t="str">
            <v>260250041All</v>
          </cell>
          <cell r="B4891">
            <v>88</v>
          </cell>
          <cell r="R4891" t="str">
            <v>260230011All</v>
          </cell>
          <cell r="S4891">
            <v>38</v>
          </cell>
        </row>
        <row r="4892">
          <cell r="A4892" t="str">
            <v>260250081All</v>
          </cell>
          <cell r="B4892">
            <v>27</v>
          </cell>
          <cell r="R4892" t="str">
            <v>260230041All</v>
          </cell>
          <cell r="S4892">
            <v>91</v>
          </cell>
        </row>
        <row r="4893">
          <cell r="A4893" t="str">
            <v>260270011All</v>
          </cell>
          <cell r="B4893">
            <v>46</v>
          </cell>
          <cell r="R4893" t="str">
            <v>260230041Irrigated</v>
          </cell>
          <cell r="S4893">
            <v>100</v>
          </cell>
        </row>
        <row r="4894">
          <cell r="A4894" t="str">
            <v>260270041All</v>
          </cell>
          <cell r="B4894">
            <v>101</v>
          </cell>
          <cell r="R4894" t="str">
            <v>260230041NonIrrigated</v>
          </cell>
          <cell r="S4894">
            <v>90</v>
          </cell>
        </row>
        <row r="4895">
          <cell r="A4895" t="str">
            <v>260270041Irrigated</v>
          </cell>
          <cell r="B4895">
            <v>118</v>
          </cell>
          <cell r="R4895" t="str">
            <v>260230081All</v>
          </cell>
          <cell r="S4895">
            <v>26</v>
          </cell>
        </row>
        <row r="4896">
          <cell r="A4896" t="str">
            <v>260270041Nonirrigated</v>
          </cell>
          <cell r="B4896">
            <v>85</v>
          </cell>
          <cell r="R4896" t="str">
            <v>260250011All</v>
          </cell>
          <cell r="S4896">
            <v>39</v>
          </cell>
        </row>
        <row r="4897">
          <cell r="A4897" t="str">
            <v>260270081All</v>
          </cell>
          <cell r="B4897">
            <v>25</v>
          </cell>
          <cell r="R4897" t="str">
            <v>260250016All</v>
          </cell>
          <cell r="S4897">
            <v>38</v>
          </cell>
        </row>
        <row r="4898">
          <cell r="A4898" t="str">
            <v>260290016All</v>
          </cell>
          <cell r="B4898">
            <v>30</v>
          </cell>
          <cell r="R4898" t="str">
            <v>260250041All</v>
          </cell>
          <cell r="S4898">
            <v>88</v>
          </cell>
        </row>
        <row r="4899">
          <cell r="A4899" t="str">
            <v>260290041All</v>
          </cell>
          <cell r="B4899">
            <v>64</v>
          </cell>
          <cell r="R4899" t="str">
            <v>260250081All</v>
          </cell>
          <cell r="S4899">
            <v>27</v>
          </cell>
        </row>
        <row r="4900">
          <cell r="A4900" t="str">
            <v>260290091All</v>
          </cell>
          <cell r="B4900">
            <v>33</v>
          </cell>
          <cell r="R4900" t="str">
            <v>260270011All</v>
          </cell>
          <cell r="S4900">
            <v>46</v>
          </cell>
        </row>
        <row r="4901">
          <cell r="A4901" t="str">
            <v>260310041All</v>
          </cell>
          <cell r="B4901">
            <v>64</v>
          </cell>
          <cell r="R4901" t="str">
            <v>260270041All</v>
          </cell>
          <cell r="S4901">
            <v>101</v>
          </cell>
        </row>
        <row r="4902">
          <cell r="A4902" t="str">
            <v>260310091All</v>
          </cell>
          <cell r="B4902">
            <v>33</v>
          </cell>
          <cell r="R4902" t="str">
            <v>260270041Irrigated</v>
          </cell>
          <cell r="S4902">
            <v>118</v>
          </cell>
        </row>
        <row r="4903">
          <cell r="A4903" t="str">
            <v>260330011All</v>
          </cell>
          <cell r="B4903">
            <v>21</v>
          </cell>
          <cell r="R4903" t="str">
            <v>260270041NonIrrigated</v>
          </cell>
          <cell r="S4903">
            <v>85</v>
          </cell>
        </row>
        <row r="4904">
          <cell r="A4904" t="str">
            <v>260330016All</v>
          </cell>
          <cell r="B4904">
            <v>25</v>
          </cell>
          <cell r="R4904" t="str">
            <v>260270081All</v>
          </cell>
          <cell r="S4904">
            <v>25</v>
          </cell>
        </row>
        <row r="4905">
          <cell r="A4905" t="str">
            <v>260330091All</v>
          </cell>
          <cell r="B4905">
            <v>32</v>
          </cell>
          <cell r="R4905" t="str">
            <v>260290016All</v>
          </cell>
          <cell r="S4905">
            <v>30</v>
          </cell>
        </row>
        <row r="4906">
          <cell r="A4906" t="str">
            <v>260350011All</v>
          </cell>
          <cell r="B4906">
            <v>40</v>
          </cell>
          <cell r="R4906" t="str">
            <v>260290041All</v>
          </cell>
          <cell r="S4906">
            <v>64</v>
          </cell>
        </row>
        <row r="4907">
          <cell r="A4907" t="str">
            <v>260350016All</v>
          </cell>
          <cell r="B4907">
            <v>36</v>
          </cell>
          <cell r="R4907" t="str">
            <v>260290091All</v>
          </cell>
          <cell r="S4907">
            <v>33</v>
          </cell>
        </row>
        <row r="4908">
          <cell r="A4908" t="str">
            <v>260350041All</v>
          </cell>
          <cell r="B4908">
            <v>67</v>
          </cell>
          <cell r="R4908" t="str">
            <v>260310041All</v>
          </cell>
          <cell r="S4908">
            <v>64</v>
          </cell>
        </row>
        <row r="4909">
          <cell r="A4909" t="str">
            <v>260350081All</v>
          </cell>
          <cell r="B4909">
            <v>20</v>
          </cell>
          <cell r="R4909" t="str">
            <v>260310091All</v>
          </cell>
          <cell r="S4909">
            <v>33</v>
          </cell>
        </row>
        <row r="4910">
          <cell r="A4910" t="str">
            <v>260370011All</v>
          </cell>
          <cell r="B4910">
            <v>49</v>
          </cell>
          <cell r="R4910" t="str">
            <v>260330011All</v>
          </cell>
          <cell r="S4910">
            <v>21</v>
          </cell>
        </row>
        <row r="4911">
          <cell r="A4911" t="str">
            <v>260370016All</v>
          </cell>
          <cell r="B4911">
            <v>46</v>
          </cell>
          <cell r="R4911" t="str">
            <v>260330016All</v>
          </cell>
          <cell r="S4911">
            <v>25</v>
          </cell>
        </row>
        <row r="4912">
          <cell r="A4912" t="str">
            <v>260370041All</v>
          </cell>
          <cell r="B4912">
            <v>97</v>
          </cell>
          <cell r="R4912" t="str">
            <v>260330091All</v>
          </cell>
          <cell r="S4912">
            <v>32</v>
          </cell>
        </row>
        <row r="4913">
          <cell r="A4913" t="str">
            <v>260370081All</v>
          </cell>
          <cell r="B4913">
            <v>27</v>
          </cell>
          <cell r="R4913" t="str">
            <v>260350011All</v>
          </cell>
          <cell r="S4913">
            <v>40</v>
          </cell>
        </row>
        <row r="4914">
          <cell r="A4914" t="str">
            <v>260410011All</v>
          </cell>
          <cell r="B4914">
            <v>21</v>
          </cell>
          <cell r="R4914" t="str">
            <v>260350016All</v>
          </cell>
          <cell r="S4914">
            <v>36</v>
          </cell>
        </row>
        <row r="4915">
          <cell r="A4915" t="str">
            <v>260410016All</v>
          </cell>
          <cell r="B4915">
            <v>37</v>
          </cell>
          <cell r="R4915" t="str">
            <v>260350041All</v>
          </cell>
          <cell r="S4915">
            <v>67</v>
          </cell>
        </row>
        <row r="4916">
          <cell r="A4916" t="str">
            <v>260410041All</v>
          </cell>
          <cell r="B4916">
            <v>42</v>
          </cell>
          <cell r="R4916" t="str">
            <v>260350081All</v>
          </cell>
          <cell r="S4916">
            <v>20</v>
          </cell>
        </row>
        <row r="4917">
          <cell r="A4917" t="str">
            <v>260410081All</v>
          </cell>
          <cell r="B4917">
            <v>14</v>
          </cell>
          <cell r="R4917" t="str">
            <v>260370011All</v>
          </cell>
          <cell r="S4917">
            <v>49</v>
          </cell>
        </row>
        <row r="4918">
          <cell r="A4918" t="str">
            <v>260410091All</v>
          </cell>
          <cell r="B4918">
            <v>33</v>
          </cell>
          <cell r="R4918" t="str">
            <v>260370016All</v>
          </cell>
          <cell r="S4918">
            <v>46</v>
          </cell>
        </row>
        <row r="4919">
          <cell r="A4919" t="str">
            <v>260430016All</v>
          </cell>
          <cell r="B4919">
            <v>29</v>
          </cell>
          <cell r="R4919" t="str">
            <v>260370041All</v>
          </cell>
          <cell r="S4919">
            <v>97</v>
          </cell>
        </row>
        <row r="4920">
          <cell r="A4920" t="str">
            <v>260430041All</v>
          </cell>
          <cell r="B4920">
            <v>49</v>
          </cell>
          <cell r="R4920" t="str">
            <v>260370081All</v>
          </cell>
          <cell r="S4920">
            <v>27</v>
          </cell>
        </row>
        <row r="4921">
          <cell r="A4921" t="str">
            <v>260430091All</v>
          </cell>
          <cell r="B4921">
            <v>32</v>
          </cell>
          <cell r="R4921" t="str">
            <v>260410011All</v>
          </cell>
          <cell r="S4921">
            <v>21</v>
          </cell>
        </row>
        <row r="4922">
          <cell r="A4922" t="str">
            <v>260450011All</v>
          </cell>
          <cell r="B4922">
            <v>47</v>
          </cell>
          <cell r="R4922" t="str">
            <v>260410016All</v>
          </cell>
          <cell r="S4922">
            <v>37</v>
          </cell>
        </row>
        <row r="4923">
          <cell r="A4923" t="str">
            <v>260450016All</v>
          </cell>
          <cell r="B4923">
            <v>43</v>
          </cell>
          <cell r="R4923" t="str">
            <v>260410041All</v>
          </cell>
          <cell r="S4923">
            <v>42</v>
          </cell>
        </row>
        <row r="4924">
          <cell r="A4924" t="str">
            <v>260450041All</v>
          </cell>
          <cell r="B4924">
            <v>94</v>
          </cell>
          <cell r="R4924" t="str">
            <v>260410081All</v>
          </cell>
          <cell r="S4924">
            <v>14</v>
          </cell>
        </row>
        <row r="4925">
          <cell r="A4925" t="str">
            <v>260450081All</v>
          </cell>
          <cell r="B4925">
            <v>27</v>
          </cell>
          <cell r="R4925" t="str">
            <v>260410091All</v>
          </cell>
          <cell r="S4925">
            <v>33</v>
          </cell>
        </row>
        <row r="4926">
          <cell r="A4926" t="str">
            <v>260470016All</v>
          </cell>
          <cell r="B4926">
            <v>30</v>
          </cell>
          <cell r="R4926" t="str">
            <v>260430016All</v>
          </cell>
          <cell r="S4926">
            <v>29</v>
          </cell>
        </row>
        <row r="4927">
          <cell r="A4927" t="str">
            <v>260470041All</v>
          </cell>
          <cell r="B4927">
            <v>64</v>
          </cell>
          <cell r="R4927" t="str">
            <v>260430041All</v>
          </cell>
          <cell r="S4927">
            <v>49</v>
          </cell>
        </row>
        <row r="4928">
          <cell r="A4928" t="str">
            <v>260490011All</v>
          </cell>
          <cell r="B4928">
            <v>43</v>
          </cell>
          <cell r="R4928" t="str">
            <v>260430091All</v>
          </cell>
          <cell r="S4928">
            <v>32</v>
          </cell>
        </row>
        <row r="4929">
          <cell r="A4929" t="str">
            <v>260490016All</v>
          </cell>
          <cell r="B4929">
            <v>39</v>
          </cell>
          <cell r="R4929" t="str">
            <v>260450011All</v>
          </cell>
          <cell r="S4929">
            <v>47</v>
          </cell>
        </row>
        <row r="4930">
          <cell r="A4930" t="str">
            <v>260490041All</v>
          </cell>
          <cell r="B4930">
            <v>85</v>
          </cell>
          <cell r="R4930" t="str">
            <v>260450016All</v>
          </cell>
          <cell r="S4930">
            <v>43</v>
          </cell>
        </row>
        <row r="4931">
          <cell r="A4931" t="str">
            <v>260490081All</v>
          </cell>
          <cell r="B4931">
            <v>23</v>
          </cell>
          <cell r="R4931" t="str">
            <v>260450041All</v>
          </cell>
          <cell r="S4931">
            <v>94</v>
          </cell>
        </row>
        <row r="4932">
          <cell r="A4932" t="str">
            <v>260510011All</v>
          </cell>
          <cell r="B4932">
            <v>46</v>
          </cell>
          <cell r="R4932" t="str">
            <v>260450081All</v>
          </cell>
          <cell r="S4932">
            <v>27</v>
          </cell>
        </row>
        <row r="4933">
          <cell r="A4933" t="str">
            <v>260510016All</v>
          </cell>
          <cell r="B4933">
            <v>40</v>
          </cell>
          <cell r="R4933" t="str">
            <v>260470016All</v>
          </cell>
          <cell r="S4933">
            <v>30</v>
          </cell>
        </row>
        <row r="4934">
          <cell r="A4934" t="str">
            <v>260510041All</v>
          </cell>
          <cell r="B4934">
            <v>88</v>
          </cell>
          <cell r="R4934" t="str">
            <v>260470041All</v>
          </cell>
          <cell r="S4934">
            <v>64</v>
          </cell>
        </row>
        <row r="4935">
          <cell r="A4935" t="str">
            <v>260510081All</v>
          </cell>
          <cell r="B4935">
            <v>25</v>
          </cell>
          <cell r="R4935" t="str">
            <v>260490011All</v>
          </cell>
          <cell r="S4935">
            <v>43</v>
          </cell>
        </row>
        <row r="4936">
          <cell r="A4936" t="str">
            <v>260510091All</v>
          </cell>
          <cell r="B4936">
            <v>34</v>
          </cell>
          <cell r="R4936" t="str">
            <v>260490016All</v>
          </cell>
          <cell r="S4936">
            <v>39</v>
          </cell>
        </row>
        <row r="4937">
          <cell r="A4937" t="str">
            <v>260550011All</v>
          </cell>
          <cell r="B4937">
            <v>31</v>
          </cell>
          <cell r="R4937" t="str">
            <v>260490041All</v>
          </cell>
          <cell r="S4937">
            <v>85</v>
          </cell>
        </row>
        <row r="4938">
          <cell r="A4938" t="str">
            <v>260550016All</v>
          </cell>
          <cell r="B4938">
            <v>34</v>
          </cell>
          <cell r="R4938" t="str">
            <v>260490081All</v>
          </cell>
          <cell r="S4938">
            <v>23</v>
          </cell>
        </row>
        <row r="4939">
          <cell r="A4939" t="str">
            <v>260550041All</v>
          </cell>
          <cell r="B4939">
            <v>57</v>
          </cell>
          <cell r="R4939" t="str">
            <v>260510011All</v>
          </cell>
          <cell r="S4939">
            <v>46</v>
          </cell>
        </row>
        <row r="4940">
          <cell r="A4940" t="str">
            <v>260550081All</v>
          </cell>
          <cell r="B4940">
            <v>15</v>
          </cell>
          <cell r="R4940" t="str">
            <v>260510016All</v>
          </cell>
          <cell r="S4940">
            <v>40</v>
          </cell>
        </row>
        <row r="4941">
          <cell r="A4941" t="str">
            <v>260550091All</v>
          </cell>
          <cell r="B4941">
            <v>33</v>
          </cell>
          <cell r="R4941" t="str">
            <v>260510041All</v>
          </cell>
          <cell r="S4941">
            <v>88</v>
          </cell>
        </row>
        <row r="4942">
          <cell r="A4942" t="str">
            <v>260570011All</v>
          </cell>
          <cell r="B4942">
            <v>50</v>
          </cell>
          <cell r="R4942" t="str">
            <v>260510081All</v>
          </cell>
          <cell r="S4942">
            <v>25</v>
          </cell>
        </row>
        <row r="4943">
          <cell r="A4943" t="str">
            <v>260570016All</v>
          </cell>
          <cell r="B4943">
            <v>40</v>
          </cell>
          <cell r="R4943" t="str">
            <v>260510091All</v>
          </cell>
          <cell r="S4943">
            <v>34</v>
          </cell>
        </row>
        <row r="4944">
          <cell r="A4944" t="str">
            <v>260570041All</v>
          </cell>
          <cell r="B4944">
            <v>96</v>
          </cell>
          <cell r="R4944" t="str">
            <v>260550011All</v>
          </cell>
          <cell r="S4944">
            <v>31</v>
          </cell>
        </row>
        <row r="4945">
          <cell r="A4945" t="str">
            <v>260570081All</v>
          </cell>
          <cell r="B4945">
            <v>27</v>
          </cell>
          <cell r="R4945" t="str">
            <v>260550016All</v>
          </cell>
          <cell r="S4945">
            <v>34</v>
          </cell>
        </row>
        <row r="4946">
          <cell r="A4946" t="str">
            <v>260590011All</v>
          </cell>
          <cell r="B4946">
            <v>44</v>
          </cell>
          <cell r="R4946" t="str">
            <v>260550041All</v>
          </cell>
          <cell r="S4946">
            <v>57</v>
          </cell>
        </row>
        <row r="4947">
          <cell r="A4947" t="str">
            <v>260590016All</v>
          </cell>
          <cell r="B4947">
            <v>35</v>
          </cell>
          <cell r="R4947" t="str">
            <v>260550081All</v>
          </cell>
          <cell r="S4947">
            <v>15</v>
          </cell>
        </row>
        <row r="4948">
          <cell r="A4948" t="str">
            <v>260590041All</v>
          </cell>
          <cell r="B4948">
            <v>91</v>
          </cell>
          <cell r="R4948" t="str">
            <v>260550091All</v>
          </cell>
          <cell r="S4948">
            <v>33</v>
          </cell>
        </row>
        <row r="4949">
          <cell r="A4949" t="str">
            <v>260590081All</v>
          </cell>
          <cell r="B4949">
            <v>27</v>
          </cell>
          <cell r="R4949" t="str">
            <v>260570011All</v>
          </cell>
          <cell r="S4949">
            <v>50</v>
          </cell>
        </row>
        <row r="4950">
          <cell r="A4950" t="str">
            <v>260610041All</v>
          </cell>
          <cell r="B4950">
            <v>46</v>
          </cell>
          <cell r="R4950" t="str">
            <v>260570016All</v>
          </cell>
          <cell r="S4950">
            <v>40</v>
          </cell>
        </row>
        <row r="4951">
          <cell r="A4951" t="str">
            <v>260630011All</v>
          </cell>
          <cell r="B4951">
            <v>55</v>
          </cell>
          <cell r="R4951" t="str">
            <v>260570041All</v>
          </cell>
          <cell r="S4951">
            <v>96</v>
          </cell>
        </row>
        <row r="4952">
          <cell r="A4952" t="str">
            <v>260630016All</v>
          </cell>
          <cell r="B4952">
            <v>53</v>
          </cell>
          <cell r="R4952" t="str">
            <v>260570081All</v>
          </cell>
          <cell r="S4952">
            <v>27</v>
          </cell>
        </row>
        <row r="4953">
          <cell r="A4953" t="str">
            <v>260630041All</v>
          </cell>
          <cell r="B4953">
            <v>104</v>
          </cell>
          <cell r="R4953" t="str">
            <v>260590011All</v>
          </cell>
          <cell r="S4953">
            <v>44</v>
          </cell>
        </row>
        <row r="4954">
          <cell r="A4954" t="str">
            <v>260630081All</v>
          </cell>
          <cell r="B4954">
            <v>29</v>
          </cell>
          <cell r="R4954" t="str">
            <v>260590016All</v>
          </cell>
          <cell r="S4954">
            <v>35</v>
          </cell>
        </row>
        <row r="4955">
          <cell r="A4955" t="str">
            <v>260650011All</v>
          </cell>
          <cell r="B4955">
            <v>50</v>
          </cell>
          <cell r="R4955" t="str">
            <v>260590041All</v>
          </cell>
          <cell r="S4955">
            <v>91</v>
          </cell>
        </row>
        <row r="4956">
          <cell r="A4956" t="str">
            <v>260650016All</v>
          </cell>
          <cell r="B4956">
            <v>38</v>
          </cell>
          <cell r="R4956" t="str">
            <v>260590081All</v>
          </cell>
          <cell r="S4956">
            <v>27</v>
          </cell>
        </row>
        <row r="4957">
          <cell r="A4957" t="str">
            <v>260650041All</v>
          </cell>
          <cell r="B4957">
            <v>92</v>
          </cell>
          <cell r="R4957" t="str">
            <v>260610041All</v>
          </cell>
          <cell r="S4957">
            <v>46</v>
          </cell>
        </row>
        <row r="4958">
          <cell r="A4958" t="str">
            <v>260650081All</v>
          </cell>
          <cell r="B4958">
            <v>27</v>
          </cell>
          <cell r="R4958" t="str">
            <v>260630011All</v>
          </cell>
          <cell r="S4958">
            <v>55</v>
          </cell>
        </row>
        <row r="4959">
          <cell r="A4959" t="str">
            <v>260670011All</v>
          </cell>
          <cell r="B4959">
            <v>48</v>
          </cell>
          <cell r="R4959" t="str">
            <v>260630016All</v>
          </cell>
          <cell r="S4959">
            <v>53</v>
          </cell>
        </row>
        <row r="4960">
          <cell r="A4960" t="str">
            <v>260670016All</v>
          </cell>
          <cell r="B4960">
            <v>43</v>
          </cell>
          <cell r="R4960" t="str">
            <v>260630041All</v>
          </cell>
          <cell r="S4960">
            <v>104</v>
          </cell>
        </row>
        <row r="4961">
          <cell r="A4961" t="str">
            <v>260670041All</v>
          </cell>
          <cell r="B4961">
            <v>99</v>
          </cell>
          <cell r="R4961" t="str">
            <v>260630081All</v>
          </cell>
          <cell r="S4961">
            <v>29</v>
          </cell>
        </row>
        <row r="4962">
          <cell r="A4962" t="str">
            <v>260670081All</v>
          </cell>
          <cell r="B4962">
            <v>29</v>
          </cell>
          <cell r="R4962" t="str">
            <v>260650011All</v>
          </cell>
          <cell r="S4962">
            <v>50</v>
          </cell>
        </row>
        <row r="4963">
          <cell r="A4963" t="str">
            <v>260690011All</v>
          </cell>
          <cell r="B4963">
            <v>45</v>
          </cell>
          <cell r="R4963" t="str">
            <v>260650016All</v>
          </cell>
          <cell r="S4963">
            <v>38</v>
          </cell>
        </row>
        <row r="4964">
          <cell r="A4964" t="str">
            <v>260690016All</v>
          </cell>
          <cell r="B4964">
            <v>37</v>
          </cell>
          <cell r="R4964" t="str">
            <v>260650041All</v>
          </cell>
          <cell r="S4964">
            <v>92</v>
          </cell>
        </row>
        <row r="4965">
          <cell r="A4965" t="str">
            <v>260690041All</v>
          </cell>
          <cell r="B4965">
            <v>88</v>
          </cell>
          <cell r="R4965" t="str">
            <v>260650081All</v>
          </cell>
          <cell r="S4965">
            <v>27</v>
          </cell>
        </row>
        <row r="4966">
          <cell r="A4966" t="str">
            <v>260690081All</v>
          </cell>
          <cell r="B4966">
            <v>24</v>
          </cell>
          <cell r="R4966" t="str">
            <v>260670011All</v>
          </cell>
          <cell r="S4966">
            <v>48</v>
          </cell>
        </row>
        <row r="4967">
          <cell r="A4967" t="str">
            <v>260690091All</v>
          </cell>
          <cell r="B4967">
            <v>33</v>
          </cell>
          <cell r="R4967" t="str">
            <v>260670016All</v>
          </cell>
          <cell r="S4967">
            <v>43</v>
          </cell>
        </row>
        <row r="4968">
          <cell r="A4968" t="str">
            <v>260710016All</v>
          </cell>
          <cell r="B4968">
            <v>29</v>
          </cell>
          <cell r="R4968" t="str">
            <v>260670041All</v>
          </cell>
          <cell r="S4968">
            <v>99</v>
          </cell>
        </row>
        <row r="4969">
          <cell r="A4969" t="str">
            <v>260710091All</v>
          </cell>
          <cell r="B4969">
            <v>32</v>
          </cell>
          <cell r="R4969" t="str">
            <v>260670081All</v>
          </cell>
          <cell r="S4969">
            <v>29</v>
          </cell>
        </row>
        <row r="4970">
          <cell r="A4970" t="str">
            <v>260730011All</v>
          </cell>
          <cell r="B4970">
            <v>47</v>
          </cell>
          <cell r="R4970" t="str">
            <v>260690011All</v>
          </cell>
          <cell r="S4970">
            <v>45</v>
          </cell>
        </row>
        <row r="4971">
          <cell r="A4971" t="str">
            <v>260730016All</v>
          </cell>
          <cell r="B4971">
            <v>40</v>
          </cell>
          <cell r="R4971" t="str">
            <v>260690016All</v>
          </cell>
          <cell r="S4971">
            <v>37</v>
          </cell>
        </row>
        <row r="4972">
          <cell r="A4972" t="str">
            <v>260730041All</v>
          </cell>
          <cell r="B4972">
            <v>86</v>
          </cell>
          <cell r="R4972" t="str">
            <v>260690041All</v>
          </cell>
          <cell r="S4972">
            <v>88</v>
          </cell>
        </row>
        <row r="4973">
          <cell r="A4973" t="str">
            <v>260730081All</v>
          </cell>
          <cell r="B4973">
            <v>26</v>
          </cell>
          <cell r="R4973" t="str">
            <v>260690081All</v>
          </cell>
          <cell r="S4973">
            <v>24</v>
          </cell>
        </row>
        <row r="4974">
          <cell r="A4974" t="str">
            <v>260730091All</v>
          </cell>
          <cell r="B4974">
            <v>34</v>
          </cell>
          <cell r="R4974" t="str">
            <v>260690091All</v>
          </cell>
          <cell r="S4974">
            <v>33</v>
          </cell>
        </row>
        <row r="4975">
          <cell r="A4975" t="str">
            <v>260750011All</v>
          </cell>
          <cell r="B4975">
            <v>41</v>
          </cell>
          <cell r="R4975" t="str">
            <v>260710016All</v>
          </cell>
          <cell r="S4975">
            <v>29</v>
          </cell>
        </row>
        <row r="4976">
          <cell r="A4976" t="str">
            <v>260750016All</v>
          </cell>
          <cell r="B4976">
            <v>32</v>
          </cell>
          <cell r="R4976" t="str">
            <v>260710091All</v>
          </cell>
          <cell r="S4976">
            <v>32</v>
          </cell>
        </row>
        <row r="4977">
          <cell r="A4977" t="str">
            <v>260750041All</v>
          </cell>
          <cell r="B4977">
            <v>85</v>
          </cell>
          <cell r="R4977" t="str">
            <v>260730011All</v>
          </cell>
          <cell r="S4977">
            <v>47</v>
          </cell>
        </row>
        <row r="4978">
          <cell r="A4978" t="str">
            <v>260750081All</v>
          </cell>
          <cell r="B4978">
            <v>25</v>
          </cell>
          <cell r="R4978" t="str">
            <v>260730016All</v>
          </cell>
          <cell r="S4978">
            <v>40</v>
          </cell>
        </row>
        <row r="4979">
          <cell r="A4979" t="str">
            <v>260770011All</v>
          </cell>
          <cell r="B4979">
            <v>43</v>
          </cell>
          <cell r="R4979" t="str">
            <v>260730041All</v>
          </cell>
          <cell r="S4979">
            <v>86</v>
          </cell>
        </row>
        <row r="4980">
          <cell r="A4980" t="str">
            <v>260770016All</v>
          </cell>
          <cell r="B4980">
            <v>34</v>
          </cell>
          <cell r="R4980" t="str">
            <v>260730081All</v>
          </cell>
          <cell r="S4980">
            <v>26</v>
          </cell>
        </row>
        <row r="4981">
          <cell r="A4981" t="str">
            <v>260770041All</v>
          </cell>
          <cell r="B4981">
            <v>102</v>
          </cell>
          <cell r="R4981" t="str">
            <v>260730091All</v>
          </cell>
          <cell r="S4981">
            <v>34</v>
          </cell>
        </row>
        <row r="4982">
          <cell r="A4982" t="str">
            <v>260770041Irrigated</v>
          </cell>
          <cell r="B4982">
            <v>125</v>
          </cell>
          <cell r="R4982" t="str">
            <v>260750011All</v>
          </cell>
          <cell r="S4982">
            <v>41</v>
          </cell>
        </row>
        <row r="4983">
          <cell r="A4983" t="str">
            <v>260770041Nonirrigated</v>
          </cell>
          <cell r="B4983">
            <v>88</v>
          </cell>
          <cell r="R4983" t="str">
            <v>260750016All</v>
          </cell>
          <cell r="S4983">
            <v>32</v>
          </cell>
        </row>
        <row r="4984">
          <cell r="A4984" t="str">
            <v>260770081All</v>
          </cell>
          <cell r="B4984">
            <v>27</v>
          </cell>
          <cell r="R4984" t="str">
            <v>260750041All</v>
          </cell>
          <cell r="S4984">
            <v>85</v>
          </cell>
        </row>
        <row r="4985">
          <cell r="A4985" t="str">
            <v>260770081Irrigated</v>
          </cell>
          <cell r="B4985">
            <v>27</v>
          </cell>
          <cell r="R4985" t="str">
            <v>260750081All</v>
          </cell>
          <cell r="S4985">
            <v>25</v>
          </cell>
        </row>
        <row r="4986">
          <cell r="A4986" t="str">
            <v>260770081Nonirrigated</v>
          </cell>
          <cell r="B4986">
            <v>27</v>
          </cell>
          <cell r="R4986" t="str">
            <v>260770011All</v>
          </cell>
          <cell r="S4986">
            <v>43</v>
          </cell>
        </row>
        <row r="4987">
          <cell r="A4987" t="str">
            <v>260790011All</v>
          </cell>
          <cell r="B4987">
            <v>32</v>
          </cell>
          <cell r="R4987" t="str">
            <v>260770016All</v>
          </cell>
          <cell r="S4987">
            <v>34</v>
          </cell>
        </row>
        <row r="4988">
          <cell r="A4988" t="str">
            <v>260790016All</v>
          </cell>
          <cell r="B4988">
            <v>30</v>
          </cell>
          <cell r="R4988" t="str">
            <v>260770041All</v>
          </cell>
          <cell r="S4988">
            <v>102</v>
          </cell>
        </row>
        <row r="4989">
          <cell r="A4989" t="str">
            <v>260790041All</v>
          </cell>
          <cell r="B4989">
            <v>61</v>
          </cell>
          <cell r="R4989" t="str">
            <v>260770041Irrigated</v>
          </cell>
          <cell r="S4989">
            <v>125</v>
          </cell>
        </row>
        <row r="4990">
          <cell r="A4990" t="str">
            <v>260790081All</v>
          </cell>
          <cell r="B4990">
            <v>15</v>
          </cell>
          <cell r="R4990" t="str">
            <v>260770041NonIrrigated</v>
          </cell>
          <cell r="S4990">
            <v>88</v>
          </cell>
        </row>
        <row r="4991">
          <cell r="A4991" t="str">
            <v>260810011All</v>
          </cell>
          <cell r="B4991">
            <v>41</v>
          </cell>
          <cell r="R4991" t="str">
            <v>260770081All</v>
          </cell>
          <cell r="S4991">
            <v>27</v>
          </cell>
        </row>
        <row r="4992">
          <cell r="A4992" t="str">
            <v>260810016All</v>
          </cell>
          <cell r="B4992">
            <v>37</v>
          </cell>
          <cell r="R4992" t="str">
            <v>260770081Irrigated</v>
          </cell>
          <cell r="S4992">
            <v>27</v>
          </cell>
        </row>
        <row r="4993">
          <cell r="A4993" t="str">
            <v>260810041All</v>
          </cell>
          <cell r="B4993">
            <v>88</v>
          </cell>
          <cell r="R4993" t="str">
            <v>260770081NonIrrigated</v>
          </cell>
          <cell r="S4993">
            <v>27</v>
          </cell>
        </row>
        <row r="4994">
          <cell r="A4994" t="str">
            <v>260810081All</v>
          </cell>
          <cell r="B4994">
            <v>26</v>
          </cell>
          <cell r="R4994" t="str">
            <v>260790011All</v>
          </cell>
          <cell r="S4994">
            <v>32</v>
          </cell>
        </row>
        <row r="4995">
          <cell r="A4995" t="str">
            <v>260850011All</v>
          </cell>
          <cell r="B4995">
            <v>32</v>
          </cell>
          <cell r="R4995" t="str">
            <v>260790016All</v>
          </cell>
          <cell r="S4995">
            <v>30</v>
          </cell>
        </row>
        <row r="4996">
          <cell r="A4996" t="str">
            <v>260850041All</v>
          </cell>
          <cell r="B4996">
            <v>61</v>
          </cell>
          <cell r="R4996" t="str">
            <v>260790041All</v>
          </cell>
          <cell r="S4996">
            <v>61</v>
          </cell>
        </row>
        <row r="4997">
          <cell r="A4997" t="str">
            <v>260870011All</v>
          </cell>
          <cell r="B4997">
            <v>47</v>
          </cell>
          <cell r="R4997" t="str">
            <v>260790081All</v>
          </cell>
          <cell r="S4997">
            <v>15</v>
          </cell>
        </row>
        <row r="4998">
          <cell r="A4998" t="str">
            <v>260870016All</v>
          </cell>
          <cell r="B4998">
            <v>38</v>
          </cell>
          <cell r="R4998" t="str">
            <v>260810011All</v>
          </cell>
          <cell r="S4998">
            <v>41</v>
          </cell>
        </row>
        <row r="4999">
          <cell r="A4999" t="str">
            <v>260870041All</v>
          </cell>
          <cell r="B4999">
            <v>88</v>
          </cell>
          <cell r="R4999" t="str">
            <v>260810016All</v>
          </cell>
          <cell r="S4999">
            <v>37</v>
          </cell>
        </row>
        <row r="5000">
          <cell r="A5000" t="str">
            <v>260870081All</v>
          </cell>
          <cell r="B5000">
            <v>24</v>
          </cell>
          <cell r="R5000" t="str">
            <v>260810041All</v>
          </cell>
          <cell r="S5000">
            <v>88</v>
          </cell>
        </row>
        <row r="5001">
          <cell r="A5001" t="str">
            <v>260870091All</v>
          </cell>
          <cell r="B5001">
            <v>34</v>
          </cell>
          <cell r="R5001" t="str">
            <v>260810081All</v>
          </cell>
          <cell r="S5001">
            <v>26</v>
          </cell>
        </row>
        <row r="5002">
          <cell r="A5002" t="str">
            <v>260890011All</v>
          </cell>
          <cell r="B5002">
            <v>32</v>
          </cell>
          <cell r="R5002" t="str">
            <v>260850011All</v>
          </cell>
          <cell r="S5002">
            <v>32</v>
          </cell>
        </row>
        <row r="5003">
          <cell r="A5003" t="str">
            <v>260890016All</v>
          </cell>
          <cell r="B5003">
            <v>29</v>
          </cell>
          <cell r="R5003" t="str">
            <v>260850041All</v>
          </cell>
          <cell r="S5003">
            <v>61</v>
          </cell>
        </row>
        <row r="5004">
          <cell r="A5004" t="str">
            <v>260890041All</v>
          </cell>
          <cell r="B5004">
            <v>54</v>
          </cell>
          <cell r="R5004" t="str">
            <v>260870011All</v>
          </cell>
          <cell r="S5004">
            <v>47</v>
          </cell>
        </row>
        <row r="5005">
          <cell r="A5005" t="str">
            <v>260910011All</v>
          </cell>
          <cell r="B5005">
            <v>54</v>
          </cell>
          <cell r="R5005" t="str">
            <v>260870016All</v>
          </cell>
          <cell r="S5005">
            <v>38</v>
          </cell>
        </row>
        <row r="5006">
          <cell r="A5006" t="str">
            <v>260910041All</v>
          </cell>
          <cell r="B5006">
            <v>100</v>
          </cell>
          <cell r="R5006" t="str">
            <v>260870041All</v>
          </cell>
          <cell r="S5006">
            <v>88</v>
          </cell>
        </row>
        <row r="5007">
          <cell r="A5007" t="str">
            <v>260910081All</v>
          </cell>
          <cell r="B5007">
            <v>29</v>
          </cell>
          <cell r="R5007" t="str">
            <v>260870081All</v>
          </cell>
          <cell r="S5007">
            <v>24</v>
          </cell>
        </row>
        <row r="5008">
          <cell r="A5008" t="str">
            <v>260930011All</v>
          </cell>
          <cell r="B5008">
            <v>46</v>
          </cell>
          <cell r="R5008" t="str">
            <v>260870091All</v>
          </cell>
          <cell r="S5008">
            <v>34</v>
          </cell>
        </row>
        <row r="5009">
          <cell r="A5009" t="str">
            <v>260930016All</v>
          </cell>
          <cell r="B5009">
            <v>41</v>
          </cell>
          <cell r="R5009" t="str">
            <v>260890011All</v>
          </cell>
          <cell r="S5009">
            <v>32</v>
          </cell>
        </row>
        <row r="5010">
          <cell r="A5010" t="str">
            <v>260930041All</v>
          </cell>
          <cell r="B5010">
            <v>88</v>
          </cell>
          <cell r="R5010" t="str">
            <v>260890016All</v>
          </cell>
          <cell r="S5010">
            <v>29</v>
          </cell>
        </row>
        <row r="5011">
          <cell r="A5011" t="str">
            <v>260930081All</v>
          </cell>
          <cell r="B5011">
            <v>26</v>
          </cell>
          <cell r="R5011" t="str">
            <v>260890041All</v>
          </cell>
          <cell r="S5011">
            <v>54</v>
          </cell>
        </row>
        <row r="5012">
          <cell r="A5012" t="str">
            <v>260950016All</v>
          </cell>
          <cell r="B5012">
            <v>27</v>
          </cell>
          <cell r="R5012" t="str">
            <v>260910011All</v>
          </cell>
          <cell r="S5012">
            <v>54</v>
          </cell>
        </row>
        <row r="5013">
          <cell r="A5013" t="str">
            <v>260950041All</v>
          </cell>
          <cell r="B5013">
            <v>49</v>
          </cell>
          <cell r="R5013" t="str">
            <v>260910041All</v>
          </cell>
          <cell r="S5013">
            <v>100</v>
          </cell>
        </row>
        <row r="5014">
          <cell r="A5014" t="str">
            <v>260970011All</v>
          </cell>
          <cell r="B5014">
            <v>21</v>
          </cell>
          <cell r="R5014" t="str">
            <v>260910081All</v>
          </cell>
          <cell r="S5014">
            <v>29</v>
          </cell>
        </row>
        <row r="5015">
          <cell r="A5015" t="str">
            <v>260970016All</v>
          </cell>
          <cell r="B5015">
            <v>30</v>
          </cell>
          <cell r="R5015" t="str">
            <v>260930011All</v>
          </cell>
          <cell r="S5015">
            <v>46</v>
          </cell>
        </row>
        <row r="5016">
          <cell r="A5016" t="str">
            <v>260970041All</v>
          </cell>
          <cell r="B5016">
            <v>49</v>
          </cell>
          <cell r="R5016" t="str">
            <v>260930016All</v>
          </cell>
          <cell r="S5016">
            <v>41</v>
          </cell>
        </row>
        <row r="5017">
          <cell r="A5017" t="str">
            <v>260990011All</v>
          </cell>
          <cell r="B5017">
            <v>39</v>
          </cell>
          <cell r="R5017" t="str">
            <v>260930041All</v>
          </cell>
          <cell r="S5017">
            <v>88</v>
          </cell>
        </row>
        <row r="5018">
          <cell r="A5018" t="str">
            <v>260990016All</v>
          </cell>
          <cell r="B5018">
            <v>41</v>
          </cell>
          <cell r="R5018" t="str">
            <v>260930081All</v>
          </cell>
          <cell r="S5018">
            <v>26</v>
          </cell>
        </row>
        <row r="5019">
          <cell r="A5019" t="str">
            <v>260990041All</v>
          </cell>
          <cell r="B5019">
            <v>92</v>
          </cell>
          <cell r="R5019" t="str">
            <v>260950016All</v>
          </cell>
          <cell r="S5019">
            <v>27</v>
          </cell>
        </row>
        <row r="5020">
          <cell r="A5020" t="str">
            <v>260990081All</v>
          </cell>
          <cell r="B5020">
            <v>25</v>
          </cell>
          <cell r="R5020" t="str">
            <v>260950041All</v>
          </cell>
          <cell r="S5020">
            <v>49</v>
          </cell>
        </row>
        <row r="5021">
          <cell r="A5021" t="str">
            <v>261010011All</v>
          </cell>
          <cell r="B5021">
            <v>32</v>
          </cell>
          <cell r="R5021" t="str">
            <v>260970011All</v>
          </cell>
          <cell r="S5021">
            <v>21</v>
          </cell>
        </row>
        <row r="5022">
          <cell r="A5022" t="str">
            <v>261010016All</v>
          </cell>
          <cell r="B5022">
            <v>32</v>
          </cell>
          <cell r="R5022" t="str">
            <v>260970016All</v>
          </cell>
          <cell r="S5022">
            <v>30</v>
          </cell>
        </row>
        <row r="5023">
          <cell r="A5023" t="str">
            <v>261010041All</v>
          </cell>
          <cell r="B5023">
            <v>61</v>
          </cell>
          <cell r="R5023" t="str">
            <v>260970041All</v>
          </cell>
          <cell r="S5023">
            <v>49</v>
          </cell>
        </row>
        <row r="5024">
          <cell r="A5024" t="str">
            <v>261010041Irrigated</v>
          </cell>
          <cell r="B5024">
            <v>61</v>
          </cell>
          <cell r="R5024" t="str">
            <v>260990011All</v>
          </cell>
          <cell r="S5024">
            <v>39</v>
          </cell>
        </row>
        <row r="5025">
          <cell r="A5025" t="str">
            <v>261010041Nonirrigated</v>
          </cell>
          <cell r="B5025">
            <v>61</v>
          </cell>
          <cell r="R5025" t="str">
            <v>260990016All</v>
          </cell>
          <cell r="S5025">
            <v>41</v>
          </cell>
        </row>
        <row r="5026">
          <cell r="A5026" t="str">
            <v>261030016All</v>
          </cell>
          <cell r="B5026">
            <v>29</v>
          </cell>
          <cell r="R5026" t="str">
            <v>260990041All</v>
          </cell>
          <cell r="S5026">
            <v>92</v>
          </cell>
        </row>
        <row r="5027">
          <cell r="A5027" t="str">
            <v>261030041All</v>
          </cell>
          <cell r="B5027">
            <v>46</v>
          </cell>
          <cell r="R5027" t="str">
            <v>260990081All</v>
          </cell>
          <cell r="S5027">
            <v>25</v>
          </cell>
        </row>
        <row r="5028">
          <cell r="A5028" t="str">
            <v>261030091All</v>
          </cell>
          <cell r="B5028">
            <v>32</v>
          </cell>
          <cell r="R5028" t="str">
            <v>261010011All</v>
          </cell>
          <cell r="S5028">
            <v>32</v>
          </cell>
        </row>
        <row r="5029">
          <cell r="A5029" t="str">
            <v>261050011All</v>
          </cell>
          <cell r="B5029">
            <v>41</v>
          </cell>
          <cell r="R5029" t="str">
            <v>261010016All</v>
          </cell>
          <cell r="S5029">
            <v>32</v>
          </cell>
        </row>
        <row r="5030">
          <cell r="A5030" t="str">
            <v>261050016All</v>
          </cell>
          <cell r="B5030">
            <v>35</v>
          </cell>
          <cell r="R5030" t="str">
            <v>261010041All</v>
          </cell>
          <cell r="S5030">
            <v>61</v>
          </cell>
        </row>
        <row r="5031">
          <cell r="A5031" t="str">
            <v>261050041All</v>
          </cell>
          <cell r="B5031">
            <v>72</v>
          </cell>
          <cell r="R5031" t="str">
            <v>261010041Irrigated</v>
          </cell>
          <cell r="S5031">
            <v>61</v>
          </cell>
        </row>
        <row r="5032">
          <cell r="A5032" t="str">
            <v>261050081All</v>
          </cell>
          <cell r="B5032">
            <v>22</v>
          </cell>
          <cell r="R5032" t="str">
            <v>261010041NonIrrigated</v>
          </cell>
          <cell r="S5032">
            <v>61</v>
          </cell>
        </row>
        <row r="5033">
          <cell r="A5033" t="str">
            <v>261070011All</v>
          </cell>
          <cell r="B5033">
            <v>33</v>
          </cell>
          <cell r="R5033" t="str">
            <v>261030016All</v>
          </cell>
          <cell r="S5033">
            <v>29</v>
          </cell>
        </row>
        <row r="5034">
          <cell r="A5034" t="str">
            <v>261070016All</v>
          </cell>
          <cell r="B5034">
            <v>32</v>
          </cell>
          <cell r="R5034" t="str">
            <v>261030041All</v>
          </cell>
          <cell r="S5034">
            <v>46</v>
          </cell>
        </row>
        <row r="5035">
          <cell r="A5035" t="str">
            <v>261070041All</v>
          </cell>
          <cell r="B5035">
            <v>65</v>
          </cell>
          <cell r="R5035" t="str">
            <v>261030091All</v>
          </cell>
          <cell r="S5035">
            <v>32</v>
          </cell>
        </row>
        <row r="5036">
          <cell r="A5036" t="str">
            <v>261070041Irrigated</v>
          </cell>
          <cell r="B5036">
            <v>65</v>
          </cell>
          <cell r="R5036" t="str">
            <v>261050011All</v>
          </cell>
          <cell r="S5036">
            <v>41</v>
          </cell>
        </row>
        <row r="5037">
          <cell r="A5037" t="str">
            <v>261070041Nonirrigated</v>
          </cell>
          <cell r="B5037">
            <v>65</v>
          </cell>
          <cell r="R5037" t="str">
            <v>261050016All</v>
          </cell>
          <cell r="S5037">
            <v>35</v>
          </cell>
        </row>
        <row r="5038">
          <cell r="A5038" t="str">
            <v>261070081All</v>
          </cell>
          <cell r="B5038">
            <v>22</v>
          </cell>
          <cell r="R5038" t="str">
            <v>261050041All</v>
          </cell>
          <cell r="S5038">
            <v>72</v>
          </cell>
        </row>
        <row r="5039">
          <cell r="A5039" t="str">
            <v>261090016All</v>
          </cell>
          <cell r="B5039">
            <v>29</v>
          </cell>
          <cell r="R5039" t="str">
            <v>261050081All</v>
          </cell>
          <cell r="S5039">
            <v>22</v>
          </cell>
        </row>
        <row r="5040">
          <cell r="A5040" t="str">
            <v>261090041All</v>
          </cell>
          <cell r="B5040">
            <v>51</v>
          </cell>
          <cell r="R5040" t="str">
            <v>261070011All</v>
          </cell>
          <cell r="S5040">
            <v>33</v>
          </cell>
        </row>
        <row r="5041">
          <cell r="A5041" t="str">
            <v>261090081All</v>
          </cell>
          <cell r="B5041">
            <v>17</v>
          </cell>
          <cell r="R5041" t="str">
            <v>261070016All</v>
          </cell>
          <cell r="S5041">
            <v>32</v>
          </cell>
        </row>
        <row r="5042">
          <cell r="A5042" t="str">
            <v>261090091All</v>
          </cell>
          <cell r="B5042">
            <v>31</v>
          </cell>
          <cell r="R5042" t="str">
            <v>261070041All</v>
          </cell>
          <cell r="S5042">
            <v>65</v>
          </cell>
        </row>
        <row r="5043">
          <cell r="A5043" t="str">
            <v>261110011All</v>
          </cell>
          <cell r="B5043">
            <v>50</v>
          </cell>
          <cell r="R5043" t="str">
            <v>261070041Irrigated</v>
          </cell>
          <cell r="S5043">
            <v>65</v>
          </cell>
        </row>
        <row r="5044">
          <cell r="A5044" t="str">
            <v>261110016All</v>
          </cell>
          <cell r="B5044">
            <v>36</v>
          </cell>
          <cell r="R5044" t="str">
            <v>261070041NonIrrigated</v>
          </cell>
          <cell r="S5044">
            <v>65</v>
          </cell>
        </row>
        <row r="5045">
          <cell r="A5045" t="str">
            <v>261110041All</v>
          </cell>
          <cell r="B5045">
            <v>97</v>
          </cell>
          <cell r="R5045" t="str">
            <v>261070081All</v>
          </cell>
          <cell r="S5045">
            <v>22</v>
          </cell>
        </row>
        <row r="5046">
          <cell r="A5046" t="str">
            <v>261110081All</v>
          </cell>
          <cell r="B5046">
            <v>26</v>
          </cell>
          <cell r="R5046" t="str">
            <v>261090016All</v>
          </cell>
          <cell r="S5046">
            <v>29</v>
          </cell>
        </row>
        <row r="5047">
          <cell r="A5047" t="str">
            <v>261130011All</v>
          </cell>
          <cell r="B5047">
            <v>35</v>
          </cell>
          <cell r="R5047" t="str">
            <v>261090041All</v>
          </cell>
          <cell r="S5047">
            <v>51</v>
          </cell>
        </row>
        <row r="5048">
          <cell r="A5048" t="str">
            <v>261130016All</v>
          </cell>
          <cell r="B5048">
            <v>30</v>
          </cell>
          <cell r="R5048" t="str">
            <v>261090081All</v>
          </cell>
          <cell r="S5048">
            <v>17</v>
          </cell>
        </row>
        <row r="5049">
          <cell r="A5049" t="str">
            <v>261130041All</v>
          </cell>
          <cell r="B5049">
            <v>75</v>
          </cell>
          <cell r="R5049" t="str">
            <v>261090091All</v>
          </cell>
          <cell r="S5049">
            <v>31</v>
          </cell>
        </row>
        <row r="5050">
          <cell r="A5050" t="str">
            <v>261130081All</v>
          </cell>
          <cell r="B5050">
            <v>19</v>
          </cell>
          <cell r="R5050" t="str">
            <v>261110011All</v>
          </cell>
          <cell r="S5050">
            <v>50</v>
          </cell>
        </row>
        <row r="5051">
          <cell r="A5051" t="str">
            <v>261150011All</v>
          </cell>
          <cell r="B5051">
            <v>53</v>
          </cell>
          <cell r="R5051" t="str">
            <v>261110016All</v>
          </cell>
          <cell r="S5051">
            <v>36</v>
          </cell>
        </row>
        <row r="5052">
          <cell r="A5052" t="str">
            <v>261150016All</v>
          </cell>
          <cell r="B5052">
            <v>55</v>
          </cell>
          <cell r="R5052" t="str">
            <v>261110041All</v>
          </cell>
          <cell r="S5052">
            <v>97</v>
          </cell>
        </row>
        <row r="5053">
          <cell r="A5053" t="str">
            <v>261150041All</v>
          </cell>
          <cell r="B5053">
            <v>106</v>
          </cell>
          <cell r="R5053" t="str">
            <v>261110081All</v>
          </cell>
          <cell r="S5053">
            <v>26</v>
          </cell>
        </row>
        <row r="5054">
          <cell r="A5054" t="str">
            <v>261150081All</v>
          </cell>
          <cell r="B5054">
            <v>28</v>
          </cell>
          <cell r="R5054" t="str">
            <v>261130011All</v>
          </cell>
          <cell r="S5054">
            <v>35</v>
          </cell>
        </row>
        <row r="5055">
          <cell r="A5055" t="str">
            <v>261170011All</v>
          </cell>
          <cell r="B5055">
            <v>38</v>
          </cell>
          <cell r="R5055" t="str">
            <v>261130016All</v>
          </cell>
          <cell r="S5055">
            <v>30</v>
          </cell>
        </row>
        <row r="5056">
          <cell r="A5056" t="str">
            <v>261170011Irrigated</v>
          </cell>
          <cell r="B5056">
            <v>38</v>
          </cell>
          <cell r="R5056" t="str">
            <v>261130041All</v>
          </cell>
          <cell r="S5056">
            <v>75</v>
          </cell>
        </row>
        <row r="5057">
          <cell r="A5057" t="str">
            <v>261170011Nonirrigated</v>
          </cell>
          <cell r="B5057">
            <v>38</v>
          </cell>
          <cell r="R5057" t="str">
            <v>261130081All</v>
          </cell>
          <cell r="S5057">
            <v>19</v>
          </cell>
        </row>
        <row r="5058">
          <cell r="A5058" t="str">
            <v>261170016All</v>
          </cell>
          <cell r="B5058">
            <v>33</v>
          </cell>
          <cell r="R5058" t="str">
            <v>261150011All</v>
          </cell>
          <cell r="S5058">
            <v>53</v>
          </cell>
        </row>
        <row r="5059">
          <cell r="A5059" t="str">
            <v>261170041All</v>
          </cell>
          <cell r="B5059">
            <v>85</v>
          </cell>
          <cell r="R5059" t="str">
            <v>261150016All</v>
          </cell>
          <cell r="S5059">
            <v>55</v>
          </cell>
        </row>
        <row r="5060">
          <cell r="A5060" t="str">
            <v>261170041Irrigated</v>
          </cell>
          <cell r="B5060">
            <v>99</v>
          </cell>
          <cell r="R5060" t="str">
            <v>261150041All</v>
          </cell>
          <cell r="S5060">
            <v>106</v>
          </cell>
        </row>
        <row r="5061">
          <cell r="A5061" t="str">
            <v>261170041Nonirrigated</v>
          </cell>
          <cell r="B5061">
            <v>77</v>
          </cell>
          <cell r="R5061" t="str">
            <v>261150081All</v>
          </cell>
          <cell r="S5061">
            <v>28</v>
          </cell>
        </row>
        <row r="5062">
          <cell r="A5062" t="str">
            <v>261170081All</v>
          </cell>
          <cell r="B5062">
            <v>22</v>
          </cell>
          <cell r="R5062" t="str">
            <v>261170011All</v>
          </cell>
          <cell r="S5062">
            <v>38</v>
          </cell>
        </row>
        <row r="5063">
          <cell r="A5063" t="str">
            <v>261190011All</v>
          </cell>
          <cell r="B5063">
            <v>36</v>
          </cell>
          <cell r="R5063" t="str">
            <v>261170011Irrigated</v>
          </cell>
          <cell r="S5063">
            <v>38</v>
          </cell>
        </row>
        <row r="5064">
          <cell r="A5064" t="str">
            <v>261190016All</v>
          </cell>
          <cell r="B5064">
            <v>30</v>
          </cell>
          <cell r="R5064" t="str">
            <v>261170011NonIrrigated</v>
          </cell>
          <cell r="S5064">
            <v>38</v>
          </cell>
        </row>
        <row r="5065">
          <cell r="A5065" t="str">
            <v>261190041All</v>
          </cell>
          <cell r="B5065">
            <v>67</v>
          </cell>
          <cell r="R5065" t="str">
            <v>261170016All</v>
          </cell>
          <cell r="S5065">
            <v>33</v>
          </cell>
        </row>
        <row r="5066">
          <cell r="A5066" t="str">
            <v>261190081All</v>
          </cell>
          <cell r="B5066">
            <v>24</v>
          </cell>
          <cell r="R5066" t="str">
            <v>261170041All</v>
          </cell>
          <cell r="S5066">
            <v>85</v>
          </cell>
        </row>
        <row r="5067">
          <cell r="A5067" t="str">
            <v>261210011All</v>
          </cell>
          <cell r="B5067">
            <v>32</v>
          </cell>
          <cell r="R5067" t="str">
            <v>261170041Irrigated</v>
          </cell>
          <cell r="S5067">
            <v>99</v>
          </cell>
        </row>
        <row r="5068">
          <cell r="A5068" t="str">
            <v>261210016All</v>
          </cell>
          <cell r="B5068">
            <v>34</v>
          </cell>
          <cell r="R5068" t="str">
            <v>261170041NonIrrigated</v>
          </cell>
          <cell r="S5068">
            <v>77</v>
          </cell>
        </row>
        <row r="5069">
          <cell r="A5069" t="str">
            <v>261210041All</v>
          </cell>
          <cell r="B5069">
            <v>76</v>
          </cell>
          <cell r="R5069" t="str">
            <v>261170081All</v>
          </cell>
          <cell r="S5069">
            <v>22</v>
          </cell>
        </row>
        <row r="5070">
          <cell r="A5070" t="str">
            <v>261210081All</v>
          </cell>
          <cell r="B5070">
            <v>22</v>
          </cell>
          <cell r="R5070" t="str">
            <v>261190011All</v>
          </cell>
          <cell r="S5070">
            <v>36</v>
          </cell>
        </row>
        <row r="5071">
          <cell r="A5071" t="str">
            <v>261230011All</v>
          </cell>
          <cell r="B5071">
            <v>34</v>
          </cell>
          <cell r="R5071" t="str">
            <v>261190016All</v>
          </cell>
          <cell r="S5071">
            <v>30</v>
          </cell>
        </row>
        <row r="5072">
          <cell r="A5072" t="str">
            <v>261230016All</v>
          </cell>
          <cell r="B5072">
            <v>34</v>
          </cell>
          <cell r="R5072" t="str">
            <v>261190041All</v>
          </cell>
          <cell r="S5072">
            <v>67</v>
          </cell>
        </row>
        <row r="5073">
          <cell r="A5073" t="str">
            <v>261230041All</v>
          </cell>
          <cell r="B5073">
            <v>71</v>
          </cell>
          <cell r="R5073" t="str">
            <v>261190081All</v>
          </cell>
          <cell r="S5073">
            <v>24</v>
          </cell>
        </row>
        <row r="5074">
          <cell r="A5074" t="str">
            <v>261230081All</v>
          </cell>
          <cell r="B5074">
            <v>21</v>
          </cell>
          <cell r="R5074" t="str">
            <v>261210011All</v>
          </cell>
          <cell r="S5074">
            <v>32</v>
          </cell>
        </row>
        <row r="5075">
          <cell r="A5075" t="str">
            <v>261250011All</v>
          </cell>
          <cell r="B5075">
            <v>36</v>
          </cell>
          <cell r="R5075" t="str">
            <v>261210016All</v>
          </cell>
          <cell r="S5075">
            <v>34</v>
          </cell>
        </row>
        <row r="5076">
          <cell r="A5076" t="str">
            <v>261250041All</v>
          </cell>
          <cell r="B5076">
            <v>79</v>
          </cell>
          <cell r="R5076" t="str">
            <v>261210041All</v>
          </cell>
          <cell r="S5076">
            <v>76</v>
          </cell>
        </row>
        <row r="5077">
          <cell r="A5077" t="str">
            <v>261250081All</v>
          </cell>
          <cell r="B5077">
            <v>22</v>
          </cell>
          <cell r="R5077" t="str">
            <v>261210081All</v>
          </cell>
          <cell r="S5077">
            <v>22</v>
          </cell>
        </row>
        <row r="5078">
          <cell r="A5078" t="str">
            <v>261270011All</v>
          </cell>
          <cell r="B5078">
            <v>34</v>
          </cell>
          <cell r="R5078" t="str">
            <v>261230011All</v>
          </cell>
          <cell r="S5078">
            <v>34</v>
          </cell>
        </row>
        <row r="5079">
          <cell r="A5079" t="str">
            <v>261270016All</v>
          </cell>
          <cell r="B5079">
            <v>32</v>
          </cell>
          <cell r="R5079" t="str">
            <v>261230016All</v>
          </cell>
          <cell r="S5079">
            <v>34</v>
          </cell>
        </row>
        <row r="5080">
          <cell r="A5080" t="str">
            <v>261270041All</v>
          </cell>
          <cell r="B5080">
            <v>63</v>
          </cell>
          <cell r="R5080" t="str">
            <v>261230041All</v>
          </cell>
          <cell r="S5080">
            <v>71</v>
          </cell>
        </row>
        <row r="5081">
          <cell r="A5081" t="str">
            <v>261270081All</v>
          </cell>
          <cell r="B5081">
            <v>21</v>
          </cell>
          <cell r="R5081" t="str">
            <v>261230081All</v>
          </cell>
          <cell r="S5081">
            <v>21</v>
          </cell>
        </row>
        <row r="5082">
          <cell r="A5082" t="str">
            <v>261290011All</v>
          </cell>
          <cell r="B5082">
            <v>52</v>
          </cell>
          <cell r="R5082" t="str">
            <v>261250011All</v>
          </cell>
          <cell r="S5082">
            <v>36</v>
          </cell>
        </row>
        <row r="5083">
          <cell r="A5083" t="str">
            <v>261290016All</v>
          </cell>
          <cell r="B5083">
            <v>32</v>
          </cell>
          <cell r="R5083" t="str">
            <v>261250041All</v>
          </cell>
          <cell r="S5083">
            <v>79</v>
          </cell>
        </row>
        <row r="5084">
          <cell r="A5084" t="str">
            <v>261290041All</v>
          </cell>
          <cell r="B5084">
            <v>83</v>
          </cell>
          <cell r="R5084" t="str">
            <v>261250081All</v>
          </cell>
          <cell r="S5084">
            <v>22</v>
          </cell>
        </row>
        <row r="5085">
          <cell r="A5085" t="str">
            <v>261290081All</v>
          </cell>
          <cell r="B5085">
            <v>25</v>
          </cell>
          <cell r="R5085" t="str">
            <v>261270011All</v>
          </cell>
          <cell r="S5085">
            <v>34</v>
          </cell>
        </row>
        <row r="5086">
          <cell r="A5086" t="str">
            <v>261290091All</v>
          </cell>
          <cell r="B5086">
            <v>33</v>
          </cell>
          <cell r="R5086" t="str">
            <v>261270016All</v>
          </cell>
          <cell r="S5086">
            <v>32</v>
          </cell>
        </row>
        <row r="5087">
          <cell r="A5087" t="str">
            <v>261310011All</v>
          </cell>
          <cell r="B5087">
            <v>21</v>
          </cell>
          <cell r="R5087" t="str">
            <v>261270041All</v>
          </cell>
          <cell r="S5087">
            <v>63</v>
          </cell>
        </row>
        <row r="5088">
          <cell r="A5088" t="str">
            <v>261310016All</v>
          </cell>
          <cell r="B5088">
            <v>29</v>
          </cell>
          <cell r="R5088" t="str">
            <v>261270081All</v>
          </cell>
          <cell r="S5088">
            <v>21</v>
          </cell>
        </row>
        <row r="5089">
          <cell r="A5089" t="str">
            <v>261310041All</v>
          </cell>
          <cell r="B5089">
            <v>46</v>
          </cell>
          <cell r="R5089" t="str">
            <v>261290011All</v>
          </cell>
          <cell r="S5089">
            <v>52</v>
          </cell>
        </row>
        <row r="5090">
          <cell r="A5090" t="str">
            <v>261330011All</v>
          </cell>
          <cell r="B5090">
            <v>35</v>
          </cell>
          <cell r="R5090" t="str">
            <v>261290016All</v>
          </cell>
          <cell r="S5090">
            <v>32</v>
          </cell>
        </row>
        <row r="5091">
          <cell r="A5091" t="str">
            <v>261330011Irrigated</v>
          </cell>
          <cell r="B5091">
            <v>35</v>
          </cell>
          <cell r="R5091" t="str">
            <v>261290041All</v>
          </cell>
          <cell r="S5091">
            <v>83</v>
          </cell>
        </row>
        <row r="5092">
          <cell r="A5092" t="str">
            <v>261330011Nonirrigated</v>
          </cell>
          <cell r="B5092">
            <v>35</v>
          </cell>
          <cell r="R5092" t="str">
            <v>261290081All</v>
          </cell>
          <cell r="S5092">
            <v>25</v>
          </cell>
        </row>
        <row r="5093">
          <cell r="A5093" t="str">
            <v>261330016All</v>
          </cell>
          <cell r="B5093">
            <v>29</v>
          </cell>
          <cell r="R5093" t="str">
            <v>261290091All</v>
          </cell>
          <cell r="S5093">
            <v>33</v>
          </cell>
        </row>
        <row r="5094">
          <cell r="A5094" t="str">
            <v>261330041All</v>
          </cell>
          <cell r="B5094">
            <v>70</v>
          </cell>
          <cell r="R5094" t="str">
            <v>261310011All</v>
          </cell>
          <cell r="S5094">
            <v>21</v>
          </cell>
        </row>
        <row r="5095">
          <cell r="A5095" t="str">
            <v>261330081All</v>
          </cell>
          <cell r="B5095">
            <v>19</v>
          </cell>
          <cell r="R5095" t="str">
            <v>261310016All</v>
          </cell>
          <cell r="S5095">
            <v>29</v>
          </cell>
        </row>
        <row r="5096">
          <cell r="A5096" t="str">
            <v>261350041All</v>
          </cell>
          <cell r="B5096">
            <v>71</v>
          </cell>
          <cell r="R5096" t="str">
            <v>261310041All</v>
          </cell>
          <cell r="S5096">
            <v>46</v>
          </cell>
        </row>
        <row r="5097">
          <cell r="A5097" t="str">
            <v>261370011All</v>
          </cell>
          <cell r="B5097">
            <v>36</v>
          </cell>
          <cell r="R5097" t="str">
            <v>261330011All</v>
          </cell>
          <cell r="S5097">
            <v>35</v>
          </cell>
        </row>
        <row r="5098">
          <cell r="A5098" t="str">
            <v>261370016All</v>
          </cell>
          <cell r="B5098">
            <v>30</v>
          </cell>
          <cell r="R5098" t="str">
            <v>261330011Irrigated</v>
          </cell>
          <cell r="S5098">
            <v>35</v>
          </cell>
        </row>
        <row r="5099">
          <cell r="A5099" t="str">
            <v>261370041All</v>
          </cell>
          <cell r="B5099">
            <v>64</v>
          </cell>
          <cell r="R5099" t="str">
            <v>261330011NonIrrigated</v>
          </cell>
          <cell r="S5099">
            <v>35</v>
          </cell>
        </row>
        <row r="5100">
          <cell r="A5100" t="str">
            <v>261390011All</v>
          </cell>
          <cell r="B5100">
            <v>38</v>
          </cell>
          <cell r="R5100" t="str">
            <v>261330016All</v>
          </cell>
          <cell r="S5100">
            <v>29</v>
          </cell>
        </row>
        <row r="5101">
          <cell r="A5101" t="str">
            <v>261390016All</v>
          </cell>
          <cell r="B5101">
            <v>30</v>
          </cell>
          <cell r="R5101" t="str">
            <v>261330041All</v>
          </cell>
          <cell r="S5101">
            <v>70</v>
          </cell>
        </row>
        <row r="5102">
          <cell r="A5102" t="str">
            <v>261390041All</v>
          </cell>
          <cell r="B5102">
            <v>84</v>
          </cell>
          <cell r="R5102" t="str">
            <v>261330081All</v>
          </cell>
          <cell r="S5102">
            <v>19</v>
          </cell>
        </row>
        <row r="5103">
          <cell r="A5103" t="str">
            <v>261390081All</v>
          </cell>
          <cell r="B5103">
            <v>27</v>
          </cell>
          <cell r="R5103" t="str">
            <v>261350041All</v>
          </cell>
          <cell r="S5103">
            <v>71</v>
          </cell>
        </row>
        <row r="5104">
          <cell r="A5104" t="str">
            <v>261410011All</v>
          </cell>
          <cell r="B5104">
            <v>35</v>
          </cell>
          <cell r="R5104" t="str">
            <v>261370011All</v>
          </cell>
          <cell r="S5104">
            <v>36</v>
          </cell>
        </row>
        <row r="5105">
          <cell r="A5105" t="str">
            <v>261410016All</v>
          </cell>
          <cell r="B5105">
            <v>36</v>
          </cell>
          <cell r="R5105" t="str">
            <v>261370016All</v>
          </cell>
          <cell r="S5105">
            <v>30</v>
          </cell>
        </row>
        <row r="5106">
          <cell r="A5106" t="str">
            <v>261410041All</v>
          </cell>
          <cell r="B5106">
            <v>64</v>
          </cell>
          <cell r="R5106" t="str">
            <v>261370041All</v>
          </cell>
          <cell r="S5106">
            <v>64</v>
          </cell>
        </row>
        <row r="5107">
          <cell r="A5107" t="str">
            <v>261410081All</v>
          </cell>
          <cell r="B5107">
            <v>17</v>
          </cell>
          <cell r="R5107" t="str">
            <v>261390011All</v>
          </cell>
          <cell r="S5107">
            <v>38</v>
          </cell>
        </row>
        <row r="5108">
          <cell r="A5108" t="str">
            <v>261410091All</v>
          </cell>
          <cell r="B5108">
            <v>33</v>
          </cell>
          <cell r="R5108" t="str">
            <v>261390016All</v>
          </cell>
          <cell r="S5108">
            <v>30</v>
          </cell>
        </row>
        <row r="5109">
          <cell r="A5109" t="str">
            <v>261450011All</v>
          </cell>
          <cell r="B5109">
            <v>53</v>
          </cell>
          <cell r="R5109" t="str">
            <v>261390041All</v>
          </cell>
          <cell r="S5109">
            <v>84</v>
          </cell>
        </row>
        <row r="5110">
          <cell r="A5110" t="str">
            <v>261450016All</v>
          </cell>
          <cell r="B5110">
            <v>45</v>
          </cell>
          <cell r="R5110" t="str">
            <v>261390081All</v>
          </cell>
          <cell r="S5110">
            <v>27</v>
          </cell>
        </row>
        <row r="5111">
          <cell r="A5111" t="str">
            <v>261450041All</v>
          </cell>
          <cell r="B5111">
            <v>100</v>
          </cell>
          <cell r="R5111" t="str">
            <v>261410011All</v>
          </cell>
          <cell r="S5111">
            <v>35</v>
          </cell>
        </row>
        <row r="5112">
          <cell r="A5112" t="str">
            <v>261450081All</v>
          </cell>
          <cell r="B5112">
            <v>26</v>
          </cell>
          <cell r="R5112" t="str">
            <v>261410016All</v>
          </cell>
          <cell r="S5112">
            <v>36</v>
          </cell>
        </row>
        <row r="5113">
          <cell r="A5113" t="str">
            <v>261470011All</v>
          </cell>
          <cell r="B5113">
            <v>44</v>
          </cell>
          <cell r="R5113" t="str">
            <v>261410041All</v>
          </cell>
          <cell r="S5113">
            <v>64</v>
          </cell>
        </row>
        <row r="5114">
          <cell r="A5114" t="str">
            <v>261470016All</v>
          </cell>
          <cell r="B5114">
            <v>42</v>
          </cell>
          <cell r="R5114" t="str">
            <v>261410081All</v>
          </cell>
          <cell r="S5114">
            <v>17</v>
          </cell>
        </row>
        <row r="5115">
          <cell r="A5115" t="str">
            <v>261470041All</v>
          </cell>
          <cell r="B5115">
            <v>89</v>
          </cell>
          <cell r="R5115" t="str">
            <v>261410091All</v>
          </cell>
          <cell r="S5115">
            <v>33</v>
          </cell>
        </row>
        <row r="5116">
          <cell r="A5116" t="str">
            <v>261470081All</v>
          </cell>
          <cell r="B5116">
            <v>25</v>
          </cell>
          <cell r="R5116" t="str">
            <v>261450011All</v>
          </cell>
          <cell r="S5116">
            <v>53</v>
          </cell>
        </row>
        <row r="5117">
          <cell r="A5117" t="str">
            <v>261470091All</v>
          </cell>
          <cell r="B5117">
            <v>34</v>
          </cell>
          <cell r="R5117" t="str">
            <v>261450016All</v>
          </cell>
          <cell r="S5117">
            <v>45</v>
          </cell>
        </row>
        <row r="5118">
          <cell r="A5118" t="str">
            <v>261490011All</v>
          </cell>
          <cell r="B5118">
            <v>39</v>
          </cell>
          <cell r="R5118" t="str">
            <v>261450041All</v>
          </cell>
          <cell r="S5118">
            <v>100</v>
          </cell>
        </row>
        <row r="5119">
          <cell r="A5119" t="str">
            <v>261490011Irrigated</v>
          </cell>
          <cell r="B5119">
            <v>39</v>
          </cell>
          <cell r="R5119" t="str">
            <v>261450081All</v>
          </cell>
          <cell r="S5119">
            <v>26</v>
          </cell>
        </row>
        <row r="5120">
          <cell r="A5120" t="str">
            <v>261490011Nonirrigated</v>
          </cell>
          <cell r="B5120">
            <v>39</v>
          </cell>
          <cell r="R5120" t="str">
            <v>261470011All</v>
          </cell>
          <cell r="S5120">
            <v>44</v>
          </cell>
        </row>
        <row r="5121">
          <cell r="A5121" t="str">
            <v>261490041All</v>
          </cell>
          <cell r="B5121">
            <v>88</v>
          </cell>
          <cell r="R5121" t="str">
            <v>261470016All</v>
          </cell>
          <cell r="S5121">
            <v>42</v>
          </cell>
        </row>
        <row r="5122">
          <cell r="A5122" t="str">
            <v>261490081All</v>
          </cell>
          <cell r="B5122">
            <v>25</v>
          </cell>
          <cell r="R5122" t="str">
            <v>261470041All</v>
          </cell>
          <cell r="S5122">
            <v>89</v>
          </cell>
        </row>
        <row r="5123">
          <cell r="A5123" t="str">
            <v>261490081Irrigated</v>
          </cell>
          <cell r="B5123">
            <v>25</v>
          </cell>
          <cell r="R5123" t="str">
            <v>261470081All</v>
          </cell>
          <cell r="S5123">
            <v>25</v>
          </cell>
        </row>
        <row r="5124">
          <cell r="A5124" t="str">
            <v>261490081Nonirrigated</v>
          </cell>
          <cell r="B5124">
            <v>25</v>
          </cell>
          <cell r="R5124" t="str">
            <v>261470091All</v>
          </cell>
          <cell r="S5124">
            <v>34</v>
          </cell>
        </row>
        <row r="5125">
          <cell r="A5125" t="str">
            <v>261510011All</v>
          </cell>
          <cell r="B5125">
            <v>53</v>
          </cell>
          <cell r="R5125" t="str">
            <v>261490011All</v>
          </cell>
          <cell r="S5125">
            <v>39</v>
          </cell>
        </row>
        <row r="5126">
          <cell r="A5126" t="str">
            <v>261510016All</v>
          </cell>
          <cell r="B5126">
            <v>48</v>
          </cell>
          <cell r="R5126" t="str">
            <v>261490011Irrigated</v>
          </cell>
          <cell r="S5126">
            <v>39</v>
          </cell>
        </row>
        <row r="5127">
          <cell r="A5127" t="str">
            <v>261510041All</v>
          </cell>
          <cell r="B5127">
            <v>103</v>
          </cell>
          <cell r="R5127" t="str">
            <v>261490011NonIrrigated</v>
          </cell>
          <cell r="S5127">
            <v>39</v>
          </cell>
        </row>
        <row r="5128">
          <cell r="A5128" t="str">
            <v>261510081All</v>
          </cell>
          <cell r="B5128">
            <v>27</v>
          </cell>
          <cell r="R5128" t="str">
            <v>261490041All</v>
          </cell>
          <cell r="S5128">
            <v>88</v>
          </cell>
        </row>
        <row r="5129">
          <cell r="A5129" t="str">
            <v>261510091All</v>
          </cell>
          <cell r="B5129">
            <v>36</v>
          </cell>
          <cell r="R5129" t="str">
            <v>261490081All</v>
          </cell>
          <cell r="S5129">
            <v>25</v>
          </cell>
        </row>
        <row r="5130">
          <cell r="A5130" t="str">
            <v>261530016All</v>
          </cell>
          <cell r="B5130">
            <v>29</v>
          </cell>
          <cell r="R5130" t="str">
            <v>261490081Irrigated</v>
          </cell>
          <cell r="S5130">
            <v>25</v>
          </cell>
        </row>
        <row r="5131">
          <cell r="A5131" t="str">
            <v>261530041All</v>
          </cell>
          <cell r="B5131">
            <v>49</v>
          </cell>
          <cell r="R5131" t="str">
            <v>261490081NonIrrigated</v>
          </cell>
          <cell r="S5131">
            <v>25</v>
          </cell>
        </row>
        <row r="5132">
          <cell r="A5132" t="str">
            <v>261550011All</v>
          </cell>
          <cell r="B5132">
            <v>46</v>
          </cell>
          <cell r="R5132" t="str">
            <v>261510011All</v>
          </cell>
          <cell r="S5132">
            <v>53</v>
          </cell>
        </row>
        <row r="5133">
          <cell r="A5133" t="str">
            <v>261550016All</v>
          </cell>
          <cell r="B5133">
            <v>49</v>
          </cell>
          <cell r="R5133" t="str">
            <v>261510016All</v>
          </cell>
          <cell r="S5133">
            <v>48</v>
          </cell>
        </row>
        <row r="5134">
          <cell r="A5134" t="str">
            <v>261550041All</v>
          </cell>
          <cell r="B5134">
            <v>90</v>
          </cell>
          <cell r="R5134" t="str">
            <v>261510041All</v>
          </cell>
          <cell r="S5134">
            <v>103</v>
          </cell>
        </row>
        <row r="5135">
          <cell r="A5135" t="str">
            <v>261550081All</v>
          </cell>
          <cell r="B5135">
            <v>25</v>
          </cell>
          <cell r="R5135" t="str">
            <v>261510081All</v>
          </cell>
          <cell r="S5135">
            <v>27</v>
          </cell>
        </row>
        <row r="5136">
          <cell r="A5136" t="str">
            <v>261550091All</v>
          </cell>
          <cell r="B5136">
            <v>32</v>
          </cell>
          <cell r="R5136" t="str">
            <v>261510091All</v>
          </cell>
          <cell r="S5136">
            <v>36</v>
          </cell>
        </row>
        <row r="5137">
          <cell r="A5137" t="str">
            <v>261570011All</v>
          </cell>
          <cell r="B5137">
            <v>55</v>
          </cell>
          <cell r="R5137" t="str">
            <v>261530016All</v>
          </cell>
          <cell r="S5137">
            <v>29</v>
          </cell>
        </row>
        <row r="5138">
          <cell r="A5138" t="str">
            <v>261570016All</v>
          </cell>
          <cell r="B5138">
            <v>43</v>
          </cell>
          <cell r="R5138" t="str">
            <v>261530041All</v>
          </cell>
          <cell r="S5138">
            <v>49</v>
          </cell>
        </row>
        <row r="5139">
          <cell r="A5139" t="str">
            <v>261570041All</v>
          </cell>
          <cell r="B5139">
            <v>99</v>
          </cell>
          <cell r="R5139" t="str">
            <v>261550011All</v>
          </cell>
          <cell r="S5139">
            <v>46</v>
          </cell>
        </row>
        <row r="5140">
          <cell r="A5140" t="str">
            <v>261570081All</v>
          </cell>
          <cell r="B5140">
            <v>27</v>
          </cell>
          <cell r="R5140" t="str">
            <v>261550016All</v>
          </cell>
          <cell r="S5140">
            <v>49</v>
          </cell>
        </row>
        <row r="5141">
          <cell r="A5141" t="str">
            <v>261590011All</v>
          </cell>
          <cell r="B5141">
            <v>33</v>
          </cell>
          <cell r="R5141" t="str">
            <v>261550041All</v>
          </cell>
          <cell r="S5141">
            <v>90</v>
          </cell>
        </row>
        <row r="5142">
          <cell r="A5142" t="str">
            <v>261590016All</v>
          </cell>
          <cell r="B5142">
            <v>34</v>
          </cell>
          <cell r="R5142" t="str">
            <v>261550081All</v>
          </cell>
          <cell r="S5142">
            <v>25</v>
          </cell>
        </row>
        <row r="5143">
          <cell r="A5143" t="str">
            <v>261590041All</v>
          </cell>
          <cell r="B5143">
            <v>81</v>
          </cell>
          <cell r="R5143" t="str">
            <v>261550091All</v>
          </cell>
          <cell r="S5143">
            <v>32</v>
          </cell>
        </row>
        <row r="5144">
          <cell r="A5144" t="str">
            <v>261590041Irrigated</v>
          </cell>
          <cell r="B5144">
            <v>81</v>
          </cell>
          <cell r="R5144" t="str">
            <v>261570011All</v>
          </cell>
          <cell r="S5144">
            <v>55</v>
          </cell>
        </row>
        <row r="5145">
          <cell r="A5145" t="str">
            <v>261590041Nonirrigated</v>
          </cell>
          <cell r="B5145">
            <v>81</v>
          </cell>
          <cell r="R5145" t="str">
            <v>261570016All</v>
          </cell>
          <cell r="S5145">
            <v>43</v>
          </cell>
        </row>
        <row r="5146">
          <cell r="A5146" t="str">
            <v>261590081All</v>
          </cell>
          <cell r="B5146">
            <v>24</v>
          </cell>
          <cell r="R5146" t="str">
            <v>261570041All</v>
          </cell>
          <cell r="S5146">
            <v>99</v>
          </cell>
        </row>
        <row r="5147">
          <cell r="A5147" t="str">
            <v>261610011All</v>
          </cell>
          <cell r="B5147">
            <v>45</v>
          </cell>
          <cell r="R5147" t="str">
            <v>261570081All</v>
          </cell>
          <cell r="S5147">
            <v>27</v>
          </cell>
        </row>
        <row r="5148">
          <cell r="A5148" t="str">
            <v>261610016All</v>
          </cell>
          <cell r="B5148">
            <v>40</v>
          </cell>
          <cell r="R5148" t="str">
            <v>261590011All</v>
          </cell>
          <cell r="S5148">
            <v>33</v>
          </cell>
        </row>
        <row r="5149">
          <cell r="A5149" t="str">
            <v>261610041All</v>
          </cell>
          <cell r="B5149">
            <v>88</v>
          </cell>
          <cell r="R5149" t="str">
            <v>261590016All</v>
          </cell>
          <cell r="S5149">
            <v>34</v>
          </cell>
        </row>
        <row r="5150">
          <cell r="A5150" t="str">
            <v>261610081All</v>
          </cell>
          <cell r="B5150">
            <v>25</v>
          </cell>
          <cell r="R5150" t="str">
            <v>261590041All</v>
          </cell>
          <cell r="S5150">
            <v>81</v>
          </cell>
        </row>
        <row r="5151">
          <cell r="A5151" t="str">
            <v>261630011All</v>
          </cell>
          <cell r="B5151">
            <v>41</v>
          </cell>
          <cell r="R5151" t="str">
            <v>261590041Irrigated</v>
          </cell>
          <cell r="S5151">
            <v>81</v>
          </cell>
        </row>
        <row r="5152">
          <cell r="A5152" t="str">
            <v>261630041All</v>
          </cell>
          <cell r="B5152">
            <v>88</v>
          </cell>
          <cell r="R5152" t="str">
            <v>261590041NonIrrigated</v>
          </cell>
          <cell r="S5152">
            <v>81</v>
          </cell>
        </row>
        <row r="5153">
          <cell r="A5153" t="str">
            <v>261630081All</v>
          </cell>
          <cell r="B5153">
            <v>22</v>
          </cell>
          <cell r="R5153" t="str">
            <v>261590081All</v>
          </cell>
          <cell r="S5153">
            <v>24</v>
          </cell>
        </row>
        <row r="5154">
          <cell r="A5154" t="str">
            <v>261650011All</v>
          </cell>
          <cell r="B5154">
            <v>32</v>
          </cell>
          <cell r="R5154" t="str">
            <v>261610011All</v>
          </cell>
          <cell r="S5154">
            <v>45</v>
          </cell>
        </row>
        <row r="5155">
          <cell r="A5155" t="str">
            <v>261650016All</v>
          </cell>
          <cell r="B5155">
            <v>30</v>
          </cell>
          <cell r="R5155" t="str">
            <v>261610016All</v>
          </cell>
          <cell r="S5155">
            <v>40</v>
          </cell>
        </row>
        <row r="5156">
          <cell r="A5156" t="str">
            <v>261650041All</v>
          </cell>
          <cell r="B5156">
            <v>61</v>
          </cell>
          <cell r="R5156" t="str">
            <v>261610041All</v>
          </cell>
          <cell r="S5156">
            <v>88</v>
          </cell>
        </row>
        <row r="5157">
          <cell r="A5157" t="str">
            <v>261650081All</v>
          </cell>
          <cell r="B5157">
            <v>14</v>
          </cell>
          <cell r="R5157" t="str">
            <v>261610081All</v>
          </cell>
          <cell r="S5157">
            <v>25</v>
          </cell>
        </row>
        <row r="5158">
          <cell r="A5158" t="str">
            <v>270010011All</v>
          </cell>
          <cell r="B5158">
            <v>20</v>
          </cell>
          <cell r="R5158" t="str">
            <v>261630011All</v>
          </cell>
          <cell r="S5158">
            <v>41</v>
          </cell>
        </row>
        <row r="5159">
          <cell r="A5159" t="str">
            <v>270010016All</v>
          </cell>
          <cell r="B5159">
            <v>29</v>
          </cell>
          <cell r="R5159" t="str">
            <v>261630041All</v>
          </cell>
          <cell r="S5159">
            <v>88</v>
          </cell>
        </row>
        <row r="5160">
          <cell r="A5160" t="str">
            <v>270010041All</v>
          </cell>
          <cell r="B5160">
            <v>46</v>
          </cell>
          <cell r="R5160" t="str">
            <v>261630081All</v>
          </cell>
          <cell r="S5160">
            <v>22</v>
          </cell>
        </row>
        <row r="5161">
          <cell r="A5161" t="str">
            <v>270010081All</v>
          </cell>
          <cell r="B5161">
            <v>15</v>
          </cell>
          <cell r="R5161" t="str">
            <v>261650011All</v>
          </cell>
          <cell r="S5161">
            <v>32</v>
          </cell>
        </row>
        <row r="5162">
          <cell r="A5162" t="str">
            <v>270010091All</v>
          </cell>
          <cell r="B5162">
            <v>29</v>
          </cell>
          <cell r="R5162" t="str">
            <v>261650016All</v>
          </cell>
          <cell r="S5162">
            <v>30</v>
          </cell>
        </row>
        <row r="5163">
          <cell r="A5163" t="str">
            <v>270030011All</v>
          </cell>
          <cell r="B5163">
            <v>26</v>
          </cell>
          <cell r="R5163" t="str">
            <v>261650041All</v>
          </cell>
          <cell r="S5163">
            <v>61</v>
          </cell>
        </row>
        <row r="5164">
          <cell r="A5164" t="str">
            <v>270030016All</v>
          </cell>
          <cell r="B5164">
            <v>33</v>
          </cell>
          <cell r="R5164" t="str">
            <v>261650081All</v>
          </cell>
          <cell r="S5164">
            <v>14</v>
          </cell>
        </row>
        <row r="5165">
          <cell r="A5165" t="str">
            <v>270030041All</v>
          </cell>
          <cell r="B5165">
            <v>71</v>
          </cell>
          <cell r="R5165" t="str">
            <v>270010011All</v>
          </cell>
          <cell r="S5165">
            <v>20</v>
          </cell>
        </row>
        <row r="5166">
          <cell r="A5166" t="str">
            <v>270030081All</v>
          </cell>
          <cell r="B5166">
            <v>18</v>
          </cell>
          <cell r="R5166" t="str">
            <v>270010016All</v>
          </cell>
          <cell r="S5166">
            <v>29</v>
          </cell>
        </row>
        <row r="5167">
          <cell r="A5167" t="str">
            <v>270050011All</v>
          </cell>
          <cell r="B5167">
            <v>36</v>
          </cell>
          <cell r="R5167" t="str">
            <v>270010041All</v>
          </cell>
          <cell r="S5167">
            <v>46</v>
          </cell>
        </row>
        <row r="5168">
          <cell r="A5168" t="str">
            <v>270050016All</v>
          </cell>
          <cell r="B5168">
            <v>32</v>
          </cell>
          <cell r="R5168" t="str">
            <v>270010081All</v>
          </cell>
          <cell r="S5168">
            <v>15</v>
          </cell>
        </row>
        <row r="5169">
          <cell r="A5169" t="str">
            <v>270050041All</v>
          </cell>
          <cell r="B5169">
            <v>73</v>
          </cell>
          <cell r="R5169" t="str">
            <v>270010091All</v>
          </cell>
          <cell r="S5169">
            <v>29</v>
          </cell>
        </row>
        <row r="5170">
          <cell r="A5170" t="str">
            <v>270050078All</v>
          </cell>
          <cell r="B5170">
            <v>1033</v>
          </cell>
          <cell r="R5170" t="str">
            <v>270030011All</v>
          </cell>
          <cell r="S5170">
            <v>26</v>
          </cell>
        </row>
        <row r="5171">
          <cell r="A5171" t="str">
            <v>270050081All</v>
          </cell>
          <cell r="B5171">
            <v>22</v>
          </cell>
          <cell r="R5171" t="str">
            <v>270030016All</v>
          </cell>
          <cell r="S5171">
            <v>33</v>
          </cell>
        </row>
        <row r="5172">
          <cell r="A5172" t="str">
            <v>270050091All</v>
          </cell>
          <cell r="B5172">
            <v>35</v>
          </cell>
          <cell r="R5172" t="str">
            <v>270030041All</v>
          </cell>
          <cell r="S5172">
            <v>71</v>
          </cell>
        </row>
        <row r="5173">
          <cell r="A5173" t="str">
            <v>270050711All</v>
          </cell>
          <cell r="B5173">
            <v>815</v>
          </cell>
          <cell r="R5173" t="str">
            <v>270030081All</v>
          </cell>
          <cell r="S5173">
            <v>18</v>
          </cell>
        </row>
        <row r="5174">
          <cell r="A5174" t="str">
            <v>270070011All</v>
          </cell>
          <cell r="B5174">
            <v>29</v>
          </cell>
          <cell r="R5174" t="str">
            <v>270050011All</v>
          </cell>
          <cell r="S5174">
            <v>36</v>
          </cell>
        </row>
        <row r="5175">
          <cell r="A5175" t="str">
            <v>270070016All</v>
          </cell>
          <cell r="B5175">
            <v>33</v>
          </cell>
          <cell r="R5175" t="str">
            <v>270050016All</v>
          </cell>
          <cell r="S5175">
            <v>32</v>
          </cell>
        </row>
        <row r="5176">
          <cell r="A5176" t="str">
            <v>270070031All</v>
          </cell>
          <cell r="B5176">
            <v>9</v>
          </cell>
          <cell r="R5176" t="str">
            <v>270050041All</v>
          </cell>
          <cell r="S5176">
            <v>73</v>
          </cell>
        </row>
        <row r="5177">
          <cell r="A5177" t="str">
            <v>270070041All</v>
          </cell>
          <cell r="B5177">
            <v>56</v>
          </cell>
          <cell r="R5177" t="str">
            <v>270050078All</v>
          </cell>
          <cell r="S5177">
            <v>1033</v>
          </cell>
        </row>
        <row r="5178">
          <cell r="A5178" t="str">
            <v>270070078All</v>
          </cell>
          <cell r="B5178">
            <v>845</v>
          </cell>
          <cell r="R5178" t="str">
            <v>270050081All</v>
          </cell>
          <cell r="S5178">
            <v>22</v>
          </cell>
        </row>
        <row r="5179">
          <cell r="A5179" t="str">
            <v>270070081All</v>
          </cell>
          <cell r="B5179">
            <v>15</v>
          </cell>
          <cell r="R5179" t="str">
            <v>270050091All</v>
          </cell>
          <cell r="S5179">
            <v>35</v>
          </cell>
        </row>
        <row r="5180">
          <cell r="A5180" t="str">
            <v>270070091All</v>
          </cell>
          <cell r="B5180">
            <v>29</v>
          </cell>
          <cell r="R5180" t="str">
            <v>270050711All</v>
          </cell>
          <cell r="S5180">
            <v>815</v>
          </cell>
        </row>
        <row r="5181">
          <cell r="A5181" t="str">
            <v>270070711All</v>
          </cell>
          <cell r="B5181">
            <v>831</v>
          </cell>
          <cell r="R5181" t="str">
            <v>270070011All</v>
          </cell>
          <cell r="S5181">
            <v>29</v>
          </cell>
        </row>
        <row r="5182">
          <cell r="A5182" t="str">
            <v>270090011All</v>
          </cell>
          <cell r="B5182">
            <v>27</v>
          </cell>
          <cell r="R5182" t="str">
            <v>270070016All</v>
          </cell>
          <cell r="S5182">
            <v>33</v>
          </cell>
        </row>
        <row r="5183">
          <cell r="A5183" t="str">
            <v>270090016All</v>
          </cell>
          <cell r="B5183">
            <v>36</v>
          </cell>
          <cell r="R5183" t="str">
            <v>270070031All</v>
          </cell>
          <cell r="S5183">
            <v>9</v>
          </cell>
        </row>
        <row r="5184">
          <cell r="A5184" t="str">
            <v>270090041All</v>
          </cell>
          <cell r="B5184">
            <v>79</v>
          </cell>
          <cell r="R5184" t="str">
            <v>270070041All</v>
          </cell>
          <cell r="S5184">
            <v>56</v>
          </cell>
        </row>
        <row r="5185">
          <cell r="A5185" t="str">
            <v>270090081All</v>
          </cell>
          <cell r="B5185">
            <v>22</v>
          </cell>
          <cell r="R5185" t="str">
            <v>270070078All</v>
          </cell>
          <cell r="S5185">
            <v>845</v>
          </cell>
        </row>
        <row r="5186">
          <cell r="A5186" t="str">
            <v>270090091All</v>
          </cell>
          <cell r="B5186">
            <v>40</v>
          </cell>
          <cell r="R5186" t="str">
            <v>270070081All</v>
          </cell>
          <cell r="S5186">
            <v>15</v>
          </cell>
        </row>
        <row r="5187">
          <cell r="A5187" t="str">
            <v>270110011All</v>
          </cell>
          <cell r="B5187">
            <v>37</v>
          </cell>
          <cell r="R5187" t="str">
            <v>270070091All</v>
          </cell>
          <cell r="S5187">
            <v>29</v>
          </cell>
        </row>
        <row r="5188">
          <cell r="A5188" t="str">
            <v>270110016All</v>
          </cell>
          <cell r="B5188">
            <v>46</v>
          </cell>
          <cell r="R5188" t="str">
            <v>270070711All</v>
          </cell>
          <cell r="S5188">
            <v>831</v>
          </cell>
        </row>
        <row r="5189">
          <cell r="A5189" t="str">
            <v>270110041All</v>
          </cell>
          <cell r="B5189">
            <v>102</v>
          </cell>
          <cell r="R5189" t="str">
            <v>270090011All</v>
          </cell>
          <cell r="S5189">
            <v>27</v>
          </cell>
        </row>
        <row r="5190">
          <cell r="A5190" t="str">
            <v>270110081All</v>
          </cell>
          <cell r="B5190">
            <v>27</v>
          </cell>
          <cell r="R5190" t="str">
            <v>270090016All</v>
          </cell>
          <cell r="S5190">
            <v>36</v>
          </cell>
        </row>
        <row r="5191">
          <cell r="A5191" t="str">
            <v>270130011All</v>
          </cell>
          <cell r="B5191">
            <v>32</v>
          </cell>
          <cell r="R5191" t="str">
            <v>270090041All</v>
          </cell>
          <cell r="S5191">
            <v>79</v>
          </cell>
        </row>
        <row r="5192">
          <cell r="A5192" t="str">
            <v>270130016All</v>
          </cell>
          <cell r="B5192">
            <v>49</v>
          </cell>
          <cell r="R5192" t="str">
            <v>270090081All</v>
          </cell>
          <cell r="S5192">
            <v>22</v>
          </cell>
        </row>
        <row r="5193">
          <cell r="A5193" t="str">
            <v>270130041All</v>
          </cell>
          <cell r="B5193">
            <v>119</v>
          </cell>
          <cell r="R5193" t="str">
            <v>270090091All</v>
          </cell>
          <cell r="S5193">
            <v>40</v>
          </cell>
        </row>
        <row r="5194">
          <cell r="A5194" t="str">
            <v>270130081All</v>
          </cell>
          <cell r="B5194">
            <v>34</v>
          </cell>
          <cell r="R5194" t="str">
            <v>270110011All</v>
          </cell>
          <cell r="S5194">
            <v>37</v>
          </cell>
        </row>
        <row r="5195">
          <cell r="A5195" t="str">
            <v>270150011All</v>
          </cell>
          <cell r="B5195">
            <v>34</v>
          </cell>
          <cell r="R5195" t="str">
            <v>270110016All</v>
          </cell>
          <cell r="S5195">
            <v>46</v>
          </cell>
        </row>
        <row r="5196">
          <cell r="A5196" t="str">
            <v>270150016All</v>
          </cell>
          <cell r="B5196">
            <v>53</v>
          </cell>
          <cell r="R5196" t="str">
            <v>270110041All</v>
          </cell>
          <cell r="S5196">
            <v>102</v>
          </cell>
        </row>
        <row r="5197">
          <cell r="A5197" t="str">
            <v>270150041All</v>
          </cell>
          <cell r="B5197">
            <v>118</v>
          </cell>
          <cell r="R5197" t="str">
            <v>270110081All</v>
          </cell>
          <cell r="S5197">
            <v>27</v>
          </cell>
        </row>
        <row r="5198">
          <cell r="A5198" t="str">
            <v>270150081All</v>
          </cell>
          <cell r="B5198">
            <v>33</v>
          </cell>
          <cell r="R5198" t="str">
            <v>270130011All</v>
          </cell>
          <cell r="S5198">
            <v>32</v>
          </cell>
        </row>
        <row r="5199">
          <cell r="A5199" t="str">
            <v>270170016All</v>
          </cell>
          <cell r="B5199">
            <v>33</v>
          </cell>
          <cell r="R5199" t="str">
            <v>270130016All</v>
          </cell>
          <cell r="S5199">
            <v>49</v>
          </cell>
        </row>
        <row r="5200">
          <cell r="A5200" t="str">
            <v>270170041All</v>
          </cell>
          <cell r="B5200">
            <v>67</v>
          </cell>
          <cell r="R5200" t="str">
            <v>270130041All</v>
          </cell>
          <cell r="S5200">
            <v>119</v>
          </cell>
        </row>
        <row r="5201">
          <cell r="A5201" t="str">
            <v>270190011All</v>
          </cell>
          <cell r="B5201">
            <v>32</v>
          </cell>
          <cell r="R5201" t="str">
            <v>270130081All</v>
          </cell>
          <cell r="S5201">
            <v>34</v>
          </cell>
        </row>
        <row r="5202">
          <cell r="A5202" t="str">
            <v>270190016All</v>
          </cell>
          <cell r="B5202">
            <v>44</v>
          </cell>
          <cell r="R5202" t="str">
            <v>270150011All</v>
          </cell>
          <cell r="S5202">
            <v>34</v>
          </cell>
        </row>
        <row r="5203">
          <cell r="A5203" t="str">
            <v>270190041All</v>
          </cell>
          <cell r="B5203">
            <v>114</v>
          </cell>
          <cell r="R5203" t="str">
            <v>270150016All</v>
          </cell>
          <cell r="S5203">
            <v>53</v>
          </cell>
        </row>
        <row r="5204">
          <cell r="A5204" t="str">
            <v>270190081All</v>
          </cell>
          <cell r="B5204">
            <v>32</v>
          </cell>
          <cell r="R5204" t="str">
            <v>270150041All</v>
          </cell>
          <cell r="S5204">
            <v>118</v>
          </cell>
        </row>
        <row r="5205">
          <cell r="A5205" t="str">
            <v>270210011All</v>
          </cell>
          <cell r="B5205">
            <v>20</v>
          </cell>
          <cell r="R5205" t="str">
            <v>270150081All</v>
          </cell>
          <cell r="S5205">
            <v>33</v>
          </cell>
        </row>
        <row r="5206">
          <cell r="A5206" t="str">
            <v>270210016All</v>
          </cell>
          <cell r="B5206">
            <v>34</v>
          </cell>
          <cell r="R5206" t="str">
            <v>270170016All</v>
          </cell>
          <cell r="S5206">
            <v>33</v>
          </cell>
        </row>
        <row r="5207">
          <cell r="A5207" t="str">
            <v>270210041All</v>
          </cell>
          <cell r="B5207">
            <v>60</v>
          </cell>
          <cell r="R5207" t="str">
            <v>270170041All</v>
          </cell>
          <cell r="S5207">
            <v>67</v>
          </cell>
        </row>
        <row r="5208">
          <cell r="A5208" t="str">
            <v>270210081All</v>
          </cell>
          <cell r="B5208">
            <v>16</v>
          </cell>
          <cell r="R5208" t="str">
            <v>270190011All</v>
          </cell>
          <cell r="S5208">
            <v>32</v>
          </cell>
        </row>
        <row r="5209">
          <cell r="A5209" t="str">
            <v>270230011All</v>
          </cell>
          <cell r="B5209">
            <v>37</v>
          </cell>
          <cell r="R5209" t="str">
            <v>270190016All</v>
          </cell>
          <cell r="S5209">
            <v>44</v>
          </cell>
        </row>
        <row r="5210">
          <cell r="A5210" t="str">
            <v>270230016All</v>
          </cell>
          <cell r="B5210">
            <v>47</v>
          </cell>
          <cell r="R5210" t="str">
            <v>270190041All</v>
          </cell>
          <cell r="S5210">
            <v>114</v>
          </cell>
        </row>
        <row r="5211">
          <cell r="A5211" t="str">
            <v>270230041All</v>
          </cell>
          <cell r="B5211">
            <v>113</v>
          </cell>
          <cell r="R5211" t="str">
            <v>270190081All</v>
          </cell>
          <cell r="S5211">
            <v>32</v>
          </cell>
        </row>
        <row r="5212">
          <cell r="A5212" t="str">
            <v>270230081All</v>
          </cell>
          <cell r="B5212">
            <v>29</v>
          </cell>
          <cell r="R5212" t="str">
            <v>270210011All</v>
          </cell>
          <cell r="S5212">
            <v>20</v>
          </cell>
        </row>
        <row r="5213">
          <cell r="A5213" t="str">
            <v>270250011All</v>
          </cell>
          <cell r="B5213">
            <v>26</v>
          </cell>
          <cell r="R5213" t="str">
            <v>270210016All</v>
          </cell>
          <cell r="S5213">
            <v>34</v>
          </cell>
        </row>
        <row r="5214">
          <cell r="A5214" t="str">
            <v>270250016All</v>
          </cell>
          <cell r="B5214">
            <v>33</v>
          </cell>
          <cell r="R5214" t="str">
            <v>270210041All</v>
          </cell>
          <cell r="S5214">
            <v>60</v>
          </cell>
        </row>
        <row r="5215">
          <cell r="A5215" t="str">
            <v>270250041All</v>
          </cell>
          <cell r="B5215">
            <v>83</v>
          </cell>
          <cell r="R5215" t="str">
            <v>270210081All</v>
          </cell>
          <cell r="S5215">
            <v>16</v>
          </cell>
        </row>
        <row r="5216">
          <cell r="A5216" t="str">
            <v>270250081All</v>
          </cell>
          <cell r="B5216">
            <v>22</v>
          </cell>
          <cell r="R5216" t="str">
            <v>270230011All</v>
          </cell>
          <cell r="S5216">
            <v>37</v>
          </cell>
        </row>
        <row r="5217">
          <cell r="A5217" t="str">
            <v>270270011All</v>
          </cell>
          <cell r="B5217">
            <v>36</v>
          </cell>
          <cell r="R5217" t="str">
            <v>270230016All</v>
          </cell>
          <cell r="S5217">
            <v>47</v>
          </cell>
        </row>
        <row r="5218">
          <cell r="A5218" t="str">
            <v>270270016All</v>
          </cell>
          <cell r="B5218">
            <v>40</v>
          </cell>
          <cell r="R5218" t="str">
            <v>270230041All</v>
          </cell>
          <cell r="S5218">
            <v>113</v>
          </cell>
        </row>
        <row r="5219">
          <cell r="A5219" t="str">
            <v>270270031All</v>
          </cell>
          <cell r="B5219">
            <v>9</v>
          </cell>
          <cell r="R5219" t="str">
            <v>270230081All</v>
          </cell>
          <cell r="S5219">
            <v>29</v>
          </cell>
        </row>
        <row r="5220">
          <cell r="A5220" t="str">
            <v>270270041All</v>
          </cell>
          <cell r="B5220">
            <v>87</v>
          </cell>
          <cell r="R5220" t="str">
            <v>270250011All</v>
          </cell>
          <cell r="S5220">
            <v>26</v>
          </cell>
        </row>
        <row r="5221">
          <cell r="A5221" t="str">
            <v>270270078All</v>
          </cell>
          <cell r="B5221">
            <v>924</v>
          </cell>
          <cell r="R5221" t="str">
            <v>270250016All</v>
          </cell>
          <cell r="S5221">
            <v>33</v>
          </cell>
        </row>
        <row r="5222">
          <cell r="A5222" t="str">
            <v>270270081All</v>
          </cell>
          <cell r="B5222">
            <v>23</v>
          </cell>
          <cell r="R5222" t="str">
            <v>270250041All</v>
          </cell>
          <cell r="S5222">
            <v>83</v>
          </cell>
        </row>
        <row r="5223">
          <cell r="A5223" t="str">
            <v>270270091All</v>
          </cell>
          <cell r="B5223">
            <v>38</v>
          </cell>
          <cell r="R5223" t="str">
            <v>270250081All</v>
          </cell>
          <cell r="S5223">
            <v>22</v>
          </cell>
        </row>
        <row r="5224">
          <cell r="A5224" t="str">
            <v>270270711All</v>
          </cell>
          <cell r="B5224">
            <v>815</v>
          </cell>
          <cell r="R5224" t="str">
            <v>270270011All</v>
          </cell>
          <cell r="S5224">
            <v>36</v>
          </cell>
        </row>
        <row r="5225">
          <cell r="A5225" t="str">
            <v>270290011All</v>
          </cell>
          <cell r="B5225">
            <v>29</v>
          </cell>
          <cell r="R5225" t="str">
            <v>270270016All</v>
          </cell>
          <cell r="S5225">
            <v>40</v>
          </cell>
        </row>
        <row r="5226">
          <cell r="A5226" t="str">
            <v>270290016All</v>
          </cell>
          <cell r="B5226">
            <v>37</v>
          </cell>
          <cell r="R5226" t="str">
            <v>270270031All</v>
          </cell>
          <cell r="S5226">
            <v>9</v>
          </cell>
        </row>
        <row r="5227">
          <cell r="A5227" t="str">
            <v>270290041All</v>
          </cell>
          <cell r="B5227">
            <v>57</v>
          </cell>
          <cell r="R5227" t="str">
            <v>270270041All</v>
          </cell>
          <cell r="S5227">
            <v>87</v>
          </cell>
        </row>
        <row r="5228">
          <cell r="A5228" t="str">
            <v>270290078All</v>
          </cell>
          <cell r="B5228">
            <v>910</v>
          </cell>
          <cell r="R5228" t="str">
            <v>270270078All</v>
          </cell>
          <cell r="S5228">
            <v>924</v>
          </cell>
        </row>
        <row r="5229">
          <cell r="A5229" t="str">
            <v>270290081All</v>
          </cell>
          <cell r="B5229">
            <v>17</v>
          </cell>
          <cell r="R5229" t="str">
            <v>270270081All</v>
          </cell>
          <cell r="S5229">
            <v>23</v>
          </cell>
        </row>
        <row r="5230">
          <cell r="A5230" t="str">
            <v>270290091All</v>
          </cell>
          <cell r="B5230">
            <v>29</v>
          </cell>
          <cell r="R5230" t="str">
            <v>270270091All</v>
          </cell>
          <cell r="S5230">
            <v>38</v>
          </cell>
        </row>
        <row r="5231">
          <cell r="A5231" t="str">
            <v>270290711All</v>
          </cell>
          <cell r="B5231">
            <v>831</v>
          </cell>
          <cell r="R5231" t="str">
            <v>270270711All</v>
          </cell>
          <cell r="S5231">
            <v>815</v>
          </cell>
        </row>
        <row r="5232">
          <cell r="A5232" t="str">
            <v>270330011All</v>
          </cell>
          <cell r="B5232">
            <v>32</v>
          </cell>
          <cell r="R5232" t="str">
            <v>270290011All</v>
          </cell>
          <cell r="S5232">
            <v>29</v>
          </cell>
        </row>
        <row r="5233">
          <cell r="A5233" t="str">
            <v>270330016All</v>
          </cell>
          <cell r="B5233">
            <v>57</v>
          </cell>
          <cell r="R5233" t="str">
            <v>270290016All</v>
          </cell>
          <cell r="S5233">
            <v>37</v>
          </cell>
        </row>
        <row r="5234">
          <cell r="A5234" t="str">
            <v>270330041All</v>
          </cell>
          <cell r="B5234">
            <v>115</v>
          </cell>
          <cell r="R5234" t="str">
            <v>270290041All</v>
          </cell>
          <cell r="S5234">
            <v>57</v>
          </cell>
        </row>
        <row r="5235">
          <cell r="A5235" t="str">
            <v>270330081All</v>
          </cell>
          <cell r="B5235">
            <v>32</v>
          </cell>
          <cell r="R5235" t="str">
            <v>270290078All</v>
          </cell>
          <cell r="S5235">
            <v>910</v>
          </cell>
        </row>
        <row r="5236">
          <cell r="A5236" t="str">
            <v>270350011All</v>
          </cell>
          <cell r="B5236">
            <v>22</v>
          </cell>
          <cell r="R5236" t="str">
            <v>270290081All</v>
          </cell>
          <cell r="S5236">
            <v>17</v>
          </cell>
        </row>
        <row r="5237">
          <cell r="A5237" t="str">
            <v>270350016All</v>
          </cell>
          <cell r="B5237">
            <v>33</v>
          </cell>
          <cell r="R5237" t="str">
            <v>270290091All</v>
          </cell>
          <cell r="S5237">
            <v>29</v>
          </cell>
        </row>
        <row r="5238">
          <cell r="A5238" t="str">
            <v>270350041All</v>
          </cell>
          <cell r="B5238">
            <v>60</v>
          </cell>
          <cell r="R5238" t="str">
            <v>270290711All</v>
          </cell>
          <cell r="S5238">
            <v>831</v>
          </cell>
        </row>
        <row r="5239">
          <cell r="A5239" t="str">
            <v>270350078All</v>
          </cell>
          <cell r="B5239">
            <v>858</v>
          </cell>
          <cell r="R5239" t="str">
            <v>270330011All</v>
          </cell>
          <cell r="S5239">
            <v>32</v>
          </cell>
        </row>
        <row r="5240">
          <cell r="A5240" t="str">
            <v>270350081All</v>
          </cell>
          <cell r="B5240">
            <v>17</v>
          </cell>
          <cell r="R5240" t="str">
            <v>270330016All</v>
          </cell>
          <cell r="S5240">
            <v>57</v>
          </cell>
        </row>
        <row r="5241">
          <cell r="A5241" t="str">
            <v>270350081Irrigated</v>
          </cell>
          <cell r="B5241">
            <v>17</v>
          </cell>
          <cell r="R5241" t="str">
            <v>270330041All</v>
          </cell>
          <cell r="S5241">
            <v>115</v>
          </cell>
        </row>
        <row r="5242">
          <cell r="A5242" t="str">
            <v>270350081Nonirrigated</v>
          </cell>
          <cell r="B5242">
            <v>17</v>
          </cell>
          <cell r="R5242" t="str">
            <v>270330081All</v>
          </cell>
          <cell r="S5242">
            <v>32</v>
          </cell>
        </row>
        <row r="5243">
          <cell r="A5243" t="str">
            <v>270350091All</v>
          </cell>
          <cell r="B5243">
            <v>29</v>
          </cell>
          <cell r="R5243" t="str">
            <v>270350011All</v>
          </cell>
          <cell r="S5243">
            <v>22</v>
          </cell>
        </row>
        <row r="5244">
          <cell r="A5244" t="str">
            <v>270370011All</v>
          </cell>
          <cell r="B5244">
            <v>30</v>
          </cell>
          <cell r="R5244" t="str">
            <v>270350016All</v>
          </cell>
          <cell r="S5244">
            <v>33</v>
          </cell>
        </row>
        <row r="5245">
          <cell r="A5245" t="str">
            <v>270370016All</v>
          </cell>
          <cell r="B5245">
            <v>46</v>
          </cell>
          <cell r="R5245" t="str">
            <v>270350041All</v>
          </cell>
          <cell r="S5245">
            <v>60</v>
          </cell>
        </row>
        <row r="5246">
          <cell r="A5246" t="str">
            <v>270370041All</v>
          </cell>
          <cell r="B5246">
            <v>111</v>
          </cell>
          <cell r="R5246" t="str">
            <v>270350078All</v>
          </cell>
          <cell r="S5246">
            <v>858</v>
          </cell>
        </row>
        <row r="5247">
          <cell r="A5247" t="str">
            <v>270370041Irrigated</v>
          </cell>
          <cell r="B5247">
            <v>129</v>
          </cell>
          <cell r="R5247" t="str">
            <v>270350081All</v>
          </cell>
          <cell r="S5247">
            <v>17</v>
          </cell>
        </row>
        <row r="5248">
          <cell r="A5248" t="str">
            <v>270370041Nonirrigated</v>
          </cell>
          <cell r="B5248">
            <v>99</v>
          </cell>
          <cell r="R5248" t="str">
            <v>270350081Irrigated</v>
          </cell>
          <cell r="S5248">
            <v>17</v>
          </cell>
        </row>
        <row r="5249">
          <cell r="A5249" t="str">
            <v>270370081All</v>
          </cell>
          <cell r="B5249">
            <v>29</v>
          </cell>
          <cell r="R5249" t="str">
            <v>270350081NonIrrigated</v>
          </cell>
          <cell r="S5249">
            <v>17</v>
          </cell>
        </row>
        <row r="5250">
          <cell r="A5250" t="str">
            <v>270370091All</v>
          </cell>
          <cell r="B5250">
            <v>42</v>
          </cell>
          <cell r="R5250" t="str">
            <v>270350091All</v>
          </cell>
          <cell r="S5250">
            <v>29</v>
          </cell>
        </row>
        <row r="5251">
          <cell r="A5251" t="str">
            <v>270370091Irrigated</v>
          </cell>
          <cell r="B5251">
            <v>42</v>
          </cell>
          <cell r="R5251" t="str">
            <v>270370011All</v>
          </cell>
          <cell r="S5251">
            <v>30</v>
          </cell>
        </row>
        <row r="5252">
          <cell r="A5252" t="str">
            <v>270370091Nonirrigated</v>
          </cell>
          <cell r="B5252">
            <v>42</v>
          </cell>
          <cell r="R5252" t="str">
            <v>270370016All</v>
          </cell>
          <cell r="S5252">
            <v>46</v>
          </cell>
        </row>
        <row r="5253">
          <cell r="A5253" t="str">
            <v>270390011All</v>
          </cell>
          <cell r="B5253">
            <v>33</v>
          </cell>
          <cell r="R5253" t="str">
            <v>270370041All</v>
          </cell>
          <cell r="S5253">
            <v>111</v>
          </cell>
        </row>
        <row r="5254">
          <cell r="A5254" t="str">
            <v>270390016All</v>
          </cell>
          <cell r="B5254">
            <v>51</v>
          </cell>
          <cell r="R5254" t="str">
            <v>270370041Irrigated</v>
          </cell>
          <cell r="S5254">
            <v>129</v>
          </cell>
        </row>
        <row r="5255">
          <cell r="A5255" t="str">
            <v>270390041All</v>
          </cell>
          <cell r="B5255">
            <v>122</v>
          </cell>
          <cell r="R5255" t="str">
            <v>270370041NonIrrigated</v>
          </cell>
          <cell r="S5255">
            <v>99</v>
          </cell>
        </row>
        <row r="5256">
          <cell r="A5256" t="str">
            <v>270390081All</v>
          </cell>
          <cell r="B5256">
            <v>33</v>
          </cell>
          <cell r="R5256" t="str">
            <v>270370081All</v>
          </cell>
          <cell r="S5256">
            <v>29</v>
          </cell>
        </row>
        <row r="5257">
          <cell r="A5257" t="str">
            <v>270390091All</v>
          </cell>
          <cell r="B5257">
            <v>39</v>
          </cell>
          <cell r="R5257" t="str">
            <v>270370091All</v>
          </cell>
          <cell r="S5257">
            <v>42</v>
          </cell>
        </row>
        <row r="5258">
          <cell r="A5258" t="str">
            <v>270410011All</v>
          </cell>
          <cell r="B5258">
            <v>34</v>
          </cell>
          <cell r="R5258" t="str">
            <v>270370091Irrigated</v>
          </cell>
          <cell r="S5258">
            <v>42</v>
          </cell>
        </row>
        <row r="5259">
          <cell r="A5259" t="str">
            <v>270410016All</v>
          </cell>
          <cell r="B5259">
            <v>44</v>
          </cell>
          <cell r="R5259" t="str">
            <v>270370091NonIrrigated</v>
          </cell>
          <cell r="S5259">
            <v>42</v>
          </cell>
        </row>
        <row r="5260">
          <cell r="A5260" t="str">
            <v>270410031All</v>
          </cell>
          <cell r="B5260">
            <v>11</v>
          </cell>
          <cell r="R5260" t="str">
            <v>270390011All</v>
          </cell>
          <cell r="S5260">
            <v>33</v>
          </cell>
        </row>
        <row r="5261">
          <cell r="A5261" t="str">
            <v>270410041All</v>
          </cell>
          <cell r="B5261">
            <v>96</v>
          </cell>
          <cell r="R5261" t="str">
            <v>270390016All</v>
          </cell>
          <cell r="S5261">
            <v>51</v>
          </cell>
        </row>
        <row r="5262">
          <cell r="A5262" t="str">
            <v>270410078All</v>
          </cell>
          <cell r="B5262">
            <v>979</v>
          </cell>
          <cell r="R5262" t="str">
            <v>270390041All</v>
          </cell>
          <cell r="S5262">
            <v>122</v>
          </cell>
        </row>
        <row r="5263">
          <cell r="A5263" t="str">
            <v>270410081All</v>
          </cell>
          <cell r="B5263">
            <v>25</v>
          </cell>
          <cell r="R5263" t="str">
            <v>270390081All</v>
          </cell>
          <cell r="S5263">
            <v>33</v>
          </cell>
        </row>
        <row r="5264">
          <cell r="A5264" t="str">
            <v>270410091All</v>
          </cell>
          <cell r="B5264">
            <v>38</v>
          </cell>
          <cell r="R5264" t="str">
            <v>270390091All</v>
          </cell>
          <cell r="S5264">
            <v>39</v>
          </cell>
        </row>
        <row r="5265">
          <cell r="A5265" t="str">
            <v>270410711All</v>
          </cell>
          <cell r="B5265">
            <v>782</v>
          </cell>
          <cell r="R5265" t="str">
            <v>270410011All</v>
          </cell>
          <cell r="S5265">
            <v>34</v>
          </cell>
        </row>
        <row r="5266">
          <cell r="A5266" t="str">
            <v>270430011All</v>
          </cell>
          <cell r="B5266">
            <v>32</v>
          </cell>
          <cell r="R5266" t="str">
            <v>270410016All</v>
          </cell>
          <cell r="S5266">
            <v>44</v>
          </cell>
        </row>
        <row r="5267">
          <cell r="A5267" t="str">
            <v>270430016All</v>
          </cell>
          <cell r="B5267">
            <v>50</v>
          </cell>
          <cell r="R5267" t="str">
            <v>270410031All</v>
          </cell>
          <cell r="S5267">
            <v>11</v>
          </cell>
        </row>
        <row r="5268">
          <cell r="A5268" t="str">
            <v>270430041All</v>
          </cell>
          <cell r="B5268">
            <v>123</v>
          </cell>
          <cell r="R5268" t="str">
            <v>270410041All</v>
          </cell>
          <cell r="S5268">
            <v>96</v>
          </cell>
        </row>
        <row r="5269">
          <cell r="A5269" t="str">
            <v>270430081All</v>
          </cell>
          <cell r="B5269">
            <v>34</v>
          </cell>
          <cell r="R5269" t="str">
            <v>270410078All</v>
          </cell>
          <cell r="S5269">
            <v>979</v>
          </cell>
        </row>
        <row r="5270">
          <cell r="A5270" t="str">
            <v>270450011All</v>
          </cell>
          <cell r="B5270">
            <v>32</v>
          </cell>
          <cell r="R5270" t="str">
            <v>270410081All</v>
          </cell>
          <cell r="S5270">
            <v>25</v>
          </cell>
        </row>
        <row r="5271">
          <cell r="A5271" t="str">
            <v>270450016All</v>
          </cell>
          <cell r="B5271">
            <v>48</v>
          </cell>
          <cell r="R5271" t="str">
            <v>270410091All</v>
          </cell>
          <cell r="S5271">
            <v>38</v>
          </cell>
        </row>
        <row r="5272">
          <cell r="A5272" t="str">
            <v>270450041All</v>
          </cell>
          <cell r="B5272">
            <v>116</v>
          </cell>
          <cell r="R5272" t="str">
            <v>270410711All</v>
          </cell>
          <cell r="S5272">
            <v>782</v>
          </cell>
        </row>
        <row r="5273">
          <cell r="A5273" t="str">
            <v>270450081All</v>
          </cell>
          <cell r="B5273">
            <v>32</v>
          </cell>
          <cell r="R5273" t="str">
            <v>270430011All</v>
          </cell>
          <cell r="S5273">
            <v>32</v>
          </cell>
        </row>
        <row r="5274">
          <cell r="A5274" t="str">
            <v>270450091All</v>
          </cell>
          <cell r="B5274">
            <v>39</v>
          </cell>
          <cell r="R5274" t="str">
            <v>270430016All</v>
          </cell>
          <cell r="S5274">
            <v>50</v>
          </cell>
        </row>
        <row r="5275">
          <cell r="A5275" t="str">
            <v>270470011All</v>
          </cell>
          <cell r="B5275">
            <v>32</v>
          </cell>
          <cell r="R5275" t="str">
            <v>270430041All</v>
          </cell>
          <cell r="S5275">
            <v>123</v>
          </cell>
        </row>
        <row r="5276">
          <cell r="A5276" t="str">
            <v>270470016All</v>
          </cell>
          <cell r="B5276">
            <v>51</v>
          </cell>
          <cell r="R5276" t="str">
            <v>270430081All</v>
          </cell>
          <cell r="S5276">
            <v>34</v>
          </cell>
        </row>
        <row r="5277">
          <cell r="A5277" t="str">
            <v>270470041All</v>
          </cell>
          <cell r="B5277">
            <v>118</v>
          </cell>
          <cell r="R5277" t="str">
            <v>270450011All</v>
          </cell>
          <cell r="S5277">
            <v>32</v>
          </cell>
        </row>
        <row r="5278">
          <cell r="A5278" t="str">
            <v>270470081All</v>
          </cell>
          <cell r="B5278">
            <v>32</v>
          </cell>
          <cell r="R5278" t="str">
            <v>270450016All</v>
          </cell>
          <cell r="S5278">
            <v>48</v>
          </cell>
        </row>
        <row r="5279">
          <cell r="A5279" t="str">
            <v>270490011All</v>
          </cell>
          <cell r="B5279">
            <v>32</v>
          </cell>
          <cell r="R5279" t="str">
            <v>270450041All</v>
          </cell>
          <cell r="S5279">
            <v>116</v>
          </cell>
        </row>
        <row r="5280">
          <cell r="A5280" t="str">
            <v>270490016All</v>
          </cell>
          <cell r="B5280">
            <v>48</v>
          </cell>
          <cell r="R5280" t="str">
            <v>270450081All</v>
          </cell>
          <cell r="S5280">
            <v>32</v>
          </cell>
        </row>
        <row r="5281">
          <cell r="A5281" t="str">
            <v>270490041All</v>
          </cell>
          <cell r="B5281">
            <v>119</v>
          </cell>
          <cell r="R5281" t="str">
            <v>270450091All</v>
          </cell>
          <cell r="S5281">
            <v>39</v>
          </cell>
        </row>
        <row r="5282">
          <cell r="A5282" t="str">
            <v>270490081All</v>
          </cell>
          <cell r="B5282">
            <v>32</v>
          </cell>
          <cell r="R5282" t="str">
            <v>270470011All</v>
          </cell>
          <cell r="S5282">
            <v>32</v>
          </cell>
        </row>
        <row r="5283">
          <cell r="A5283" t="str">
            <v>270490091All</v>
          </cell>
          <cell r="B5283">
            <v>43</v>
          </cell>
          <cell r="R5283" t="str">
            <v>270470016All</v>
          </cell>
          <cell r="S5283">
            <v>51</v>
          </cell>
        </row>
        <row r="5284">
          <cell r="A5284" t="str">
            <v>270510011All</v>
          </cell>
          <cell r="B5284">
            <v>37</v>
          </cell>
          <cell r="R5284" t="str">
            <v>270470041All</v>
          </cell>
          <cell r="S5284">
            <v>118</v>
          </cell>
        </row>
        <row r="5285">
          <cell r="A5285" t="str">
            <v>270510016All</v>
          </cell>
          <cell r="B5285">
            <v>46</v>
          </cell>
          <cell r="R5285" t="str">
            <v>270470081All</v>
          </cell>
          <cell r="S5285">
            <v>32</v>
          </cell>
        </row>
        <row r="5286">
          <cell r="A5286" t="str">
            <v>270510041All</v>
          </cell>
          <cell r="B5286">
            <v>107</v>
          </cell>
          <cell r="R5286" t="str">
            <v>270490011All</v>
          </cell>
          <cell r="S5286">
            <v>32</v>
          </cell>
        </row>
        <row r="5287">
          <cell r="A5287" t="str">
            <v>270510078All</v>
          </cell>
          <cell r="B5287">
            <v>1103</v>
          </cell>
          <cell r="R5287" t="str">
            <v>270490016All</v>
          </cell>
          <cell r="S5287">
            <v>48</v>
          </cell>
        </row>
        <row r="5288">
          <cell r="A5288" t="str">
            <v>270510081All</v>
          </cell>
          <cell r="B5288">
            <v>27</v>
          </cell>
          <cell r="R5288" t="str">
            <v>270490041All</v>
          </cell>
          <cell r="S5288">
            <v>119</v>
          </cell>
        </row>
        <row r="5289">
          <cell r="A5289" t="str">
            <v>270510091All</v>
          </cell>
          <cell r="B5289">
            <v>38</v>
          </cell>
          <cell r="R5289" t="str">
            <v>270490081All</v>
          </cell>
          <cell r="S5289">
            <v>32</v>
          </cell>
        </row>
        <row r="5290">
          <cell r="A5290" t="str">
            <v>270530011All</v>
          </cell>
          <cell r="B5290">
            <v>30</v>
          </cell>
          <cell r="R5290" t="str">
            <v>270490091All</v>
          </cell>
          <cell r="S5290">
            <v>43</v>
          </cell>
        </row>
        <row r="5291">
          <cell r="A5291" t="str">
            <v>270530016All</v>
          </cell>
          <cell r="B5291">
            <v>33</v>
          </cell>
          <cell r="R5291" t="str">
            <v>270510011All</v>
          </cell>
          <cell r="S5291">
            <v>37</v>
          </cell>
        </row>
        <row r="5292">
          <cell r="A5292" t="str">
            <v>270530041All</v>
          </cell>
          <cell r="B5292">
            <v>100</v>
          </cell>
          <cell r="R5292" t="str">
            <v>270510016All</v>
          </cell>
          <cell r="S5292">
            <v>46</v>
          </cell>
        </row>
        <row r="5293">
          <cell r="A5293" t="str">
            <v>270530081All</v>
          </cell>
          <cell r="B5293">
            <v>29</v>
          </cell>
          <cell r="R5293" t="str">
            <v>270510041All</v>
          </cell>
          <cell r="S5293">
            <v>107</v>
          </cell>
        </row>
        <row r="5294">
          <cell r="A5294" t="str">
            <v>270550011All</v>
          </cell>
          <cell r="B5294">
            <v>29</v>
          </cell>
          <cell r="R5294" t="str">
            <v>270510078All</v>
          </cell>
          <cell r="S5294">
            <v>1103</v>
          </cell>
        </row>
        <row r="5295">
          <cell r="A5295" t="str">
            <v>270550016All</v>
          </cell>
          <cell r="B5295">
            <v>50</v>
          </cell>
          <cell r="R5295" t="str">
            <v>270510081All</v>
          </cell>
          <cell r="S5295">
            <v>27</v>
          </cell>
        </row>
        <row r="5296">
          <cell r="A5296" t="str">
            <v>270550041All</v>
          </cell>
          <cell r="B5296">
            <v>113</v>
          </cell>
          <cell r="R5296" t="str">
            <v>270510091All</v>
          </cell>
          <cell r="S5296">
            <v>38</v>
          </cell>
        </row>
        <row r="5297">
          <cell r="A5297" t="str">
            <v>270550081All</v>
          </cell>
          <cell r="B5297">
            <v>31</v>
          </cell>
          <cell r="R5297" t="str">
            <v>270530011All</v>
          </cell>
          <cell r="S5297">
            <v>30</v>
          </cell>
        </row>
        <row r="5298">
          <cell r="A5298" t="str">
            <v>270550091All</v>
          </cell>
          <cell r="B5298">
            <v>39</v>
          </cell>
          <cell r="R5298" t="str">
            <v>270530016All</v>
          </cell>
          <cell r="S5298">
            <v>33</v>
          </cell>
        </row>
        <row r="5299">
          <cell r="A5299" t="str">
            <v>270570011All</v>
          </cell>
          <cell r="B5299">
            <v>20</v>
          </cell>
          <cell r="R5299" t="str">
            <v>270530041All</v>
          </cell>
          <cell r="S5299">
            <v>100</v>
          </cell>
        </row>
        <row r="5300">
          <cell r="A5300" t="str">
            <v>270570011Irrigated</v>
          </cell>
          <cell r="B5300">
            <v>35</v>
          </cell>
          <cell r="R5300" t="str">
            <v>270530081All</v>
          </cell>
          <cell r="S5300">
            <v>29</v>
          </cell>
        </row>
        <row r="5301">
          <cell r="A5301" t="str">
            <v>270570011Nonirrigated</v>
          </cell>
          <cell r="B5301">
            <v>17</v>
          </cell>
          <cell r="R5301" t="str">
            <v>270550011All</v>
          </cell>
          <cell r="S5301">
            <v>29</v>
          </cell>
        </row>
        <row r="5302">
          <cell r="A5302" t="str">
            <v>270570016All</v>
          </cell>
          <cell r="B5302">
            <v>36</v>
          </cell>
          <cell r="R5302" t="str">
            <v>270550016All</v>
          </cell>
          <cell r="S5302">
            <v>50</v>
          </cell>
        </row>
        <row r="5303">
          <cell r="A5303" t="str">
            <v>270570041All</v>
          </cell>
          <cell r="B5303">
            <v>85</v>
          </cell>
          <cell r="R5303" t="str">
            <v>270550041All</v>
          </cell>
          <cell r="S5303">
            <v>113</v>
          </cell>
        </row>
        <row r="5304">
          <cell r="A5304" t="str">
            <v>270570078All</v>
          </cell>
          <cell r="B5304">
            <v>858</v>
          </cell>
          <cell r="R5304" t="str">
            <v>270550081All</v>
          </cell>
          <cell r="S5304">
            <v>31</v>
          </cell>
        </row>
        <row r="5305">
          <cell r="A5305" t="str">
            <v>270570081All</v>
          </cell>
          <cell r="B5305">
            <v>16</v>
          </cell>
          <cell r="R5305" t="str">
            <v>270550091All</v>
          </cell>
          <cell r="S5305">
            <v>39</v>
          </cell>
        </row>
        <row r="5306">
          <cell r="A5306" t="str">
            <v>270570081Irrigated</v>
          </cell>
          <cell r="B5306">
            <v>25</v>
          </cell>
          <cell r="R5306" t="str">
            <v>270570011All</v>
          </cell>
          <cell r="S5306">
            <v>20</v>
          </cell>
        </row>
        <row r="5307">
          <cell r="A5307" t="str">
            <v>270570081Nonirrigated</v>
          </cell>
          <cell r="B5307">
            <v>14</v>
          </cell>
          <cell r="R5307" t="str">
            <v>270570011Irrigated</v>
          </cell>
          <cell r="S5307">
            <v>35</v>
          </cell>
        </row>
        <row r="5308">
          <cell r="A5308" t="str">
            <v>270570091All</v>
          </cell>
          <cell r="B5308">
            <v>32</v>
          </cell>
          <cell r="R5308" t="str">
            <v>270570011NonIrrigated</v>
          </cell>
          <cell r="S5308">
            <v>17</v>
          </cell>
        </row>
        <row r="5309">
          <cell r="A5309" t="str">
            <v>270590011All</v>
          </cell>
          <cell r="B5309">
            <v>27</v>
          </cell>
          <cell r="R5309" t="str">
            <v>270570016All</v>
          </cell>
          <cell r="S5309">
            <v>36</v>
          </cell>
        </row>
        <row r="5310">
          <cell r="A5310" t="str">
            <v>270590016All</v>
          </cell>
          <cell r="B5310">
            <v>33</v>
          </cell>
          <cell r="R5310" t="str">
            <v>270570041All</v>
          </cell>
          <cell r="S5310">
            <v>85</v>
          </cell>
        </row>
        <row r="5311">
          <cell r="A5311" t="str">
            <v>270590041All</v>
          </cell>
          <cell r="B5311">
            <v>80</v>
          </cell>
          <cell r="R5311" t="str">
            <v>270570078All</v>
          </cell>
          <cell r="S5311">
            <v>858</v>
          </cell>
        </row>
        <row r="5312">
          <cell r="A5312" t="str">
            <v>270590081All</v>
          </cell>
          <cell r="B5312">
            <v>18</v>
          </cell>
          <cell r="R5312" t="str">
            <v>270570081All</v>
          </cell>
          <cell r="S5312">
            <v>16</v>
          </cell>
        </row>
        <row r="5313">
          <cell r="A5313" t="str">
            <v>270590091All</v>
          </cell>
          <cell r="B5313">
            <v>42</v>
          </cell>
          <cell r="R5313" t="str">
            <v>270570081Irrigated</v>
          </cell>
          <cell r="S5313">
            <v>25</v>
          </cell>
        </row>
        <row r="5314">
          <cell r="A5314" t="str">
            <v>270610016All</v>
          </cell>
          <cell r="B5314">
            <v>36</v>
          </cell>
          <cell r="R5314" t="str">
            <v>270570081NonIrrigated</v>
          </cell>
          <cell r="S5314">
            <v>14</v>
          </cell>
        </row>
        <row r="5315">
          <cell r="A5315" t="str">
            <v>270610041All</v>
          </cell>
          <cell r="B5315">
            <v>48</v>
          </cell>
          <cell r="R5315" t="str">
            <v>270570091All</v>
          </cell>
          <cell r="S5315">
            <v>32</v>
          </cell>
        </row>
        <row r="5316">
          <cell r="A5316" t="str">
            <v>270610091All</v>
          </cell>
          <cell r="B5316">
            <v>29</v>
          </cell>
          <cell r="R5316" t="str">
            <v>270590011All</v>
          </cell>
          <cell r="S5316">
            <v>27</v>
          </cell>
        </row>
        <row r="5317">
          <cell r="A5317" t="str">
            <v>270630011All</v>
          </cell>
          <cell r="B5317">
            <v>32</v>
          </cell>
          <cell r="R5317" t="str">
            <v>270590016All</v>
          </cell>
          <cell r="S5317">
            <v>33</v>
          </cell>
        </row>
        <row r="5318">
          <cell r="A5318" t="str">
            <v>270630016All</v>
          </cell>
          <cell r="B5318">
            <v>57</v>
          </cell>
          <cell r="R5318" t="str">
            <v>270590041All</v>
          </cell>
          <cell r="S5318">
            <v>80</v>
          </cell>
        </row>
        <row r="5319">
          <cell r="A5319" t="str">
            <v>270630041All</v>
          </cell>
          <cell r="B5319">
            <v>116</v>
          </cell>
          <cell r="R5319" t="str">
            <v>270590081All</v>
          </cell>
          <cell r="S5319">
            <v>18</v>
          </cell>
        </row>
        <row r="5320">
          <cell r="A5320" t="str">
            <v>270630081All</v>
          </cell>
          <cell r="B5320">
            <v>32</v>
          </cell>
          <cell r="R5320" t="str">
            <v>270590091All</v>
          </cell>
          <cell r="S5320">
            <v>42</v>
          </cell>
        </row>
        <row r="5321">
          <cell r="A5321" t="str">
            <v>270650011All</v>
          </cell>
          <cell r="B5321">
            <v>30</v>
          </cell>
          <cell r="R5321" t="str">
            <v>270610016All</v>
          </cell>
          <cell r="S5321">
            <v>36</v>
          </cell>
        </row>
        <row r="5322">
          <cell r="A5322" t="str">
            <v>270650016All</v>
          </cell>
          <cell r="B5322">
            <v>33</v>
          </cell>
          <cell r="R5322" t="str">
            <v>270610041All</v>
          </cell>
          <cell r="S5322">
            <v>48</v>
          </cell>
        </row>
        <row r="5323">
          <cell r="A5323" t="str">
            <v>270650041All</v>
          </cell>
          <cell r="B5323">
            <v>67</v>
          </cell>
          <cell r="R5323" t="str">
            <v>270610091All</v>
          </cell>
          <cell r="S5323">
            <v>29</v>
          </cell>
        </row>
        <row r="5324">
          <cell r="A5324" t="str">
            <v>270650081All</v>
          </cell>
          <cell r="B5324">
            <v>20</v>
          </cell>
          <cell r="R5324" t="str">
            <v>270630011All</v>
          </cell>
          <cell r="S5324">
            <v>32</v>
          </cell>
        </row>
        <row r="5325">
          <cell r="A5325" t="str">
            <v>270650091All</v>
          </cell>
          <cell r="B5325">
            <v>32</v>
          </cell>
          <cell r="R5325" t="str">
            <v>270630016All</v>
          </cell>
          <cell r="S5325">
            <v>57</v>
          </cell>
        </row>
        <row r="5326">
          <cell r="A5326" t="str">
            <v>270670011All</v>
          </cell>
          <cell r="B5326">
            <v>34</v>
          </cell>
          <cell r="R5326" t="str">
            <v>270630041All</v>
          </cell>
          <cell r="S5326">
            <v>116</v>
          </cell>
        </row>
        <row r="5327">
          <cell r="A5327" t="str">
            <v>270670016All</v>
          </cell>
          <cell r="B5327">
            <v>43</v>
          </cell>
          <cell r="R5327" t="str">
            <v>270630081All</v>
          </cell>
          <cell r="S5327">
            <v>32</v>
          </cell>
        </row>
        <row r="5328">
          <cell r="A5328" t="str">
            <v>270670041All</v>
          </cell>
          <cell r="B5328">
            <v>113</v>
          </cell>
          <cell r="R5328" t="str">
            <v>270650011All</v>
          </cell>
          <cell r="S5328">
            <v>30</v>
          </cell>
        </row>
        <row r="5329">
          <cell r="A5329" t="str">
            <v>270670081All</v>
          </cell>
          <cell r="B5329">
            <v>30</v>
          </cell>
          <cell r="R5329" t="str">
            <v>270650016All</v>
          </cell>
          <cell r="S5329">
            <v>33</v>
          </cell>
        </row>
        <row r="5330">
          <cell r="A5330" t="str">
            <v>270670091All</v>
          </cell>
          <cell r="B5330">
            <v>37</v>
          </cell>
          <cell r="R5330" t="str">
            <v>270650041All</v>
          </cell>
          <cell r="S5330">
            <v>67</v>
          </cell>
        </row>
        <row r="5331">
          <cell r="A5331" t="str">
            <v>270690011All</v>
          </cell>
          <cell r="B5331">
            <v>33</v>
          </cell>
          <cell r="R5331" t="str">
            <v>270650081All</v>
          </cell>
          <cell r="S5331">
            <v>20</v>
          </cell>
        </row>
        <row r="5332">
          <cell r="A5332" t="str">
            <v>270690016All</v>
          </cell>
          <cell r="B5332">
            <v>34</v>
          </cell>
          <cell r="R5332" t="str">
            <v>270650091All</v>
          </cell>
          <cell r="S5332">
            <v>32</v>
          </cell>
        </row>
        <row r="5333">
          <cell r="A5333" t="str">
            <v>270690031All</v>
          </cell>
          <cell r="B5333">
            <v>9</v>
          </cell>
          <cell r="R5333" t="str">
            <v>270670011All</v>
          </cell>
          <cell r="S5333">
            <v>34</v>
          </cell>
        </row>
        <row r="5334">
          <cell r="A5334" t="str">
            <v>270690041All</v>
          </cell>
          <cell r="B5334">
            <v>59</v>
          </cell>
          <cell r="R5334" t="str">
            <v>270670016All</v>
          </cell>
          <cell r="S5334">
            <v>43</v>
          </cell>
        </row>
        <row r="5335">
          <cell r="A5335" t="str">
            <v>270690067All</v>
          </cell>
          <cell r="B5335">
            <v>1330</v>
          </cell>
          <cell r="R5335" t="str">
            <v>270670041All</v>
          </cell>
          <cell r="S5335">
            <v>113</v>
          </cell>
        </row>
        <row r="5336">
          <cell r="A5336" t="str">
            <v>270690078All</v>
          </cell>
          <cell r="B5336">
            <v>955</v>
          </cell>
          <cell r="R5336" t="str">
            <v>270670081All</v>
          </cell>
          <cell r="S5336">
            <v>30</v>
          </cell>
        </row>
        <row r="5337">
          <cell r="A5337" t="str">
            <v>270690081All</v>
          </cell>
          <cell r="B5337">
            <v>20</v>
          </cell>
          <cell r="R5337" t="str">
            <v>270670091All</v>
          </cell>
          <cell r="S5337">
            <v>37</v>
          </cell>
        </row>
        <row r="5338">
          <cell r="A5338" t="str">
            <v>270690091All</v>
          </cell>
          <cell r="B5338">
            <v>39</v>
          </cell>
          <cell r="R5338" t="str">
            <v>270690011All</v>
          </cell>
          <cell r="S5338">
            <v>33</v>
          </cell>
        </row>
        <row r="5339">
          <cell r="A5339" t="str">
            <v>270690711All</v>
          </cell>
          <cell r="B5339">
            <v>884</v>
          </cell>
          <cell r="R5339" t="str">
            <v>270690016All</v>
          </cell>
          <cell r="S5339">
            <v>34</v>
          </cell>
        </row>
        <row r="5340">
          <cell r="A5340" t="str">
            <v>270710011All</v>
          </cell>
          <cell r="B5340">
            <v>25</v>
          </cell>
          <cell r="R5340" t="str">
            <v>270690031All</v>
          </cell>
          <cell r="S5340">
            <v>9</v>
          </cell>
        </row>
        <row r="5341">
          <cell r="A5341" t="str">
            <v>270710016All</v>
          </cell>
          <cell r="B5341">
            <v>36</v>
          </cell>
          <cell r="R5341" t="str">
            <v>270690041All</v>
          </cell>
          <cell r="S5341">
            <v>59</v>
          </cell>
        </row>
        <row r="5342">
          <cell r="A5342" t="str">
            <v>270710031All</v>
          </cell>
          <cell r="B5342">
            <v>9</v>
          </cell>
          <cell r="R5342" t="str">
            <v>270690067All</v>
          </cell>
          <cell r="S5342">
            <v>1330</v>
          </cell>
        </row>
        <row r="5343">
          <cell r="A5343" t="str">
            <v>270710041All</v>
          </cell>
          <cell r="B5343">
            <v>48</v>
          </cell>
          <cell r="R5343" t="str">
            <v>270690078All</v>
          </cell>
          <cell r="S5343">
            <v>955</v>
          </cell>
        </row>
        <row r="5344">
          <cell r="A5344" t="str">
            <v>270710078All</v>
          </cell>
          <cell r="B5344">
            <v>840</v>
          </cell>
          <cell r="R5344" t="str">
            <v>270690081All</v>
          </cell>
          <cell r="S5344">
            <v>20</v>
          </cell>
        </row>
        <row r="5345">
          <cell r="A5345" t="str">
            <v>270710081All</v>
          </cell>
          <cell r="B5345">
            <v>17</v>
          </cell>
          <cell r="R5345" t="str">
            <v>270690091All</v>
          </cell>
          <cell r="S5345">
            <v>39</v>
          </cell>
        </row>
        <row r="5346">
          <cell r="A5346" t="str">
            <v>270710091All</v>
          </cell>
          <cell r="B5346">
            <v>29</v>
          </cell>
          <cell r="R5346" t="str">
            <v>270690711All</v>
          </cell>
          <cell r="S5346">
            <v>884</v>
          </cell>
        </row>
        <row r="5347">
          <cell r="A5347" t="str">
            <v>270710711All</v>
          </cell>
          <cell r="B5347">
            <v>831</v>
          </cell>
          <cell r="R5347" t="str">
            <v>270710011All</v>
          </cell>
          <cell r="S5347">
            <v>25</v>
          </cell>
        </row>
        <row r="5348">
          <cell r="A5348" t="str">
            <v>270730011All</v>
          </cell>
          <cell r="B5348">
            <v>35</v>
          </cell>
          <cell r="R5348" t="str">
            <v>270710016All</v>
          </cell>
          <cell r="S5348">
            <v>36</v>
          </cell>
        </row>
        <row r="5349">
          <cell r="A5349" t="str">
            <v>270730016All</v>
          </cell>
          <cell r="B5349">
            <v>47</v>
          </cell>
          <cell r="R5349" t="str">
            <v>270710031All</v>
          </cell>
          <cell r="S5349">
            <v>9</v>
          </cell>
        </row>
        <row r="5350">
          <cell r="A5350" t="str">
            <v>270730031All</v>
          </cell>
          <cell r="B5350">
            <v>11</v>
          </cell>
          <cell r="R5350" t="str">
            <v>270710041All</v>
          </cell>
          <cell r="S5350">
            <v>48</v>
          </cell>
        </row>
        <row r="5351">
          <cell r="A5351" t="str">
            <v>270730041All</v>
          </cell>
          <cell r="B5351">
            <v>103</v>
          </cell>
          <cell r="R5351" t="str">
            <v>270710078All</v>
          </cell>
          <cell r="S5351">
            <v>840</v>
          </cell>
        </row>
        <row r="5352">
          <cell r="A5352" t="str">
            <v>270730078All</v>
          </cell>
          <cell r="B5352">
            <v>1190</v>
          </cell>
          <cell r="R5352" t="str">
            <v>270710081All</v>
          </cell>
          <cell r="S5352">
            <v>17</v>
          </cell>
        </row>
        <row r="5353">
          <cell r="A5353" t="str">
            <v>270730081All</v>
          </cell>
          <cell r="B5353">
            <v>28</v>
          </cell>
          <cell r="R5353" t="str">
            <v>270710091All</v>
          </cell>
          <cell r="S5353">
            <v>29</v>
          </cell>
        </row>
        <row r="5354">
          <cell r="A5354" t="str">
            <v>270730091All</v>
          </cell>
          <cell r="B5354">
            <v>37</v>
          </cell>
          <cell r="R5354" t="str">
            <v>270710711All</v>
          </cell>
          <cell r="S5354">
            <v>831</v>
          </cell>
        </row>
        <row r="5355">
          <cell r="A5355" t="str">
            <v>270770011All</v>
          </cell>
          <cell r="B5355">
            <v>28</v>
          </cell>
          <cell r="R5355" t="str">
            <v>270730011All</v>
          </cell>
          <cell r="S5355">
            <v>35</v>
          </cell>
        </row>
        <row r="5356">
          <cell r="A5356" t="str">
            <v>270770016All</v>
          </cell>
          <cell r="B5356">
            <v>34</v>
          </cell>
          <cell r="R5356" t="str">
            <v>270730016All</v>
          </cell>
          <cell r="S5356">
            <v>47</v>
          </cell>
        </row>
        <row r="5357">
          <cell r="A5357" t="str">
            <v>270770031All</v>
          </cell>
          <cell r="B5357">
            <v>9</v>
          </cell>
          <cell r="R5357" t="str">
            <v>270730031All</v>
          </cell>
          <cell r="S5357">
            <v>11</v>
          </cell>
        </row>
        <row r="5358">
          <cell r="A5358" t="str">
            <v>270770041All</v>
          </cell>
          <cell r="B5358">
            <v>46</v>
          </cell>
          <cell r="R5358" t="str">
            <v>270730041All</v>
          </cell>
          <cell r="S5358">
            <v>103</v>
          </cell>
        </row>
        <row r="5359">
          <cell r="A5359" t="str">
            <v>270770078All</v>
          </cell>
          <cell r="B5359">
            <v>788</v>
          </cell>
          <cell r="R5359" t="str">
            <v>270730078All</v>
          </cell>
          <cell r="S5359">
            <v>1190</v>
          </cell>
        </row>
        <row r="5360">
          <cell r="A5360" t="str">
            <v>270770081All</v>
          </cell>
          <cell r="B5360">
            <v>18</v>
          </cell>
          <cell r="R5360" t="str">
            <v>270730081All</v>
          </cell>
          <cell r="S5360">
            <v>28</v>
          </cell>
        </row>
        <row r="5361">
          <cell r="A5361" t="str">
            <v>270770091All</v>
          </cell>
          <cell r="B5361">
            <v>36</v>
          </cell>
          <cell r="R5361" t="str">
            <v>270730091All</v>
          </cell>
          <cell r="S5361">
            <v>37</v>
          </cell>
        </row>
        <row r="5362">
          <cell r="A5362" t="str">
            <v>270770711All</v>
          </cell>
          <cell r="B5362">
            <v>822</v>
          </cell>
          <cell r="R5362" t="str">
            <v>270770011All</v>
          </cell>
          <cell r="S5362">
            <v>28</v>
          </cell>
        </row>
        <row r="5363">
          <cell r="A5363" t="str">
            <v>270790011All</v>
          </cell>
          <cell r="B5363">
            <v>34</v>
          </cell>
          <cell r="R5363" t="str">
            <v>270770016All</v>
          </cell>
          <cell r="S5363">
            <v>34</v>
          </cell>
        </row>
        <row r="5364">
          <cell r="A5364" t="str">
            <v>270790016All</v>
          </cell>
          <cell r="B5364">
            <v>51</v>
          </cell>
          <cell r="R5364" t="str">
            <v>270770031All</v>
          </cell>
          <cell r="S5364">
            <v>9</v>
          </cell>
        </row>
        <row r="5365">
          <cell r="A5365" t="str">
            <v>270790041All</v>
          </cell>
          <cell r="B5365">
            <v>115</v>
          </cell>
          <cell r="R5365" t="str">
            <v>270770041All</v>
          </cell>
          <cell r="S5365">
            <v>46</v>
          </cell>
        </row>
        <row r="5366">
          <cell r="A5366" t="str">
            <v>270790081All</v>
          </cell>
          <cell r="B5366">
            <v>33</v>
          </cell>
          <cell r="R5366" t="str">
            <v>270770078All</v>
          </cell>
          <cell r="S5366">
            <v>788</v>
          </cell>
        </row>
        <row r="5367">
          <cell r="A5367" t="str">
            <v>270810011All</v>
          </cell>
          <cell r="B5367">
            <v>38</v>
          </cell>
          <cell r="R5367" t="str">
            <v>270770081All</v>
          </cell>
          <cell r="S5367">
            <v>18</v>
          </cell>
        </row>
        <row r="5368">
          <cell r="A5368" t="str">
            <v>270810016All</v>
          </cell>
          <cell r="B5368">
            <v>56</v>
          </cell>
          <cell r="R5368" t="str">
            <v>270770091All</v>
          </cell>
          <cell r="S5368">
            <v>36</v>
          </cell>
        </row>
        <row r="5369">
          <cell r="A5369" t="str">
            <v>270810041All</v>
          </cell>
          <cell r="B5369">
            <v>102</v>
          </cell>
          <cell r="R5369" t="str">
            <v>270770711All</v>
          </cell>
          <cell r="S5369">
            <v>822</v>
          </cell>
        </row>
        <row r="5370">
          <cell r="A5370" t="str">
            <v>270810078All</v>
          </cell>
          <cell r="B5370">
            <v>1260</v>
          </cell>
          <cell r="R5370" t="str">
            <v>270790011All</v>
          </cell>
          <cell r="S5370">
            <v>34</v>
          </cell>
        </row>
        <row r="5371">
          <cell r="A5371" t="str">
            <v>270810081All</v>
          </cell>
          <cell r="B5371">
            <v>28</v>
          </cell>
          <cell r="R5371" t="str">
            <v>270790016All</v>
          </cell>
          <cell r="S5371">
            <v>51</v>
          </cell>
        </row>
        <row r="5372">
          <cell r="A5372" t="str">
            <v>270830011All</v>
          </cell>
          <cell r="B5372">
            <v>36</v>
          </cell>
          <cell r="R5372" t="str">
            <v>270790041All</v>
          </cell>
          <cell r="S5372">
            <v>115</v>
          </cell>
        </row>
        <row r="5373">
          <cell r="A5373" t="str">
            <v>270830016All</v>
          </cell>
          <cell r="B5373">
            <v>56</v>
          </cell>
          <cell r="R5373" t="str">
            <v>270790081All</v>
          </cell>
          <cell r="S5373">
            <v>33</v>
          </cell>
        </row>
        <row r="5374">
          <cell r="A5374" t="str">
            <v>270830041All</v>
          </cell>
          <cell r="B5374">
            <v>111</v>
          </cell>
          <cell r="R5374" t="str">
            <v>270810011All</v>
          </cell>
          <cell r="S5374">
            <v>38</v>
          </cell>
        </row>
        <row r="5375">
          <cell r="A5375" t="str">
            <v>270830081All</v>
          </cell>
          <cell r="B5375">
            <v>31</v>
          </cell>
          <cell r="R5375" t="str">
            <v>270810016All</v>
          </cell>
          <cell r="S5375">
            <v>56</v>
          </cell>
        </row>
        <row r="5376">
          <cell r="A5376" t="str">
            <v>270830091All</v>
          </cell>
          <cell r="B5376">
            <v>37</v>
          </cell>
          <cell r="R5376" t="str">
            <v>270810041All</v>
          </cell>
          <cell r="S5376">
            <v>102</v>
          </cell>
        </row>
        <row r="5377">
          <cell r="A5377" t="str">
            <v>270850011All</v>
          </cell>
          <cell r="B5377">
            <v>35</v>
          </cell>
          <cell r="R5377" t="str">
            <v>270810078All</v>
          </cell>
          <cell r="S5377">
            <v>1260</v>
          </cell>
        </row>
        <row r="5378">
          <cell r="A5378" t="str">
            <v>270850016All</v>
          </cell>
          <cell r="B5378">
            <v>44</v>
          </cell>
          <cell r="R5378" t="str">
            <v>270810081All</v>
          </cell>
          <cell r="S5378">
            <v>28</v>
          </cell>
        </row>
        <row r="5379">
          <cell r="A5379" t="str">
            <v>270850041All</v>
          </cell>
          <cell r="B5379">
            <v>115</v>
          </cell>
          <cell r="R5379" t="str">
            <v>270830011All</v>
          </cell>
          <cell r="S5379">
            <v>36</v>
          </cell>
        </row>
        <row r="5380">
          <cell r="A5380" t="str">
            <v>270850081All</v>
          </cell>
          <cell r="B5380">
            <v>30</v>
          </cell>
          <cell r="R5380" t="str">
            <v>270830016All</v>
          </cell>
          <cell r="S5380">
            <v>56</v>
          </cell>
        </row>
        <row r="5381">
          <cell r="A5381" t="str">
            <v>270870011All</v>
          </cell>
          <cell r="B5381">
            <v>34</v>
          </cell>
          <cell r="R5381" t="str">
            <v>270830041All</v>
          </cell>
          <cell r="S5381">
            <v>111</v>
          </cell>
        </row>
        <row r="5382">
          <cell r="A5382" t="str">
            <v>270870016All</v>
          </cell>
          <cell r="B5382">
            <v>40</v>
          </cell>
          <cell r="R5382" t="str">
            <v>270830081All</v>
          </cell>
          <cell r="S5382">
            <v>31</v>
          </cell>
        </row>
        <row r="5383">
          <cell r="A5383" t="str">
            <v>270870041All</v>
          </cell>
          <cell r="B5383">
            <v>79</v>
          </cell>
          <cell r="R5383" t="str">
            <v>270830091All</v>
          </cell>
          <cell r="S5383">
            <v>37</v>
          </cell>
        </row>
        <row r="5384">
          <cell r="A5384" t="str">
            <v>270870078All</v>
          </cell>
          <cell r="B5384">
            <v>858</v>
          </cell>
          <cell r="R5384" t="str">
            <v>270850011All</v>
          </cell>
          <cell r="S5384">
            <v>35</v>
          </cell>
        </row>
        <row r="5385">
          <cell r="A5385" t="str">
            <v>270870081All</v>
          </cell>
          <cell r="B5385">
            <v>22</v>
          </cell>
          <cell r="R5385" t="str">
            <v>270850016All</v>
          </cell>
          <cell r="S5385">
            <v>44</v>
          </cell>
        </row>
        <row r="5386">
          <cell r="A5386" t="str">
            <v>270890011All</v>
          </cell>
          <cell r="B5386">
            <v>34</v>
          </cell>
          <cell r="R5386" t="str">
            <v>270850041All</v>
          </cell>
          <cell r="S5386">
            <v>115</v>
          </cell>
        </row>
        <row r="5387">
          <cell r="A5387" t="str">
            <v>270890016All</v>
          </cell>
          <cell r="B5387">
            <v>38</v>
          </cell>
          <cell r="R5387" t="str">
            <v>270850081All</v>
          </cell>
          <cell r="S5387">
            <v>30</v>
          </cell>
        </row>
        <row r="5388">
          <cell r="A5388" t="str">
            <v>270890031All</v>
          </cell>
          <cell r="B5388">
            <v>9</v>
          </cell>
          <cell r="R5388" t="str">
            <v>270870011All</v>
          </cell>
          <cell r="S5388">
            <v>34</v>
          </cell>
        </row>
        <row r="5389">
          <cell r="A5389" t="str">
            <v>270890041All</v>
          </cell>
          <cell r="B5389">
            <v>67</v>
          </cell>
          <cell r="R5389" t="str">
            <v>270870016All</v>
          </cell>
          <cell r="S5389">
            <v>40</v>
          </cell>
        </row>
        <row r="5390">
          <cell r="A5390" t="str">
            <v>270890078All</v>
          </cell>
          <cell r="B5390">
            <v>984</v>
          </cell>
          <cell r="R5390" t="str">
            <v>270870041All</v>
          </cell>
          <cell r="S5390">
            <v>79</v>
          </cell>
        </row>
        <row r="5391">
          <cell r="A5391" t="str">
            <v>270890081All</v>
          </cell>
          <cell r="B5391">
            <v>20</v>
          </cell>
          <cell r="R5391" t="str">
            <v>270870078All</v>
          </cell>
          <cell r="S5391">
            <v>858</v>
          </cell>
        </row>
        <row r="5392">
          <cell r="A5392" t="str">
            <v>270890091All</v>
          </cell>
          <cell r="B5392">
            <v>41</v>
          </cell>
          <cell r="R5392" t="str">
            <v>270870081All</v>
          </cell>
          <cell r="S5392">
            <v>22</v>
          </cell>
        </row>
        <row r="5393">
          <cell r="A5393" t="str">
            <v>270890711All</v>
          </cell>
          <cell r="B5393">
            <v>862</v>
          </cell>
          <cell r="R5393" t="str">
            <v>270890011All</v>
          </cell>
          <cell r="S5393">
            <v>34</v>
          </cell>
        </row>
        <row r="5394">
          <cell r="A5394" t="str">
            <v>270910011All</v>
          </cell>
          <cell r="B5394">
            <v>32</v>
          </cell>
          <cell r="R5394" t="str">
            <v>270890016All</v>
          </cell>
          <cell r="S5394">
            <v>38</v>
          </cell>
        </row>
        <row r="5395">
          <cell r="A5395" t="str">
            <v>270910016All</v>
          </cell>
          <cell r="B5395">
            <v>50</v>
          </cell>
          <cell r="R5395" t="str">
            <v>270890031All</v>
          </cell>
          <cell r="S5395">
            <v>9</v>
          </cell>
        </row>
        <row r="5396">
          <cell r="A5396" t="str">
            <v>270910041All</v>
          </cell>
          <cell r="B5396">
            <v>123</v>
          </cell>
          <cell r="R5396" t="str">
            <v>270890041All</v>
          </cell>
          <cell r="S5396">
            <v>67</v>
          </cell>
        </row>
        <row r="5397">
          <cell r="A5397" t="str">
            <v>270910081All</v>
          </cell>
          <cell r="B5397">
            <v>33</v>
          </cell>
          <cell r="R5397" t="str">
            <v>270890078All</v>
          </cell>
          <cell r="S5397">
            <v>984</v>
          </cell>
        </row>
        <row r="5398">
          <cell r="A5398" t="str">
            <v>270930011All</v>
          </cell>
          <cell r="B5398">
            <v>30</v>
          </cell>
          <cell r="R5398" t="str">
            <v>270890081All</v>
          </cell>
          <cell r="S5398">
            <v>20</v>
          </cell>
        </row>
        <row r="5399">
          <cell r="A5399" t="str">
            <v>270930016All</v>
          </cell>
          <cell r="B5399">
            <v>43</v>
          </cell>
          <cell r="R5399" t="str">
            <v>270890091All</v>
          </cell>
          <cell r="S5399">
            <v>41</v>
          </cell>
        </row>
        <row r="5400">
          <cell r="A5400" t="str">
            <v>270930041All</v>
          </cell>
          <cell r="B5400">
            <v>107</v>
          </cell>
          <cell r="R5400" t="str">
            <v>270890711All</v>
          </cell>
          <cell r="S5400">
            <v>862</v>
          </cell>
        </row>
        <row r="5401">
          <cell r="A5401" t="str">
            <v>270930081All</v>
          </cell>
          <cell r="B5401">
            <v>29</v>
          </cell>
          <cell r="R5401" t="str">
            <v>270910011All</v>
          </cell>
          <cell r="S5401">
            <v>32</v>
          </cell>
        </row>
        <row r="5402">
          <cell r="A5402" t="str">
            <v>270930091All</v>
          </cell>
          <cell r="B5402">
            <v>37</v>
          </cell>
          <cell r="R5402" t="str">
            <v>270910016All</v>
          </cell>
          <cell r="S5402">
            <v>50</v>
          </cell>
        </row>
        <row r="5403">
          <cell r="A5403" t="str">
            <v>270950011All</v>
          </cell>
          <cell r="B5403">
            <v>27</v>
          </cell>
          <cell r="R5403" t="str">
            <v>270910041All</v>
          </cell>
          <cell r="S5403">
            <v>123</v>
          </cell>
        </row>
        <row r="5404">
          <cell r="A5404" t="str">
            <v>270950016All</v>
          </cell>
          <cell r="B5404">
            <v>33</v>
          </cell>
          <cell r="R5404" t="str">
            <v>270910081All</v>
          </cell>
          <cell r="S5404">
            <v>33</v>
          </cell>
        </row>
        <row r="5405">
          <cell r="A5405" t="str">
            <v>270950041All</v>
          </cell>
          <cell r="B5405">
            <v>79</v>
          </cell>
          <cell r="R5405" t="str">
            <v>270930011All</v>
          </cell>
          <cell r="S5405">
            <v>30</v>
          </cell>
        </row>
        <row r="5406">
          <cell r="A5406" t="str">
            <v>270950081All</v>
          </cell>
          <cell r="B5406">
            <v>22</v>
          </cell>
          <cell r="R5406" t="str">
            <v>270930016All</v>
          </cell>
          <cell r="S5406">
            <v>43</v>
          </cell>
        </row>
        <row r="5407">
          <cell r="A5407" t="str">
            <v>270950091All</v>
          </cell>
          <cell r="B5407">
            <v>32</v>
          </cell>
          <cell r="R5407" t="str">
            <v>270930041All</v>
          </cell>
          <cell r="S5407">
            <v>107</v>
          </cell>
        </row>
        <row r="5408">
          <cell r="A5408" t="str">
            <v>270970011All</v>
          </cell>
          <cell r="B5408">
            <v>27</v>
          </cell>
          <cell r="R5408" t="str">
            <v>270930081All</v>
          </cell>
          <cell r="S5408">
            <v>29</v>
          </cell>
        </row>
        <row r="5409">
          <cell r="A5409" t="str">
            <v>270970016All</v>
          </cell>
          <cell r="B5409">
            <v>35</v>
          </cell>
          <cell r="R5409" t="str">
            <v>270930091All</v>
          </cell>
          <cell r="S5409">
            <v>37</v>
          </cell>
        </row>
        <row r="5410">
          <cell r="A5410" t="str">
            <v>270970041All</v>
          </cell>
          <cell r="B5410">
            <v>74</v>
          </cell>
          <cell r="R5410" t="str">
            <v>270950011All</v>
          </cell>
          <cell r="S5410">
            <v>27</v>
          </cell>
        </row>
        <row r="5411">
          <cell r="A5411" t="str">
            <v>270970078All</v>
          </cell>
          <cell r="B5411">
            <v>945</v>
          </cell>
          <cell r="R5411" t="str">
            <v>270950016All</v>
          </cell>
          <cell r="S5411">
            <v>33</v>
          </cell>
        </row>
        <row r="5412">
          <cell r="A5412" t="str">
            <v>270970081All</v>
          </cell>
          <cell r="B5412">
            <v>22</v>
          </cell>
          <cell r="R5412" t="str">
            <v>270950041All</v>
          </cell>
          <cell r="S5412">
            <v>79</v>
          </cell>
        </row>
        <row r="5413">
          <cell r="A5413" t="str">
            <v>270970091All</v>
          </cell>
          <cell r="B5413">
            <v>37</v>
          </cell>
          <cell r="R5413" t="str">
            <v>270950081All</v>
          </cell>
          <cell r="S5413">
            <v>22</v>
          </cell>
        </row>
        <row r="5414">
          <cell r="A5414" t="str">
            <v>270990011All</v>
          </cell>
          <cell r="B5414">
            <v>32</v>
          </cell>
          <cell r="R5414" t="str">
            <v>270950091All</v>
          </cell>
          <cell r="S5414">
            <v>32</v>
          </cell>
        </row>
        <row r="5415">
          <cell r="A5415" t="str">
            <v>270990016All</v>
          </cell>
          <cell r="B5415">
            <v>51</v>
          </cell>
          <cell r="R5415" t="str">
            <v>270970011All</v>
          </cell>
          <cell r="S5415">
            <v>27</v>
          </cell>
        </row>
        <row r="5416">
          <cell r="A5416" t="str">
            <v>270990041All</v>
          </cell>
          <cell r="B5416">
            <v>118</v>
          </cell>
          <cell r="R5416" t="str">
            <v>270970016All</v>
          </cell>
          <cell r="S5416">
            <v>35</v>
          </cell>
        </row>
        <row r="5417">
          <cell r="A5417" t="str">
            <v>270990081All</v>
          </cell>
          <cell r="B5417">
            <v>33</v>
          </cell>
          <cell r="R5417" t="str">
            <v>270970041All</v>
          </cell>
          <cell r="S5417">
            <v>74</v>
          </cell>
        </row>
        <row r="5418">
          <cell r="A5418" t="str">
            <v>271010011All</v>
          </cell>
          <cell r="B5418">
            <v>32</v>
          </cell>
          <cell r="R5418" t="str">
            <v>270970078All</v>
          </cell>
          <cell r="S5418">
            <v>945</v>
          </cell>
        </row>
        <row r="5419">
          <cell r="A5419" t="str">
            <v>271010016All</v>
          </cell>
          <cell r="B5419">
            <v>59</v>
          </cell>
          <cell r="R5419" t="str">
            <v>270970081All</v>
          </cell>
          <cell r="S5419">
            <v>22</v>
          </cell>
        </row>
        <row r="5420">
          <cell r="A5420" t="str">
            <v>271010041All</v>
          </cell>
          <cell r="B5420">
            <v>111</v>
          </cell>
          <cell r="R5420" t="str">
            <v>270970091All</v>
          </cell>
          <cell r="S5420">
            <v>37</v>
          </cell>
        </row>
        <row r="5421">
          <cell r="A5421" t="str">
            <v>271010081All</v>
          </cell>
          <cell r="B5421">
            <v>31</v>
          </cell>
          <cell r="R5421" t="str">
            <v>270990011All</v>
          </cell>
          <cell r="S5421">
            <v>32</v>
          </cell>
        </row>
        <row r="5422">
          <cell r="A5422" t="str">
            <v>271010091All</v>
          </cell>
          <cell r="B5422">
            <v>37</v>
          </cell>
          <cell r="R5422" t="str">
            <v>270990016All</v>
          </cell>
          <cell r="S5422">
            <v>51</v>
          </cell>
        </row>
        <row r="5423">
          <cell r="A5423" t="str">
            <v>271030011All</v>
          </cell>
          <cell r="B5423">
            <v>34</v>
          </cell>
          <cell r="R5423" t="str">
            <v>270990041All</v>
          </cell>
          <cell r="S5423">
            <v>118</v>
          </cell>
        </row>
        <row r="5424">
          <cell r="A5424" t="str">
            <v>271030016All</v>
          </cell>
          <cell r="B5424">
            <v>50</v>
          </cell>
          <cell r="R5424" t="str">
            <v>270990081All</v>
          </cell>
          <cell r="S5424">
            <v>33</v>
          </cell>
        </row>
        <row r="5425">
          <cell r="A5425" t="str">
            <v>271030041All</v>
          </cell>
          <cell r="B5425">
            <v>118</v>
          </cell>
          <cell r="R5425" t="str">
            <v>271010011All</v>
          </cell>
          <cell r="S5425">
            <v>32</v>
          </cell>
        </row>
        <row r="5426">
          <cell r="A5426" t="str">
            <v>271030081All</v>
          </cell>
          <cell r="B5426">
            <v>33</v>
          </cell>
          <cell r="R5426" t="str">
            <v>271010016All</v>
          </cell>
          <cell r="S5426">
            <v>59</v>
          </cell>
        </row>
        <row r="5427">
          <cell r="A5427" t="str">
            <v>271050011All</v>
          </cell>
          <cell r="B5427">
            <v>32</v>
          </cell>
          <cell r="R5427" t="str">
            <v>271010041All</v>
          </cell>
          <cell r="S5427">
            <v>111</v>
          </cell>
        </row>
        <row r="5428">
          <cell r="A5428" t="str">
            <v>271050016All</v>
          </cell>
          <cell r="B5428">
            <v>57</v>
          </cell>
          <cell r="R5428" t="str">
            <v>271010081All</v>
          </cell>
          <cell r="S5428">
            <v>31</v>
          </cell>
        </row>
        <row r="5429">
          <cell r="A5429" t="str">
            <v>271050041All</v>
          </cell>
          <cell r="B5429">
            <v>110</v>
          </cell>
          <cell r="R5429" t="str">
            <v>271010091All</v>
          </cell>
          <cell r="S5429">
            <v>37</v>
          </cell>
        </row>
        <row r="5430">
          <cell r="A5430" t="str">
            <v>271050081All</v>
          </cell>
          <cell r="B5430">
            <v>32</v>
          </cell>
          <cell r="R5430" t="str">
            <v>271030011All</v>
          </cell>
          <cell r="S5430">
            <v>34</v>
          </cell>
        </row>
        <row r="5431">
          <cell r="A5431" t="str">
            <v>271070011All</v>
          </cell>
          <cell r="B5431">
            <v>36</v>
          </cell>
          <cell r="R5431" t="str">
            <v>271030016All</v>
          </cell>
          <cell r="S5431">
            <v>50</v>
          </cell>
        </row>
        <row r="5432">
          <cell r="A5432" t="str">
            <v>271070016All</v>
          </cell>
          <cell r="B5432">
            <v>40</v>
          </cell>
          <cell r="R5432" t="str">
            <v>271030041All</v>
          </cell>
          <cell r="S5432">
            <v>118</v>
          </cell>
        </row>
        <row r="5433">
          <cell r="A5433" t="str">
            <v>271070031All</v>
          </cell>
          <cell r="B5433">
            <v>9</v>
          </cell>
          <cell r="R5433" t="str">
            <v>271030081All</v>
          </cell>
          <cell r="S5433">
            <v>33</v>
          </cell>
        </row>
        <row r="5434">
          <cell r="A5434" t="str">
            <v>271070041All</v>
          </cell>
          <cell r="B5434">
            <v>81</v>
          </cell>
          <cell r="R5434" t="str">
            <v>271050011All</v>
          </cell>
          <cell r="S5434">
            <v>32</v>
          </cell>
        </row>
        <row r="5435">
          <cell r="A5435" t="str">
            <v>271070078All</v>
          </cell>
          <cell r="B5435">
            <v>1046</v>
          </cell>
          <cell r="R5435" t="str">
            <v>271050016All</v>
          </cell>
          <cell r="S5435">
            <v>57</v>
          </cell>
        </row>
        <row r="5436">
          <cell r="A5436" t="str">
            <v>271070081All</v>
          </cell>
          <cell r="B5436">
            <v>22</v>
          </cell>
          <cell r="R5436" t="str">
            <v>271050041All</v>
          </cell>
          <cell r="S5436">
            <v>110</v>
          </cell>
        </row>
        <row r="5437">
          <cell r="A5437" t="str">
            <v>271070091All</v>
          </cell>
          <cell r="B5437">
            <v>42</v>
          </cell>
          <cell r="R5437" t="str">
            <v>271050081All</v>
          </cell>
          <cell r="S5437">
            <v>32</v>
          </cell>
        </row>
        <row r="5438">
          <cell r="A5438" t="str">
            <v>271090011All</v>
          </cell>
          <cell r="B5438">
            <v>32</v>
          </cell>
          <cell r="R5438" t="str">
            <v>271070011All</v>
          </cell>
          <cell r="S5438">
            <v>36</v>
          </cell>
        </row>
        <row r="5439">
          <cell r="A5439" t="str">
            <v>271090016All</v>
          </cell>
          <cell r="B5439">
            <v>50</v>
          </cell>
          <cell r="R5439" t="str">
            <v>271070016All</v>
          </cell>
          <cell r="S5439">
            <v>40</v>
          </cell>
        </row>
        <row r="5440">
          <cell r="A5440" t="str">
            <v>271090041All</v>
          </cell>
          <cell r="B5440">
            <v>118</v>
          </cell>
          <cell r="R5440" t="str">
            <v>271070031All</v>
          </cell>
          <cell r="S5440">
            <v>9</v>
          </cell>
        </row>
        <row r="5441">
          <cell r="A5441" t="str">
            <v>271090081All</v>
          </cell>
          <cell r="B5441">
            <v>33</v>
          </cell>
          <cell r="R5441" t="str">
            <v>271070041All</v>
          </cell>
          <cell r="S5441">
            <v>81</v>
          </cell>
        </row>
        <row r="5442">
          <cell r="A5442" t="str">
            <v>271090091All</v>
          </cell>
          <cell r="B5442">
            <v>43</v>
          </cell>
          <cell r="R5442" t="str">
            <v>271070078All</v>
          </cell>
          <cell r="S5442">
            <v>1046</v>
          </cell>
        </row>
        <row r="5443">
          <cell r="A5443" t="str">
            <v>271110011All</v>
          </cell>
          <cell r="B5443">
            <v>33</v>
          </cell>
          <cell r="R5443" t="str">
            <v>271070081All</v>
          </cell>
          <cell r="S5443">
            <v>22</v>
          </cell>
        </row>
        <row r="5444">
          <cell r="A5444" t="str">
            <v>271110016All</v>
          </cell>
          <cell r="B5444">
            <v>46</v>
          </cell>
          <cell r="R5444" t="str">
            <v>271070091All</v>
          </cell>
          <cell r="S5444">
            <v>42</v>
          </cell>
        </row>
        <row r="5445">
          <cell r="A5445" t="str">
            <v>271110031All</v>
          </cell>
          <cell r="B5445">
            <v>11</v>
          </cell>
          <cell r="R5445" t="str">
            <v>271090011All</v>
          </cell>
          <cell r="S5445">
            <v>32</v>
          </cell>
        </row>
        <row r="5446">
          <cell r="A5446" t="str">
            <v>271110041All</v>
          </cell>
          <cell r="B5446">
            <v>97</v>
          </cell>
          <cell r="R5446" t="str">
            <v>271090016All</v>
          </cell>
          <cell r="S5446">
            <v>50</v>
          </cell>
        </row>
        <row r="5447">
          <cell r="A5447" t="str">
            <v>271110041Irrigated</v>
          </cell>
          <cell r="B5447">
            <v>111</v>
          </cell>
          <cell r="R5447" t="str">
            <v>271090041All</v>
          </cell>
          <cell r="S5447">
            <v>118</v>
          </cell>
        </row>
        <row r="5448">
          <cell r="A5448" t="str">
            <v>271110041Nonirrigated</v>
          </cell>
          <cell r="B5448">
            <v>93</v>
          </cell>
          <cell r="R5448" t="str">
            <v>271090081All</v>
          </cell>
          <cell r="S5448">
            <v>33</v>
          </cell>
        </row>
        <row r="5449">
          <cell r="A5449" t="str">
            <v>271110078All</v>
          </cell>
          <cell r="B5449">
            <v>1015</v>
          </cell>
          <cell r="R5449" t="str">
            <v>271090091All</v>
          </cell>
          <cell r="S5449">
            <v>43</v>
          </cell>
        </row>
        <row r="5450">
          <cell r="A5450" t="str">
            <v>271110081All</v>
          </cell>
          <cell r="B5450">
            <v>25</v>
          </cell>
          <cell r="R5450" t="str">
            <v>271110011All</v>
          </cell>
          <cell r="S5450">
            <v>33</v>
          </cell>
        </row>
        <row r="5451">
          <cell r="A5451" t="str">
            <v>271110081Irrigated</v>
          </cell>
          <cell r="B5451">
            <v>29</v>
          </cell>
          <cell r="R5451" t="str">
            <v>271110016All</v>
          </cell>
          <cell r="S5451">
            <v>46</v>
          </cell>
        </row>
        <row r="5452">
          <cell r="A5452" t="str">
            <v>271110081Nonirrigated</v>
          </cell>
          <cell r="B5452">
            <v>24</v>
          </cell>
          <cell r="R5452" t="str">
            <v>271110031All</v>
          </cell>
          <cell r="S5452">
            <v>11</v>
          </cell>
        </row>
        <row r="5453">
          <cell r="A5453" t="str">
            <v>271110091All</v>
          </cell>
          <cell r="B5453">
            <v>38</v>
          </cell>
          <cell r="R5453" t="str">
            <v>271110041All</v>
          </cell>
          <cell r="S5453">
            <v>97</v>
          </cell>
        </row>
        <row r="5454">
          <cell r="A5454" t="str">
            <v>271120011All</v>
          </cell>
          <cell r="B5454">
            <v>33</v>
          </cell>
          <cell r="R5454" t="str">
            <v>271110041Irrigated</v>
          </cell>
          <cell r="S5454">
            <v>111</v>
          </cell>
        </row>
        <row r="5455">
          <cell r="A5455" t="str">
            <v>271120016All</v>
          </cell>
          <cell r="B5455">
            <v>46</v>
          </cell>
          <cell r="R5455" t="str">
            <v>271110041NonIrrigated</v>
          </cell>
          <cell r="S5455">
            <v>93</v>
          </cell>
        </row>
        <row r="5456">
          <cell r="A5456" t="str">
            <v>271120031All</v>
          </cell>
          <cell r="B5456">
            <v>11</v>
          </cell>
          <cell r="R5456" t="str">
            <v>271110078All</v>
          </cell>
          <cell r="S5456">
            <v>1015</v>
          </cell>
        </row>
        <row r="5457">
          <cell r="A5457" t="str">
            <v>271120041All</v>
          </cell>
          <cell r="B5457">
            <v>97</v>
          </cell>
          <cell r="R5457" t="str">
            <v>271110081All</v>
          </cell>
          <cell r="S5457">
            <v>25</v>
          </cell>
        </row>
        <row r="5458">
          <cell r="A5458" t="str">
            <v>271120078All</v>
          </cell>
          <cell r="B5458">
            <v>1015</v>
          </cell>
          <cell r="R5458" t="str">
            <v>271110081Irrigated</v>
          </cell>
          <cell r="S5458">
            <v>29</v>
          </cell>
        </row>
        <row r="5459">
          <cell r="A5459" t="str">
            <v>271120081All</v>
          </cell>
          <cell r="B5459">
            <v>25</v>
          </cell>
          <cell r="R5459" t="str">
            <v>271110081NonIrrigated</v>
          </cell>
          <cell r="S5459">
            <v>24</v>
          </cell>
        </row>
        <row r="5460">
          <cell r="A5460" t="str">
            <v>271130011All</v>
          </cell>
          <cell r="B5460">
            <v>33</v>
          </cell>
          <cell r="R5460" t="str">
            <v>271110091All</v>
          </cell>
          <cell r="S5460">
            <v>38</v>
          </cell>
        </row>
        <row r="5461">
          <cell r="A5461" t="str">
            <v>271130016All</v>
          </cell>
          <cell r="B5461">
            <v>36</v>
          </cell>
          <cell r="R5461" t="str">
            <v>271120011All</v>
          </cell>
          <cell r="S5461">
            <v>33</v>
          </cell>
        </row>
        <row r="5462">
          <cell r="A5462" t="str">
            <v>271130031All</v>
          </cell>
          <cell r="B5462">
            <v>9</v>
          </cell>
          <cell r="R5462" t="str">
            <v>271120016All</v>
          </cell>
          <cell r="S5462">
            <v>46</v>
          </cell>
        </row>
        <row r="5463">
          <cell r="A5463" t="str">
            <v>271130041All</v>
          </cell>
          <cell r="B5463">
            <v>63</v>
          </cell>
          <cell r="R5463" t="str">
            <v>271120031All</v>
          </cell>
          <cell r="S5463">
            <v>11</v>
          </cell>
        </row>
        <row r="5464">
          <cell r="A5464" t="str">
            <v>271130078All</v>
          </cell>
          <cell r="B5464">
            <v>939</v>
          </cell>
          <cell r="R5464" t="str">
            <v>271120041All</v>
          </cell>
          <cell r="S5464">
            <v>97</v>
          </cell>
        </row>
        <row r="5465">
          <cell r="A5465" t="str">
            <v>271130081All</v>
          </cell>
          <cell r="B5465">
            <v>18</v>
          </cell>
          <cell r="R5465" t="str">
            <v>271120078All</v>
          </cell>
          <cell r="S5465">
            <v>1015</v>
          </cell>
        </row>
        <row r="5466">
          <cell r="A5466" t="str">
            <v>271130091All</v>
          </cell>
          <cell r="B5466">
            <v>36</v>
          </cell>
          <cell r="R5466" t="str">
            <v>271120081All</v>
          </cell>
          <cell r="S5466">
            <v>25</v>
          </cell>
        </row>
        <row r="5467">
          <cell r="A5467" t="str">
            <v>271130711All</v>
          </cell>
          <cell r="B5467">
            <v>879</v>
          </cell>
          <cell r="R5467" t="str">
            <v>271130011All</v>
          </cell>
          <cell r="S5467">
            <v>33</v>
          </cell>
        </row>
        <row r="5468">
          <cell r="A5468" t="str">
            <v>271150011All</v>
          </cell>
          <cell r="B5468">
            <v>26</v>
          </cell>
          <cell r="R5468" t="str">
            <v>271130016All</v>
          </cell>
          <cell r="S5468">
            <v>36</v>
          </cell>
        </row>
        <row r="5469">
          <cell r="A5469" t="str">
            <v>271150016All</v>
          </cell>
          <cell r="B5469">
            <v>33</v>
          </cell>
          <cell r="R5469" t="str">
            <v>271130031All</v>
          </cell>
          <cell r="S5469">
            <v>9</v>
          </cell>
        </row>
        <row r="5470">
          <cell r="A5470" t="str">
            <v>271150041All</v>
          </cell>
          <cell r="B5470">
            <v>74</v>
          </cell>
          <cell r="R5470" t="str">
            <v>271130041All</v>
          </cell>
          <cell r="S5470">
            <v>63</v>
          </cell>
        </row>
        <row r="5471">
          <cell r="A5471" t="str">
            <v>271150081All</v>
          </cell>
          <cell r="B5471">
            <v>22</v>
          </cell>
          <cell r="R5471" t="str">
            <v>271130078All</v>
          </cell>
          <cell r="S5471">
            <v>939</v>
          </cell>
        </row>
        <row r="5472">
          <cell r="A5472" t="str">
            <v>271150091All</v>
          </cell>
          <cell r="B5472">
            <v>32</v>
          </cell>
          <cell r="R5472" t="str">
            <v>271130081All</v>
          </cell>
          <cell r="S5472">
            <v>18</v>
          </cell>
        </row>
        <row r="5473">
          <cell r="A5473" t="str">
            <v>271170011All</v>
          </cell>
          <cell r="B5473">
            <v>36</v>
          </cell>
          <cell r="R5473" t="str">
            <v>271130091All</v>
          </cell>
          <cell r="S5473">
            <v>36</v>
          </cell>
        </row>
        <row r="5474">
          <cell r="A5474" t="str">
            <v>271170016All</v>
          </cell>
          <cell r="B5474">
            <v>53</v>
          </cell>
          <cell r="R5474" t="str">
            <v>271130711All</v>
          </cell>
          <cell r="S5474">
            <v>879</v>
          </cell>
        </row>
        <row r="5475">
          <cell r="A5475" t="str">
            <v>271170041All</v>
          </cell>
          <cell r="B5475">
            <v>104</v>
          </cell>
          <cell r="R5475" t="str">
            <v>271150011All</v>
          </cell>
          <cell r="S5475">
            <v>26</v>
          </cell>
        </row>
        <row r="5476">
          <cell r="A5476" t="str">
            <v>271170081All</v>
          </cell>
          <cell r="B5476">
            <v>30</v>
          </cell>
          <cell r="R5476" t="str">
            <v>271150016All</v>
          </cell>
          <cell r="S5476">
            <v>33</v>
          </cell>
        </row>
        <row r="5477">
          <cell r="A5477" t="str">
            <v>271170091All</v>
          </cell>
          <cell r="B5477">
            <v>40</v>
          </cell>
          <cell r="R5477" t="str">
            <v>271150041All</v>
          </cell>
          <cell r="S5477">
            <v>74</v>
          </cell>
        </row>
        <row r="5478">
          <cell r="A5478" t="str">
            <v>271190011All</v>
          </cell>
          <cell r="B5478">
            <v>38</v>
          </cell>
          <cell r="R5478" t="str">
            <v>271150081All</v>
          </cell>
          <cell r="S5478">
            <v>22</v>
          </cell>
        </row>
        <row r="5479">
          <cell r="A5479" t="str">
            <v>271190016All</v>
          </cell>
          <cell r="B5479">
            <v>43</v>
          </cell>
          <cell r="R5479" t="str">
            <v>271150091All</v>
          </cell>
          <cell r="S5479">
            <v>32</v>
          </cell>
        </row>
        <row r="5480">
          <cell r="A5480" t="str">
            <v>271190031All</v>
          </cell>
          <cell r="B5480">
            <v>9</v>
          </cell>
          <cell r="R5480" t="str">
            <v>271170011All</v>
          </cell>
          <cell r="S5480">
            <v>36</v>
          </cell>
        </row>
        <row r="5481">
          <cell r="A5481" t="str">
            <v>271190041All</v>
          </cell>
          <cell r="B5481">
            <v>74</v>
          </cell>
          <cell r="R5481" t="str">
            <v>271170016All</v>
          </cell>
          <cell r="S5481">
            <v>53</v>
          </cell>
        </row>
        <row r="5482">
          <cell r="A5482" t="str">
            <v>271190078All</v>
          </cell>
          <cell r="B5482">
            <v>971</v>
          </cell>
          <cell r="R5482" t="str">
            <v>271170041All</v>
          </cell>
          <cell r="S5482">
            <v>104</v>
          </cell>
        </row>
        <row r="5483">
          <cell r="A5483" t="str">
            <v>271190081All</v>
          </cell>
          <cell r="B5483">
            <v>22</v>
          </cell>
          <cell r="R5483" t="str">
            <v>271170081All</v>
          </cell>
          <cell r="S5483">
            <v>30</v>
          </cell>
        </row>
        <row r="5484">
          <cell r="A5484" t="str">
            <v>271190091All</v>
          </cell>
          <cell r="B5484">
            <v>43</v>
          </cell>
          <cell r="R5484" t="str">
            <v>271170091All</v>
          </cell>
          <cell r="S5484">
            <v>40</v>
          </cell>
        </row>
        <row r="5485">
          <cell r="A5485" t="str">
            <v>271190711All</v>
          </cell>
          <cell r="B5485">
            <v>831</v>
          </cell>
          <cell r="R5485" t="str">
            <v>271190011All</v>
          </cell>
          <cell r="S5485">
            <v>38</v>
          </cell>
        </row>
        <row r="5486">
          <cell r="A5486" t="str">
            <v>271200011All</v>
          </cell>
          <cell r="B5486">
            <v>38</v>
          </cell>
          <cell r="R5486" t="str">
            <v>271190016All</v>
          </cell>
          <cell r="S5486">
            <v>43</v>
          </cell>
        </row>
        <row r="5487">
          <cell r="A5487" t="str">
            <v>271200016All</v>
          </cell>
          <cell r="B5487">
            <v>43</v>
          </cell>
          <cell r="R5487" t="str">
            <v>271190031All</v>
          </cell>
          <cell r="S5487">
            <v>9</v>
          </cell>
        </row>
        <row r="5488">
          <cell r="A5488" t="str">
            <v>271200041All</v>
          </cell>
          <cell r="B5488">
            <v>74</v>
          </cell>
          <cell r="R5488" t="str">
            <v>271190041All</v>
          </cell>
          <cell r="S5488">
            <v>74</v>
          </cell>
        </row>
        <row r="5489">
          <cell r="A5489" t="str">
            <v>271200078All</v>
          </cell>
          <cell r="B5489">
            <v>971</v>
          </cell>
          <cell r="R5489" t="str">
            <v>271190078All</v>
          </cell>
          <cell r="S5489">
            <v>971</v>
          </cell>
        </row>
        <row r="5490">
          <cell r="A5490" t="str">
            <v>271200081All</v>
          </cell>
          <cell r="B5490">
            <v>22</v>
          </cell>
          <cell r="R5490" t="str">
            <v>271190081All</v>
          </cell>
          <cell r="S5490">
            <v>22</v>
          </cell>
        </row>
        <row r="5491">
          <cell r="A5491" t="str">
            <v>271200711All</v>
          </cell>
          <cell r="B5491">
            <v>831</v>
          </cell>
          <cell r="R5491" t="str">
            <v>271190091All</v>
          </cell>
          <cell r="S5491">
            <v>43</v>
          </cell>
        </row>
        <row r="5492">
          <cell r="A5492" t="str">
            <v>271210011All</v>
          </cell>
          <cell r="B5492">
            <v>34</v>
          </cell>
          <cell r="R5492" t="str">
            <v>271190711All</v>
          </cell>
          <cell r="S5492">
            <v>831</v>
          </cell>
        </row>
        <row r="5493">
          <cell r="A5493" t="str">
            <v>271210016All</v>
          </cell>
          <cell r="B5493">
            <v>41</v>
          </cell>
          <cell r="R5493" t="str">
            <v>271200011All</v>
          </cell>
          <cell r="S5493">
            <v>38</v>
          </cell>
        </row>
        <row r="5494">
          <cell r="A5494" t="str">
            <v>271210031All</v>
          </cell>
          <cell r="B5494">
            <v>11</v>
          </cell>
          <cell r="R5494" t="str">
            <v>271200016All</v>
          </cell>
          <cell r="S5494">
            <v>43</v>
          </cell>
        </row>
        <row r="5495">
          <cell r="A5495" t="str">
            <v>271210041All</v>
          </cell>
          <cell r="B5495">
            <v>104</v>
          </cell>
          <cell r="R5495" t="str">
            <v>271200041All</v>
          </cell>
          <cell r="S5495">
            <v>74</v>
          </cell>
        </row>
        <row r="5496">
          <cell r="A5496" t="str">
            <v>271210078All</v>
          </cell>
          <cell r="B5496">
            <v>1050</v>
          </cell>
          <cell r="R5496" t="str">
            <v>271200078All</v>
          </cell>
          <cell r="S5496">
            <v>971</v>
          </cell>
        </row>
        <row r="5497">
          <cell r="A5497" t="str">
            <v>271210081All</v>
          </cell>
          <cell r="B5497">
            <v>27</v>
          </cell>
          <cell r="R5497" t="str">
            <v>271200081All</v>
          </cell>
          <cell r="S5497">
            <v>22</v>
          </cell>
        </row>
        <row r="5498">
          <cell r="A5498" t="str">
            <v>271210091All</v>
          </cell>
          <cell r="B5498">
            <v>42</v>
          </cell>
          <cell r="R5498" t="str">
            <v>271200711All</v>
          </cell>
          <cell r="S5498">
            <v>831</v>
          </cell>
        </row>
        <row r="5499">
          <cell r="A5499" t="str">
            <v>271210711All</v>
          </cell>
          <cell r="B5499">
            <v>782</v>
          </cell>
          <cell r="R5499" t="str">
            <v>271210011All</v>
          </cell>
          <cell r="S5499">
            <v>34</v>
          </cell>
        </row>
        <row r="5500">
          <cell r="A5500" t="str">
            <v>271230081All</v>
          </cell>
          <cell r="B5500">
            <v>24</v>
          </cell>
          <cell r="R5500" t="str">
            <v>271210016All</v>
          </cell>
          <cell r="S5500">
            <v>41</v>
          </cell>
        </row>
        <row r="5501">
          <cell r="A5501" t="str">
            <v>271250011All</v>
          </cell>
          <cell r="B5501">
            <v>35</v>
          </cell>
          <cell r="R5501" t="str">
            <v>271210031All</v>
          </cell>
          <cell r="S5501">
            <v>11</v>
          </cell>
        </row>
        <row r="5502">
          <cell r="A5502" t="str">
            <v>271250016All</v>
          </cell>
          <cell r="B5502">
            <v>43</v>
          </cell>
          <cell r="R5502" t="str">
            <v>271210041All</v>
          </cell>
          <cell r="S5502">
            <v>104</v>
          </cell>
        </row>
        <row r="5503">
          <cell r="A5503" t="str">
            <v>271250031All</v>
          </cell>
          <cell r="B5503">
            <v>9</v>
          </cell>
          <cell r="R5503" t="str">
            <v>271210078All</v>
          </cell>
          <cell r="S5503">
            <v>1050</v>
          </cell>
        </row>
        <row r="5504">
          <cell r="A5504" t="str">
            <v>271250041All</v>
          </cell>
          <cell r="B5504">
            <v>71</v>
          </cell>
          <cell r="R5504" t="str">
            <v>271210081All</v>
          </cell>
          <cell r="S5504">
            <v>27</v>
          </cell>
        </row>
        <row r="5505">
          <cell r="A5505" t="str">
            <v>271250078All</v>
          </cell>
          <cell r="B5505">
            <v>902</v>
          </cell>
          <cell r="R5505" t="str">
            <v>271210091All</v>
          </cell>
          <cell r="S5505">
            <v>42</v>
          </cell>
        </row>
        <row r="5506">
          <cell r="A5506" t="str">
            <v>271250081All</v>
          </cell>
          <cell r="B5506">
            <v>20</v>
          </cell>
          <cell r="R5506" t="str">
            <v>271210711All</v>
          </cell>
          <cell r="S5506">
            <v>782</v>
          </cell>
        </row>
        <row r="5507">
          <cell r="A5507" t="str">
            <v>271250091All</v>
          </cell>
          <cell r="B5507">
            <v>43</v>
          </cell>
          <cell r="R5507" t="str">
            <v>271230081All</v>
          </cell>
          <cell r="S5507">
            <v>24</v>
          </cell>
        </row>
        <row r="5508">
          <cell r="A5508" t="str">
            <v>271250711All</v>
          </cell>
          <cell r="B5508">
            <v>831</v>
          </cell>
          <cell r="R5508" t="str">
            <v>271250011All</v>
          </cell>
          <cell r="S5508">
            <v>35</v>
          </cell>
        </row>
        <row r="5509">
          <cell r="A5509" t="str">
            <v>271270011All</v>
          </cell>
          <cell r="B5509">
            <v>35</v>
          </cell>
          <cell r="R5509" t="str">
            <v>271250016All</v>
          </cell>
          <cell r="S5509">
            <v>43</v>
          </cell>
        </row>
        <row r="5510">
          <cell r="A5510" t="str">
            <v>271270016All</v>
          </cell>
          <cell r="B5510">
            <v>57</v>
          </cell>
          <cell r="R5510" t="str">
            <v>271250031All</v>
          </cell>
          <cell r="S5510">
            <v>9</v>
          </cell>
        </row>
        <row r="5511">
          <cell r="A5511" t="str">
            <v>271270041All</v>
          </cell>
          <cell r="B5511">
            <v>117</v>
          </cell>
          <cell r="R5511" t="str">
            <v>271250041All</v>
          </cell>
          <cell r="S5511">
            <v>71</v>
          </cell>
        </row>
        <row r="5512">
          <cell r="A5512" t="str">
            <v>271270081All</v>
          </cell>
          <cell r="B5512">
            <v>32</v>
          </cell>
          <cell r="R5512" t="str">
            <v>271250078All</v>
          </cell>
          <cell r="S5512">
            <v>902</v>
          </cell>
        </row>
        <row r="5513">
          <cell r="A5513" t="str">
            <v>271290011All</v>
          </cell>
          <cell r="B5513">
            <v>36</v>
          </cell>
          <cell r="R5513" t="str">
            <v>271250081All</v>
          </cell>
          <cell r="S5513">
            <v>20</v>
          </cell>
        </row>
        <row r="5514">
          <cell r="A5514" t="str">
            <v>271290016All</v>
          </cell>
          <cell r="B5514">
            <v>44</v>
          </cell>
          <cell r="R5514" t="str">
            <v>271250091All</v>
          </cell>
          <cell r="S5514">
            <v>43</v>
          </cell>
        </row>
        <row r="5515">
          <cell r="A5515" t="str">
            <v>271290041All</v>
          </cell>
          <cell r="B5515">
            <v>115</v>
          </cell>
          <cell r="R5515" t="str">
            <v>271250711All</v>
          </cell>
          <cell r="S5515">
            <v>831</v>
          </cell>
        </row>
        <row r="5516">
          <cell r="A5516" t="str">
            <v>271290081All</v>
          </cell>
          <cell r="B5516">
            <v>32</v>
          </cell>
          <cell r="R5516" t="str">
            <v>271270011All</v>
          </cell>
          <cell r="S5516">
            <v>35</v>
          </cell>
        </row>
        <row r="5517">
          <cell r="A5517" t="str">
            <v>271310011All</v>
          </cell>
          <cell r="B5517">
            <v>34</v>
          </cell>
          <cell r="R5517" t="str">
            <v>271270016All</v>
          </cell>
          <cell r="S5517">
            <v>57</v>
          </cell>
        </row>
        <row r="5518">
          <cell r="A5518" t="str">
            <v>271310016All</v>
          </cell>
          <cell r="B5518">
            <v>46</v>
          </cell>
          <cell r="R5518" t="str">
            <v>271270041All</v>
          </cell>
          <cell r="S5518">
            <v>117</v>
          </cell>
        </row>
        <row r="5519">
          <cell r="A5519" t="str">
            <v>271310041All</v>
          </cell>
          <cell r="B5519">
            <v>116</v>
          </cell>
          <cell r="R5519" t="str">
            <v>271270081All</v>
          </cell>
          <cell r="S5519">
            <v>32</v>
          </cell>
        </row>
        <row r="5520">
          <cell r="A5520" t="str">
            <v>271310081All</v>
          </cell>
          <cell r="B5520">
            <v>33</v>
          </cell>
          <cell r="R5520" t="str">
            <v>271290011All</v>
          </cell>
          <cell r="S5520">
            <v>36</v>
          </cell>
        </row>
        <row r="5521">
          <cell r="A5521" t="str">
            <v>271330011All</v>
          </cell>
          <cell r="B5521">
            <v>32</v>
          </cell>
          <cell r="R5521" t="str">
            <v>271290016All</v>
          </cell>
          <cell r="S5521">
            <v>44</v>
          </cell>
        </row>
        <row r="5522">
          <cell r="A5522" t="str">
            <v>271330016All</v>
          </cell>
          <cell r="B5522">
            <v>57</v>
          </cell>
          <cell r="R5522" t="str">
            <v>271290041All</v>
          </cell>
          <cell r="S5522">
            <v>115</v>
          </cell>
        </row>
        <row r="5523">
          <cell r="A5523" t="str">
            <v>271330041All</v>
          </cell>
          <cell r="B5523">
            <v>116</v>
          </cell>
          <cell r="R5523" t="str">
            <v>271290081All</v>
          </cell>
          <cell r="S5523">
            <v>32</v>
          </cell>
        </row>
        <row r="5524">
          <cell r="A5524" t="str">
            <v>271330081All</v>
          </cell>
          <cell r="B5524">
            <v>34</v>
          </cell>
          <cell r="R5524" t="str">
            <v>271310011All</v>
          </cell>
          <cell r="S5524">
            <v>34</v>
          </cell>
        </row>
        <row r="5525">
          <cell r="A5525" t="str">
            <v>271350011All</v>
          </cell>
          <cell r="B5525">
            <v>28</v>
          </cell>
          <cell r="R5525" t="str">
            <v>271310016All</v>
          </cell>
          <cell r="S5525">
            <v>46</v>
          </cell>
        </row>
        <row r="5526">
          <cell r="A5526" t="str">
            <v>271350016All</v>
          </cell>
          <cell r="B5526">
            <v>36</v>
          </cell>
          <cell r="R5526" t="str">
            <v>271310041All</v>
          </cell>
          <cell r="S5526">
            <v>116</v>
          </cell>
        </row>
        <row r="5527">
          <cell r="A5527" t="str">
            <v>271350031All</v>
          </cell>
          <cell r="B5527">
            <v>9</v>
          </cell>
          <cell r="R5527" t="str">
            <v>271310081All</v>
          </cell>
          <cell r="S5527">
            <v>33</v>
          </cell>
        </row>
        <row r="5528">
          <cell r="A5528" t="str">
            <v>271350041All</v>
          </cell>
          <cell r="B5528">
            <v>56</v>
          </cell>
          <cell r="R5528" t="str">
            <v>271330011All</v>
          </cell>
          <cell r="S5528">
            <v>32</v>
          </cell>
        </row>
        <row r="5529">
          <cell r="A5529" t="str">
            <v>271350078All</v>
          </cell>
          <cell r="B5529">
            <v>876</v>
          </cell>
          <cell r="R5529" t="str">
            <v>271330016All</v>
          </cell>
          <cell r="S5529">
            <v>57</v>
          </cell>
        </row>
        <row r="5530">
          <cell r="A5530" t="str">
            <v>271350081All</v>
          </cell>
          <cell r="B5530">
            <v>19</v>
          </cell>
          <cell r="R5530" t="str">
            <v>271330041All</v>
          </cell>
          <cell r="S5530">
            <v>116</v>
          </cell>
        </row>
        <row r="5531">
          <cell r="A5531" t="str">
            <v>271350091All</v>
          </cell>
          <cell r="B5531">
            <v>34</v>
          </cell>
          <cell r="R5531" t="str">
            <v>271330081All</v>
          </cell>
          <cell r="S5531">
            <v>34</v>
          </cell>
        </row>
        <row r="5532">
          <cell r="A5532" t="str">
            <v>271350711All</v>
          </cell>
          <cell r="B5532">
            <v>771</v>
          </cell>
          <cell r="R5532" t="str">
            <v>271350011All</v>
          </cell>
          <cell r="S5532">
            <v>28</v>
          </cell>
        </row>
        <row r="5533">
          <cell r="A5533" t="str">
            <v>271370016All</v>
          </cell>
          <cell r="B5533">
            <v>34</v>
          </cell>
          <cell r="R5533" t="str">
            <v>271350016All</v>
          </cell>
          <cell r="S5533">
            <v>36</v>
          </cell>
        </row>
        <row r="5534">
          <cell r="A5534" t="str">
            <v>271370041All</v>
          </cell>
          <cell r="B5534">
            <v>46</v>
          </cell>
          <cell r="R5534" t="str">
            <v>271350031All</v>
          </cell>
          <cell r="S5534">
            <v>9</v>
          </cell>
        </row>
        <row r="5535">
          <cell r="A5535" t="str">
            <v>271370091All</v>
          </cell>
          <cell r="B5535">
            <v>29</v>
          </cell>
          <cell r="R5535" t="str">
            <v>271350041All</v>
          </cell>
          <cell r="S5535">
            <v>56</v>
          </cell>
        </row>
        <row r="5536">
          <cell r="A5536" t="str">
            <v>271380016All</v>
          </cell>
          <cell r="B5536">
            <v>34</v>
          </cell>
          <cell r="R5536" t="str">
            <v>271350078All</v>
          </cell>
          <cell r="S5536">
            <v>876</v>
          </cell>
        </row>
        <row r="5537">
          <cell r="A5537" t="str">
            <v>271380041All</v>
          </cell>
          <cell r="B5537">
            <v>46</v>
          </cell>
          <cell r="R5537" t="str">
            <v>271350081All</v>
          </cell>
          <cell r="S5537">
            <v>19</v>
          </cell>
        </row>
        <row r="5538">
          <cell r="A5538" t="str">
            <v>271390011All</v>
          </cell>
          <cell r="B5538">
            <v>32</v>
          </cell>
          <cell r="R5538" t="str">
            <v>271350091All</v>
          </cell>
          <cell r="S5538">
            <v>34</v>
          </cell>
        </row>
        <row r="5539">
          <cell r="A5539" t="str">
            <v>271390016All</v>
          </cell>
          <cell r="B5539">
            <v>44</v>
          </cell>
          <cell r="R5539" t="str">
            <v>271350711All</v>
          </cell>
          <cell r="S5539">
            <v>771</v>
          </cell>
        </row>
        <row r="5540">
          <cell r="A5540" t="str">
            <v>271390041All</v>
          </cell>
          <cell r="B5540">
            <v>112</v>
          </cell>
          <cell r="R5540" t="str">
            <v>271370016All</v>
          </cell>
          <cell r="S5540">
            <v>34</v>
          </cell>
        </row>
        <row r="5541">
          <cell r="A5541" t="str">
            <v>271390081All</v>
          </cell>
          <cell r="B5541">
            <v>32</v>
          </cell>
          <cell r="R5541" t="str">
            <v>271370041All</v>
          </cell>
          <cell r="S5541">
            <v>46</v>
          </cell>
        </row>
        <row r="5542">
          <cell r="A5542" t="str">
            <v>271390091All</v>
          </cell>
          <cell r="B5542">
            <v>39</v>
          </cell>
          <cell r="R5542" t="str">
            <v>271370091All</v>
          </cell>
          <cell r="S5542">
            <v>29</v>
          </cell>
        </row>
        <row r="5543">
          <cell r="A5543" t="str">
            <v>271410011All</v>
          </cell>
          <cell r="B5543">
            <v>25</v>
          </cell>
          <cell r="R5543" t="str">
            <v>271380016All</v>
          </cell>
          <cell r="S5543">
            <v>34</v>
          </cell>
        </row>
        <row r="5544">
          <cell r="A5544" t="str">
            <v>271410016All</v>
          </cell>
          <cell r="B5544">
            <v>44</v>
          </cell>
          <cell r="R5544" t="str">
            <v>271380041All</v>
          </cell>
          <cell r="S5544">
            <v>46</v>
          </cell>
        </row>
        <row r="5545">
          <cell r="A5545" t="str">
            <v>271410041All</v>
          </cell>
          <cell r="B5545">
            <v>90</v>
          </cell>
          <cell r="R5545" t="str">
            <v>271390011All</v>
          </cell>
          <cell r="S5545">
            <v>32</v>
          </cell>
        </row>
        <row r="5546">
          <cell r="A5546" t="str">
            <v>271410041Irrigated</v>
          </cell>
          <cell r="B5546">
            <v>133</v>
          </cell>
          <cell r="R5546" t="str">
            <v>271390016All</v>
          </cell>
          <cell r="S5546">
            <v>44</v>
          </cell>
        </row>
        <row r="5547">
          <cell r="A5547" t="str">
            <v>271410041Nonirrigated</v>
          </cell>
          <cell r="B5547">
            <v>62</v>
          </cell>
          <cell r="R5547" t="str">
            <v>271390041All</v>
          </cell>
          <cell r="S5547">
            <v>112</v>
          </cell>
        </row>
        <row r="5548">
          <cell r="A5548" t="str">
            <v>271410081All</v>
          </cell>
          <cell r="B5548">
            <v>20</v>
          </cell>
          <cell r="R5548" t="str">
            <v>271390081All</v>
          </cell>
          <cell r="S5548">
            <v>32</v>
          </cell>
        </row>
        <row r="5549">
          <cell r="A5549" t="str">
            <v>271410081Irrigated</v>
          </cell>
          <cell r="B5549">
            <v>31</v>
          </cell>
          <cell r="R5549" t="str">
            <v>271390091All</v>
          </cell>
          <cell r="S5549">
            <v>39</v>
          </cell>
        </row>
        <row r="5550">
          <cell r="A5550" t="str">
            <v>271410081Nonirrigated</v>
          </cell>
          <cell r="B5550">
            <v>13</v>
          </cell>
          <cell r="R5550" t="str">
            <v>271410011All</v>
          </cell>
          <cell r="S5550">
            <v>25</v>
          </cell>
        </row>
        <row r="5551">
          <cell r="A5551" t="str">
            <v>271430011All</v>
          </cell>
          <cell r="B5551">
            <v>36</v>
          </cell>
          <cell r="R5551" t="str">
            <v>271410016All</v>
          </cell>
          <cell r="S5551">
            <v>44</v>
          </cell>
        </row>
        <row r="5552">
          <cell r="A5552" t="str">
            <v>271430016All</v>
          </cell>
          <cell r="B5552">
            <v>44</v>
          </cell>
          <cell r="R5552" t="str">
            <v>271410041All</v>
          </cell>
          <cell r="S5552">
            <v>90</v>
          </cell>
        </row>
        <row r="5553">
          <cell r="A5553" t="str">
            <v>271430041All</v>
          </cell>
          <cell r="B5553">
            <v>120</v>
          </cell>
          <cell r="R5553" t="str">
            <v>271410041Irrigated</v>
          </cell>
          <cell r="S5553">
            <v>133</v>
          </cell>
        </row>
        <row r="5554">
          <cell r="A5554" t="str">
            <v>271430081All</v>
          </cell>
          <cell r="B5554">
            <v>32</v>
          </cell>
          <cell r="R5554" t="str">
            <v>271410041NonIrrigated</v>
          </cell>
          <cell r="S5554">
            <v>62</v>
          </cell>
        </row>
        <row r="5555">
          <cell r="A5555" t="str">
            <v>271450011All</v>
          </cell>
          <cell r="B5555">
            <v>29</v>
          </cell>
          <cell r="R5555" t="str">
            <v>271410081All</v>
          </cell>
          <cell r="S5555">
            <v>20</v>
          </cell>
        </row>
        <row r="5556">
          <cell r="A5556" t="str">
            <v>271450016All</v>
          </cell>
          <cell r="B5556">
            <v>44</v>
          </cell>
          <cell r="R5556" t="str">
            <v>271410081Irrigated</v>
          </cell>
          <cell r="S5556">
            <v>31</v>
          </cell>
        </row>
        <row r="5557">
          <cell r="A5557" t="str">
            <v>271450041All</v>
          </cell>
          <cell r="B5557">
            <v>92</v>
          </cell>
          <cell r="R5557" t="str">
            <v>271410081NonIrrigated</v>
          </cell>
          <cell r="S5557">
            <v>13</v>
          </cell>
        </row>
        <row r="5558">
          <cell r="A5558" t="str">
            <v>271450078All</v>
          </cell>
          <cell r="B5558">
            <v>988</v>
          </cell>
          <cell r="R5558" t="str">
            <v>271430011All</v>
          </cell>
          <cell r="S5558">
            <v>36</v>
          </cell>
        </row>
        <row r="5559">
          <cell r="A5559" t="str">
            <v>271450081All</v>
          </cell>
          <cell r="B5559">
            <v>26</v>
          </cell>
          <cell r="R5559" t="str">
            <v>271430016All</v>
          </cell>
          <cell r="S5559">
            <v>44</v>
          </cell>
        </row>
        <row r="5560">
          <cell r="A5560" t="str">
            <v>271450091All</v>
          </cell>
          <cell r="B5560">
            <v>42</v>
          </cell>
          <cell r="R5560" t="str">
            <v>271430041All</v>
          </cell>
          <cell r="S5560">
            <v>120</v>
          </cell>
        </row>
        <row r="5561">
          <cell r="A5561" t="str">
            <v>271470011All</v>
          </cell>
          <cell r="B5561">
            <v>33</v>
          </cell>
          <cell r="R5561" t="str">
            <v>271430081All</v>
          </cell>
          <cell r="S5561">
            <v>32</v>
          </cell>
        </row>
        <row r="5562">
          <cell r="A5562" t="str">
            <v>271470016All</v>
          </cell>
          <cell r="B5562">
            <v>51</v>
          </cell>
          <cell r="R5562" t="str">
            <v>271450011All</v>
          </cell>
          <cell r="S5562">
            <v>29</v>
          </cell>
        </row>
        <row r="5563">
          <cell r="A5563" t="str">
            <v>271470041All</v>
          </cell>
          <cell r="B5563">
            <v>119</v>
          </cell>
          <cell r="R5563" t="str">
            <v>271450016All</v>
          </cell>
          <cell r="S5563">
            <v>44</v>
          </cell>
        </row>
        <row r="5564">
          <cell r="A5564" t="str">
            <v>271470081All</v>
          </cell>
          <cell r="B5564">
            <v>32</v>
          </cell>
          <cell r="R5564" t="str">
            <v>271450041All</v>
          </cell>
          <cell r="S5564">
            <v>92</v>
          </cell>
        </row>
        <row r="5565">
          <cell r="A5565" t="str">
            <v>271490011All</v>
          </cell>
          <cell r="B5565">
            <v>39</v>
          </cell>
          <cell r="R5565" t="str">
            <v>271450078All</v>
          </cell>
          <cell r="S5565">
            <v>988</v>
          </cell>
        </row>
        <row r="5566">
          <cell r="A5566" t="str">
            <v>271490016All</v>
          </cell>
          <cell r="B5566">
            <v>45</v>
          </cell>
          <cell r="R5566" t="str">
            <v>271450081All</v>
          </cell>
          <cell r="S5566">
            <v>26</v>
          </cell>
        </row>
        <row r="5567">
          <cell r="A5567" t="str">
            <v>271490031All</v>
          </cell>
          <cell r="B5567">
            <v>11</v>
          </cell>
          <cell r="R5567" t="str">
            <v>271450091All</v>
          </cell>
          <cell r="S5567">
            <v>42</v>
          </cell>
        </row>
        <row r="5568">
          <cell r="A5568" t="str">
            <v>271490041All</v>
          </cell>
          <cell r="B5568">
            <v>109</v>
          </cell>
          <cell r="R5568" t="str">
            <v>271470011All</v>
          </cell>
          <cell r="S5568">
            <v>33</v>
          </cell>
        </row>
        <row r="5569">
          <cell r="A5569" t="str">
            <v>271490078All</v>
          </cell>
          <cell r="B5569">
            <v>1138</v>
          </cell>
          <cell r="R5569" t="str">
            <v>271470016All</v>
          </cell>
          <cell r="S5569">
            <v>51</v>
          </cell>
        </row>
        <row r="5570">
          <cell r="A5570" t="str">
            <v>271490081All</v>
          </cell>
          <cell r="B5570">
            <v>28</v>
          </cell>
          <cell r="R5570" t="str">
            <v>271470041All</v>
          </cell>
          <cell r="S5570">
            <v>119</v>
          </cell>
        </row>
        <row r="5571">
          <cell r="A5571" t="str">
            <v>271490091All</v>
          </cell>
          <cell r="B5571">
            <v>42</v>
          </cell>
          <cell r="R5571" t="str">
            <v>271470081All</v>
          </cell>
          <cell r="S5571">
            <v>32</v>
          </cell>
        </row>
        <row r="5572">
          <cell r="A5572" t="str">
            <v>271510011All</v>
          </cell>
          <cell r="B5572">
            <v>38</v>
          </cell>
          <cell r="R5572" t="str">
            <v>271490011All</v>
          </cell>
          <cell r="S5572">
            <v>39</v>
          </cell>
        </row>
        <row r="5573">
          <cell r="A5573" t="str">
            <v>271510016All</v>
          </cell>
          <cell r="B5573">
            <v>45</v>
          </cell>
          <cell r="R5573" t="str">
            <v>271490016All</v>
          </cell>
          <cell r="S5573">
            <v>45</v>
          </cell>
        </row>
        <row r="5574">
          <cell r="A5574" t="str">
            <v>271510041All</v>
          </cell>
          <cell r="B5574">
            <v>111</v>
          </cell>
          <cell r="R5574" t="str">
            <v>271490031All</v>
          </cell>
          <cell r="S5574">
            <v>11</v>
          </cell>
        </row>
        <row r="5575">
          <cell r="A5575" t="str">
            <v>271510078All</v>
          </cell>
          <cell r="B5575">
            <v>1190</v>
          </cell>
          <cell r="R5575" t="str">
            <v>271490041All</v>
          </cell>
          <cell r="S5575">
            <v>109</v>
          </cell>
        </row>
        <row r="5576">
          <cell r="A5576" t="str">
            <v>271510081All</v>
          </cell>
          <cell r="B5576">
            <v>28</v>
          </cell>
          <cell r="R5576" t="str">
            <v>271490078All</v>
          </cell>
          <cell r="S5576">
            <v>1138</v>
          </cell>
        </row>
        <row r="5577">
          <cell r="A5577" t="str">
            <v>271510091All</v>
          </cell>
          <cell r="B5577">
            <v>37</v>
          </cell>
          <cell r="R5577" t="str">
            <v>271490081All</v>
          </cell>
          <cell r="S5577">
            <v>28</v>
          </cell>
        </row>
        <row r="5578">
          <cell r="A5578" t="str">
            <v>271530011All</v>
          </cell>
          <cell r="B5578">
            <v>27</v>
          </cell>
          <cell r="R5578" t="str">
            <v>271490091All</v>
          </cell>
          <cell r="S5578">
            <v>42</v>
          </cell>
        </row>
        <row r="5579">
          <cell r="A5579" t="str">
            <v>271530016All</v>
          </cell>
          <cell r="B5579">
            <v>36</v>
          </cell>
          <cell r="R5579" t="str">
            <v>271510011All</v>
          </cell>
          <cell r="S5579">
            <v>38</v>
          </cell>
        </row>
        <row r="5580">
          <cell r="A5580" t="str">
            <v>271530041All</v>
          </cell>
          <cell r="B5580">
            <v>74</v>
          </cell>
          <cell r="R5580" t="str">
            <v>271510016All</v>
          </cell>
          <cell r="S5580">
            <v>45</v>
          </cell>
        </row>
        <row r="5581">
          <cell r="A5581" t="str">
            <v>271530078All</v>
          </cell>
          <cell r="B5581">
            <v>933</v>
          </cell>
          <cell r="R5581" t="str">
            <v>271510041All</v>
          </cell>
          <cell r="S5581">
            <v>111</v>
          </cell>
        </row>
        <row r="5582">
          <cell r="A5582" t="str">
            <v>271530081All</v>
          </cell>
          <cell r="B5582">
            <v>22</v>
          </cell>
          <cell r="R5582" t="str">
            <v>271510078All</v>
          </cell>
          <cell r="S5582">
            <v>1190</v>
          </cell>
        </row>
        <row r="5583">
          <cell r="A5583" t="str">
            <v>271530091All</v>
          </cell>
          <cell r="B5583">
            <v>32</v>
          </cell>
          <cell r="R5583" t="str">
            <v>271510081All</v>
          </cell>
          <cell r="S5583">
            <v>28</v>
          </cell>
        </row>
        <row r="5584">
          <cell r="A5584" t="str">
            <v>271550011All</v>
          </cell>
          <cell r="B5584">
            <v>36</v>
          </cell>
          <cell r="R5584" t="str">
            <v>271510091All</v>
          </cell>
          <cell r="S5584">
            <v>37</v>
          </cell>
        </row>
        <row r="5585">
          <cell r="A5585" t="str">
            <v>271550016All</v>
          </cell>
          <cell r="B5585">
            <v>46</v>
          </cell>
          <cell r="R5585" t="str">
            <v>271530011All</v>
          </cell>
          <cell r="S5585">
            <v>27</v>
          </cell>
        </row>
        <row r="5586">
          <cell r="A5586" t="str">
            <v>271550041All</v>
          </cell>
          <cell r="B5586">
            <v>104</v>
          </cell>
          <cell r="R5586" t="str">
            <v>271530016All</v>
          </cell>
          <cell r="S5586">
            <v>36</v>
          </cell>
        </row>
        <row r="5587">
          <cell r="A5587" t="str">
            <v>271550078All</v>
          </cell>
          <cell r="B5587">
            <v>1016</v>
          </cell>
          <cell r="R5587" t="str">
            <v>271530041All</v>
          </cell>
          <cell r="S5587">
            <v>74</v>
          </cell>
        </row>
        <row r="5588">
          <cell r="A5588" t="str">
            <v>271550081All</v>
          </cell>
          <cell r="B5588">
            <v>27</v>
          </cell>
          <cell r="R5588" t="str">
            <v>271530078All</v>
          </cell>
          <cell r="S5588">
            <v>933</v>
          </cell>
        </row>
        <row r="5589">
          <cell r="A5589" t="str">
            <v>271550091All</v>
          </cell>
          <cell r="B5589">
            <v>38</v>
          </cell>
          <cell r="R5589" t="str">
            <v>271530081All</v>
          </cell>
          <cell r="S5589">
            <v>22</v>
          </cell>
        </row>
        <row r="5590">
          <cell r="A5590" t="str">
            <v>271570011All</v>
          </cell>
          <cell r="B5590">
            <v>29</v>
          </cell>
          <cell r="R5590" t="str">
            <v>271530091All</v>
          </cell>
          <cell r="S5590">
            <v>32</v>
          </cell>
        </row>
        <row r="5591">
          <cell r="A5591" t="str">
            <v>271570016All</v>
          </cell>
          <cell r="B5591">
            <v>48</v>
          </cell>
          <cell r="R5591" t="str">
            <v>271550011All</v>
          </cell>
          <cell r="S5591">
            <v>36</v>
          </cell>
        </row>
        <row r="5592">
          <cell r="A5592" t="str">
            <v>271570041All</v>
          </cell>
          <cell r="B5592">
            <v>120</v>
          </cell>
          <cell r="R5592" t="str">
            <v>271550016All</v>
          </cell>
          <cell r="S5592">
            <v>46</v>
          </cell>
        </row>
        <row r="5593">
          <cell r="A5593" t="str">
            <v>271570081All</v>
          </cell>
          <cell r="B5593">
            <v>33</v>
          </cell>
          <cell r="R5593" t="str">
            <v>271550041All</v>
          </cell>
          <cell r="S5593">
            <v>104</v>
          </cell>
        </row>
        <row r="5594">
          <cell r="A5594" t="str">
            <v>271570091All</v>
          </cell>
          <cell r="B5594">
            <v>44</v>
          </cell>
          <cell r="R5594" t="str">
            <v>271550078All</v>
          </cell>
          <cell r="S5594">
            <v>1016</v>
          </cell>
        </row>
        <row r="5595">
          <cell r="A5595" t="str">
            <v>271590011All</v>
          </cell>
          <cell r="B5595">
            <v>29</v>
          </cell>
          <cell r="R5595" t="str">
            <v>271550081All</v>
          </cell>
          <cell r="S5595">
            <v>27</v>
          </cell>
        </row>
        <row r="5596">
          <cell r="A5596" t="str">
            <v>271590011Irrigated</v>
          </cell>
          <cell r="B5596">
            <v>36</v>
          </cell>
          <cell r="R5596" t="str">
            <v>271550091All</v>
          </cell>
          <cell r="S5596">
            <v>38</v>
          </cell>
        </row>
        <row r="5597">
          <cell r="A5597" t="str">
            <v>271590011Nonirrigated</v>
          </cell>
          <cell r="B5597">
            <v>20</v>
          </cell>
          <cell r="R5597" t="str">
            <v>271570011All</v>
          </cell>
          <cell r="S5597">
            <v>29</v>
          </cell>
        </row>
        <row r="5598">
          <cell r="A5598" t="str">
            <v>271590016All</v>
          </cell>
          <cell r="B5598">
            <v>34</v>
          </cell>
          <cell r="R5598" t="str">
            <v>271570016All</v>
          </cell>
          <cell r="S5598">
            <v>48</v>
          </cell>
        </row>
        <row r="5599">
          <cell r="A5599" t="str">
            <v>271590041All</v>
          </cell>
          <cell r="B5599">
            <v>72</v>
          </cell>
          <cell r="R5599" t="str">
            <v>271570041All</v>
          </cell>
          <cell r="S5599">
            <v>120</v>
          </cell>
        </row>
        <row r="5600">
          <cell r="A5600" t="str">
            <v>271590041Irrigated</v>
          </cell>
          <cell r="B5600">
            <v>97</v>
          </cell>
          <cell r="R5600" t="str">
            <v>271570081All</v>
          </cell>
          <cell r="S5600">
            <v>33</v>
          </cell>
        </row>
        <row r="5601">
          <cell r="A5601" t="str">
            <v>271590041Nonirrigated</v>
          </cell>
          <cell r="B5601">
            <v>48</v>
          </cell>
          <cell r="R5601" t="str">
            <v>271570091All</v>
          </cell>
          <cell r="S5601">
            <v>44</v>
          </cell>
        </row>
        <row r="5602">
          <cell r="A5602" t="str">
            <v>271590078All</v>
          </cell>
          <cell r="B5602">
            <v>858</v>
          </cell>
          <cell r="R5602" t="str">
            <v>271590011All</v>
          </cell>
          <cell r="S5602">
            <v>29</v>
          </cell>
        </row>
        <row r="5603">
          <cell r="A5603" t="str">
            <v>271590081All</v>
          </cell>
          <cell r="B5603">
            <v>22</v>
          </cell>
          <cell r="R5603" t="str">
            <v>271590011Irrigated</v>
          </cell>
          <cell r="S5603">
            <v>36</v>
          </cell>
        </row>
        <row r="5604">
          <cell r="A5604" t="str">
            <v>271590081Irrigated</v>
          </cell>
          <cell r="B5604">
            <v>28</v>
          </cell>
          <cell r="R5604" t="str">
            <v>271590011NonIrrigated</v>
          </cell>
          <cell r="S5604">
            <v>20</v>
          </cell>
        </row>
        <row r="5605">
          <cell r="A5605" t="str">
            <v>271590081Nonirrigated</v>
          </cell>
          <cell r="B5605">
            <v>13</v>
          </cell>
          <cell r="R5605" t="str">
            <v>271590016All</v>
          </cell>
          <cell r="S5605">
            <v>34</v>
          </cell>
        </row>
        <row r="5606">
          <cell r="A5606" t="str">
            <v>271590091All</v>
          </cell>
          <cell r="B5606">
            <v>32</v>
          </cell>
          <cell r="R5606" t="str">
            <v>271590041All</v>
          </cell>
          <cell r="S5606">
            <v>72</v>
          </cell>
        </row>
        <row r="5607">
          <cell r="A5607" t="str">
            <v>271590091Irrigated</v>
          </cell>
          <cell r="B5607">
            <v>32</v>
          </cell>
          <cell r="R5607" t="str">
            <v>271590041Irrigated</v>
          </cell>
          <cell r="S5607">
            <v>97</v>
          </cell>
        </row>
        <row r="5608">
          <cell r="A5608" t="str">
            <v>271590091Nonirrigated</v>
          </cell>
          <cell r="B5608">
            <v>32</v>
          </cell>
          <cell r="R5608" t="str">
            <v>271590041NonIrrigated</v>
          </cell>
          <cell r="S5608">
            <v>48</v>
          </cell>
        </row>
        <row r="5609">
          <cell r="A5609" t="str">
            <v>271610011All</v>
          </cell>
          <cell r="B5609">
            <v>32</v>
          </cell>
          <cell r="R5609" t="str">
            <v>271590078All</v>
          </cell>
          <cell r="S5609">
            <v>858</v>
          </cell>
        </row>
        <row r="5610">
          <cell r="A5610" t="str">
            <v>271610016All</v>
          </cell>
          <cell r="B5610">
            <v>50</v>
          </cell>
          <cell r="R5610" t="str">
            <v>271590081All</v>
          </cell>
          <cell r="S5610">
            <v>22</v>
          </cell>
        </row>
        <row r="5611">
          <cell r="A5611" t="str">
            <v>271610041All</v>
          </cell>
          <cell r="B5611">
            <v>120</v>
          </cell>
          <cell r="R5611" t="str">
            <v>271590081Irrigated</v>
          </cell>
          <cell r="S5611">
            <v>28</v>
          </cell>
        </row>
        <row r="5612">
          <cell r="A5612" t="str">
            <v>271610081All</v>
          </cell>
          <cell r="B5612">
            <v>34</v>
          </cell>
          <cell r="R5612" t="str">
            <v>271590081NonIrrigated</v>
          </cell>
          <cell r="S5612">
            <v>13</v>
          </cell>
        </row>
        <row r="5613">
          <cell r="A5613" t="str">
            <v>271630011All</v>
          </cell>
          <cell r="B5613">
            <v>27</v>
          </cell>
          <cell r="R5613" t="str">
            <v>271590091All</v>
          </cell>
          <cell r="S5613">
            <v>32</v>
          </cell>
        </row>
        <row r="5614">
          <cell r="A5614" t="str">
            <v>271630016All</v>
          </cell>
          <cell r="B5614">
            <v>33</v>
          </cell>
          <cell r="R5614" t="str">
            <v>271590091Irrigated</v>
          </cell>
          <cell r="S5614">
            <v>32</v>
          </cell>
        </row>
        <row r="5615">
          <cell r="A5615" t="str">
            <v>271630041All</v>
          </cell>
          <cell r="B5615">
            <v>101</v>
          </cell>
          <cell r="R5615" t="str">
            <v>271590091NonIrrigated</v>
          </cell>
          <cell r="S5615">
            <v>32</v>
          </cell>
        </row>
        <row r="5616">
          <cell r="A5616" t="str">
            <v>271630081All</v>
          </cell>
          <cell r="B5616">
            <v>26</v>
          </cell>
          <cell r="R5616" t="str">
            <v>271610011All</v>
          </cell>
          <cell r="S5616">
            <v>32</v>
          </cell>
        </row>
        <row r="5617">
          <cell r="A5617" t="str">
            <v>271630091All</v>
          </cell>
          <cell r="B5617">
            <v>34</v>
          </cell>
          <cell r="R5617" t="str">
            <v>271610016All</v>
          </cell>
          <cell r="S5617">
            <v>50</v>
          </cell>
        </row>
        <row r="5618">
          <cell r="A5618" t="str">
            <v>271650011All</v>
          </cell>
          <cell r="B5618">
            <v>32</v>
          </cell>
          <cell r="R5618" t="str">
            <v>271610041All</v>
          </cell>
          <cell r="S5618">
            <v>120</v>
          </cell>
        </row>
        <row r="5619">
          <cell r="A5619" t="str">
            <v>271650016All</v>
          </cell>
          <cell r="B5619">
            <v>50</v>
          </cell>
          <cell r="R5619" t="str">
            <v>271610081All</v>
          </cell>
          <cell r="S5619">
            <v>34</v>
          </cell>
        </row>
        <row r="5620">
          <cell r="A5620" t="str">
            <v>271650041All</v>
          </cell>
          <cell r="B5620">
            <v>120</v>
          </cell>
          <cell r="R5620" t="str">
            <v>271630011All</v>
          </cell>
          <cell r="S5620">
            <v>27</v>
          </cell>
        </row>
        <row r="5621">
          <cell r="A5621" t="str">
            <v>271650081All</v>
          </cell>
          <cell r="B5621">
            <v>33</v>
          </cell>
          <cell r="R5621" t="str">
            <v>271630016All</v>
          </cell>
          <cell r="S5621">
            <v>33</v>
          </cell>
        </row>
        <row r="5622">
          <cell r="A5622" t="str">
            <v>271670011All</v>
          </cell>
          <cell r="B5622">
            <v>34</v>
          </cell>
          <cell r="R5622" t="str">
            <v>271630041All</v>
          </cell>
          <cell r="S5622">
            <v>101</v>
          </cell>
        </row>
        <row r="5623">
          <cell r="A5623" t="str">
            <v>271670016All</v>
          </cell>
          <cell r="B5623">
            <v>46</v>
          </cell>
          <cell r="R5623" t="str">
            <v>271630081All</v>
          </cell>
          <cell r="S5623">
            <v>26</v>
          </cell>
        </row>
        <row r="5624">
          <cell r="A5624" t="str">
            <v>271670031All</v>
          </cell>
          <cell r="B5624">
            <v>11</v>
          </cell>
          <cell r="R5624" t="str">
            <v>271630091All</v>
          </cell>
          <cell r="S5624">
            <v>34</v>
          </cell>
        </row>
        <row r="5625">
          <cell r="A5625" t="str">
            <v>271670041All</v>
          </cell>
          <cell r="B5625">
            <v>91</v>
          </cell>
          <cell r="R5625" t="str">
            <v>271650011All</v>
          </cell>
          <cell r="S5625">
            <v>32</v>
          </cell>
        </row>
        <row r="5626">
          <cell r="A5626" t="str">
            <v>271670078All</v>
          </cell>
          <cell r="B5626">
            <v>999</v>
          </cell>
          <cell r="R5626" t="str">
            <v>271650016All</v>
          </cell>
          <cell r="S5626">
            <v>50</v>
          </cell>
        </row>
        <row r="5627">
          <cell r="A5627" t="str">
            <v>271670081All</v>
          </cell>
          <cell r="B5627">
            <v>24</v>
          </cell>
          <cell r="R5627" t="str">
            <v>271650041All</v>
          </cell>
          <cell r="S5627">
            <v>120</v>
          </cell>
        </row>
        <row r="5628">
          <cell r="A5628" t="str">
            <v>271670091All</v>
          </cell>
          <cell r="B5628">
            <v>38</v>
          </cell>
          <cell r="R5628" t="str">
            <v>271650081All</v>
          </cell>
          <cell r="S5628">
            <v>33</v>
          </cell>
        </row>
        <row r="5629">
          <cell r="A5629" t="str">
            <v>271670711All</v>
          </cell>
          <cell r="B5629">
            <v>782</v>
          </cell>
          <cell r="R5629" t="str">
            <v>271670011All</v>
          </cell>
          <cell r="S5629">
            <v>34</v>
          </cell>
        </row>
        <row r="5630">
          <cell r="A5630" t="str">
            <v>271690011All</v>
          </cell>
          <cell r="B5630">
            <v>29</v>
          </cell>
          <cell r="R5630" t="str">
            <v>271670016All</v>
          </cell>
          <cell r="S5630">
            <v>46</v>
          </cell>
        </row>
        <row r="5631">
          <cell r="A5631" t="str">
            <v>271690016All</v>
          </cell>
          <cell r="B5631">
            <v>44</v>
          </cell>
          <cell r="R5631" t="str">
            <v>271670031All</v>
          </cell>
          <cell r="S5631">
            <v>11</v>
          </cell>
        </row>
        <row r="5632">
          <cell r="A5632" t="str">
            <v>271690041All</v>
          </cell>
          <cell r="B5632">
            <v>120</v>
          </cell>
          <cell r="R5632" t="str">
            <v>271670041All</v>
          </cell>
          <cell r="S5632">
            <v>91</v>
          </cell>
        </row>
        <row r="5633">
          <cell r="A5633" t="str">
            <v>271690081All</v>
          </cell>
          <cell r="B5633">
            <v>34</v>
          </cell>
          <cell r="R5633" t="str">
            <v>271670078All</v>
          </cell>
          <cell r="S5633">
            <v>999</v>
          </cell>
        </row>
        <row r="5634">
          <cell r="A5634" t="str">
            <v>271690091All</v>
          </cell>
          <cell r="B5634">
            <v>43</v>
          </cell>
          <cell r="R5634" t="str">
            <v>271670081All</v>
          </cell>
          <cell r="S5634">
            <v>24</v>
          </cell>
        </row>
        <row r="5635">
          <cell r="A5635" t="str">
            <v>271710011All</v>
          </cell>
          <cell r="B5635">
            <v>29</v>
          </cell>
          <cell r="R5635" t="str">
            <v>271670091All</v>
          </cell>
          <cell r="S5635">
            <v>38</v>
          </cell>
        </row>
        <row r="5636">
          <cell r="A5636" t="str">
            <v>271710016All</v>
          </cell>
          <cell r="B5636">
            <v>41</v>
          </cell>
          <cell r="R5636" t="str">
            <v>271670711All</v>
          </cell>
          <cell r="S5636">
            <v>782</v>
          </cell>
        </row>
        <row r="5637">
          <cell r="A5637" t="str">
            <v>271710041All</v>
          </cell>
          <cell r="B5637">
            <v>99</v>
          </cell>
          <cell r="R5637" t="str">
            <v>271690011All</v>
          </cell>
          <cell r="S5637">
            <v>29</v>
          </cell>
        </row>
        <row r="5638">
          <cell r="A5638" t="str">
            <v>271710081All</v>
          </cell>
          <cell r="B5638">
            <v>27</v>
          </cell>
          <cell r="R5638" t="str">
            <v>271690016All</v>
          </cell>
          <cell r="S5638">
            <v>44</v>
          </cell>
        </row>
        <row r="5639">
          <cell r="A5639" t="str">
            <v>271710091All</v>
          </cell>
          <cell r="B5639">
            <v>34</v>
          </cell>
          <cell r="R5639" t="str">
            <v>271690041All</v>
          </cell>
          <cell r="S5639">
            <v>120</v>
          </cell>
        </row>
        <row r="5640">
          <cell r="A5640" t="str">
            <v>271730011All</v>
          </cell>
          <cell r="B5640">
            <v>37</v>
          </cell>
          <cell r="R5640" t="str">
            <v>271690081All</v>
          </cell>
          <cell r="S5640">
            <v>34</v>
          </cell>
        </row>
        <row r="5641">
          <cell r="A5641" t="str">
            <v>271730016All</v>
          </cell>
          <cell r="B5641">
            <v>47</v>
          </cell>
          <cell r="R5641" t="str">
            <v>271690091All</v>
          </cell>
          <cell r="S5641">
            <v>43</v>
          </cell>
        </row>
        <row r="5642">
          <cell r="A5642" t="str">
            <v>271730041All</v>
          </cell>
          <cell r="B5642">
            <v>109</v>
          </cell>
          <cell r="R5642" t="str">
            <v>271710011All</v>
          </cell>
          <cell r="S5642">
            <v>29</v>
          </cell>
        </row>
        <row r="5643">
          <cell r="A5643" t="str">
            <v>271730078All</v>
          </cell>
          <cell r="B5643">
            <v>1170</v>
          </cell>
          <cell r="R5643" t="str">
            <v>271710016All</v>
          </cell>
          <cell r="S5643">
            <v>41</v>
          </cell>
        </row>
        <row r="5644">
          <cell r="A5644" t="str">
            <v>271730081All</v>
          </cell>
          <cell r="B5644">
            <v>29</v>
          </cell>
          <cell r="R5644" t="str">
            <v>271710041All</v>
          </cell>
          <cell r="S5644">
            <v>99</v>
          </cell>
        </row>
        <row r="5645">
          <cell r="A5645" t="str">
            <v>271730091All</v>
          </cell>
          <cell r="B5645">
            <v>37</v>
          </cell>
          <cell r="R5645" t="str">
            <v>271710081All</v>
          </cell>
          <cell r="S5645">
            <v>27</v>
          </cell>
        </row>
        <row r="5646">
          <cell r="A5646" t="str">
            <v>280010011All</v>
          </cell>
          <cell r="B5646">
            <v>4</v>
          </cell>
          <cell r="R5646" t="str">
            <v>271710091All</v>
          </cell>
          <cell r="S5646">
            <v>34</v>
          </cell>
        </row>
        <row r="5647">
          <cell r="A5647" t="str">
            <v>280010041All</v>
          </cell>
          <cell r="B5647">
            <v>63</v>
          </cell>
          <cell r="R5647" t="str">
            <v>271730011All</v>
          </cell>
          <cell r="S5647">
            <v>37</v>
          </cell>
        </row>
        <row r="5648">
          <cell r="A5648" t="str">
            <v>280010051All</v>
          </cell>
          <cell r="B5648">
            <v>46</v>
          </cell>
          <cell r="R5648" t="str">
            <v>271730016All</v>
          </cell>
          <cell r="S5648">
            <v>47</v>
          </cell>
        </row>
        <row r="5649">
          <cell r="A5649" t="str">
            <v>280010081All</v>
          </cell>
          <cell r="B5649">
            <v>13</v>
          </cell>
          <cell r="R5649" t="str">
            <v>271730041All</v>
          </cell>
          <cell r="S5649">
            <v>109</v>
          </cell>
        </row>
        <row r="5650">
          <cell r="A5650" t="str">
            <v>280030011All</v>
          </cell>
          <cell r="B5650">
            <v>27</v>
          </cell>
          <cell r="R5650" t="str">
            <v>271730078All</v>
          </cell>
          <cell r="S5650">
            <v>1170</v>
          </cell>
        </row>
        <row r="5651">
          <cell r="A5651" t="str">
            <v>280030041All</v>
          </cell>
          <cell r="B5651">
            <v>66</v>
          </cell>
          <cell r="R5651" t="str">
            <v>271730081All</v>
          </cell>
          <cell r="S5651">
            <v>29</v>
          </cell>
        </row>
        <row r="5652">
          <cell r="A5652" t="str">
            <v>280030081All</v>
          </cell>
          <cell r="B5652">
            <v>15</v>
          </cell>
          <cell r="R5652" t="str">
            <v>271730091All</v>
          </cell>
          <cell r="S5652">
            <v>37</v>
          </cell>
        </row>
        <row r="5653">
          <cell r="A5653" t="str">
            <v>280050011All</v>
          </cell>
          <cell r="B5653">
            <v>25</v>
          </cell>
          <cell r="R5653" t="str">
            <v>280010011All</v>
          </cell>
          <cell r="S5653">
            <v>4</v>
          </cell>
        </row>
        <row r="5654">
          <cell r="A5654" t="str">
            <v>280050041All</v>
          </cell>
          <cell r="B5654">
            <v>55</v>
          </cell>
          <cell r="R5654" t="str">
            <v>280010041All</v>
          </cell>
          <cell r="S5654">
            <v>63</v>
          </cell>
        </row>
        <row r="5655">
          <cell r="A5655" t="str">
            <v>280050081All</v>
          </cell>
          <cell r="B5655">
            <v>15</v>
          </cell>
          <cell r="R5655" t="str">
            <v>280010051All</v>
          </cell>
          <cell r="S5655">
            <v>46</v>
          </cell>
        </row>
        <row r="5656">
          <cell r="A5656" t="str">
            <v>280070011All</v>
          </cell>
          <cell r="B5656">
            <v>30</v>
          </cell>
          <cell r="R5656" t="str">
            <v>280010081All</v>
          </cell>
          <cell r="S5656">
            <v>13</v>
          </cell>
        </row>
        <row r="5657">
          <cell r="A5657" t="str">
            <v>280070041All</v>
          </cell>
          <cell r="B5657">
            <v>51</v>
          </cell>
          <cell r="R5657" t="str">
            <v>280030011All</v>
          </cell>
          <cell r="S5657">
            <v>27</v>
          </cell>
        </row>
        <row r="5658">
          <cell r="A5658" t="str">
            <v>280070075All</v>
          </cell>
          <cell r="B5658">
            <v>1400</v>
          </cell>
          <cell r="R5658" t="str">
            <v>280030041All</v>
          </cell>
          <cell r="S5658">
            <v>66</v>
          </cell>
        </row>
        <row r="5659">
          <cell r="A5659" t="str">
            <v>280070081All</v>
          </cell>
          <cell r="B5659">
            <v>15</v>
          </cell>
          <cell r="R5659" t="str">
            <v>280030081All</v>
          </cell>
          <cell r="S5659">
            <v>15</v>
          </cell>
        </row>
        <row r="5660">
          <cell r="A5660" t="str">
            <v>280090011All</v>
          </cell>
          <cell r="B5660">
            <v>32</v>
          </cell>
          <cell r="R5660" t="str">
            <v>280050011All</v>
          </cell>
          <cell r="S5660">
            <v>25</v>
          </cell>
        </row>
        <row r="5661">
          <cell r="A5661" t="str">
            <v>280090041All</v>
          </cell>
          <cell r="B5661">
            <v>71</v>
          </cell>
          <cell r="R5661" t="str">
            <v>280050041All</v>
          </cell>
          <cell r="S5661">
            <v>55</v>
          </cell>
        </row>
        <row r="5662">
          <cell r="A5662" t="str">
            <v>280090051All</v>
          </cell>
          <cell r="B5662">
            <v>46</v>
          </cell>
          <cell r="R5662" t="str">
            <v>280050081All</v>
          </cell>
          <cell r="S5662">
            <v>15</v>
          </cell>
        </row>
        <row r="5663">
          <cell r="A5663" t="str">
            <v>280090081All</v>
          </cell>
          <cell r="B5663">
            <v>16</v>
          </cell>
          <cell r="R5663" t="str">
            <v>280070011All</v>
          </cell>
          <cell r="S5663">
            <v>30</v>
          </cell>
        </row>
        <row r="5664">
          <cell r="A5664" t="str">
            <v>280110011All</v>
          </cell>
          <cell r="B5664">
            <v>37</v>
          </cell>
          <cell r="R5664" t="str">
            <v>280070041All</v>
          </cell>
          <cell r="S5664">
            <v>51</v>
          </cell>
        </row>
        <row r="5665">
          <cell r="A5665" t="str">
            <v>280110018LGRAll</v>
          </cell>
          <cell r="B5665">
            <v>4928</v>
          </cell>
          <cell r="R5665" t="str">
            <v>280070075All</v>
          </cell>
          <cell r="S5665">
            <v>1400</v>
          </cell>
        </row>
        <row r="5666">
          <cell r="A5666" t="str">
            <v>280110041All</v>
          </cell>
          <cell r="B5666">
            <v>100</v>
          </cell>
          <cell r="R5666" t="str">
            <v>280070081All</v>
          </cell>
          <cell r="S5666">
            <v>15</v>
          </cell>
        </row>
        <row r="5667">
          <cell r="A5667" t="str">
            <v>280110041Irrigated</v>
          </cell>
          <cell r="B5667">
            <v>105</v>
          </cell>
          <cell r="R5667" t="str">
            <v>280090011All</v>
          </cell>
          <cell r="S5667">
            <v>32</v>
          </cell>
        </row>
        <row r="5668">
          <cell r="A5668" t="str">
            <v>280110041Nonirrigated</v>
          </cell>
          <cell r="B5668">
            <v>68</v>
          </cell>
          <cell r="R5668" t="str">
            <v>280090041All</v>
          </cell>
          <cell r="S5668">
            <v>71</v>
          </cell>
        </row>
        <row r="5669">
          <cell r="A5669" t="str">
            <v>280110051All</v>
          </cell>
          <cell r="B5669">
            <v>49</v>
          </cell>
          <cell r="R5669" t="str">
            <v>280090051All</v>
          </cell>
          <cell r="S5669">
            <v>46</v>
          </cell>
        </row>
        <row r="5670">
          <cell r="A5670" t="str">
            <v>280110081All</v>
          </cell>
          <cell r="B5670">
            <v>29</v>
          </cell>
          <cell r="R5670" t="str">
            <v>280090081All</v>
          </cell>
          <cell r="S5670">
            <v>16</v>
          </cell>
        </row>
        <row r="5671">
          <cell r="A5671" t="str">
            <v>280130011All</v>
          </cell>
          <cell r="B5671">
            <v>31</v>
          </cell>
          <cell r="R5671" t="str">
            <v>280110011All</v>
          </cell>
          <cell r="S5671">
            <v>37</v>
          </cell>
        </row>
        <row r="5672">
          <cell r="A5672" t="str">
            <v>280130041All</v>
          </cell>
          <cell r="B5672">
            <v>70</v>
          </cell>
          <cell r="R5672" t="str">
            <v>280110018LGRAll</v>
          </cell>
          <cell r="S5672">
            <v>4928</v>
          </cell>
        </row>
        <row r="5673">
          <cell r="A5673" t="str">
            <v>280130075All</v>
          </cell>
          <cell r="B5673">
            <v>1400</v>
          </cell>
          <cell r="R5673" t="str">
            <v>280110041All</v>
          </cell>
          <cell r="S5673">
            <v>100</v>
          </cell>
        </row>
        <row r="5674">
          <cell r="A5674" t="str">
            <v>280130081All</v>
          </cell>
          <cell r="B5674">
            <v>16</v>
          </cell>
          <cell r="R5674" t="str">
            <v>280110041Irrigated</v>
          </cell>
          <cell r="S5674">
            <v>105</v>
          </cell>
        </row>
        <row r="5675">
          <cell r="A5675" t="str">
            <v>280150011All</v>
          </cell>
          <cell r="B5675">
            <v>29</v>
          </cell>
          <cell r="R5675" t="str">
            <v>280110041NonIrrigated</v>
          </cell>
          <cell r="S5675">
            <v>68</v>
          </cell>
        </row>
        <row r="5676">
          <cell r="A5676" t="str">
            <v>280150041All</v>
          </cell>
          <cell r="B5676">
            <v>83</v>
          </cell>
          <cell r="R5676" t="str">
            <v>280110051All</v>
          </cell>
          <cell r="S5676">
            <v>49</v>
          </cell>
        </row>
        <row r="5677">
          <cell r="A5677" t="str">
            <v>280150051All</v>
          </cell>
          <cell r="B5677">
            <v>46</v>
          </cell>
          <cell r="R5677" t="str">
            <v>280110081All</v>
          </cell>
          <cell r="S5677">
            <v>29</v>
          </cell>
        </row>
        <row r="5678">
          <cell r="A5678" t="str">
            <v>280150081All</v>
          </cell>
          <cell r="B5678">
            <v>19</v>
          </cell>
          <cell r="R5678" t="str">
            <v>280130011All</v>
          </cell>
          <cell r="S5678">
            <v>31</v>
          </cell>
        </row>
        <row r="5679">
          <cell r="A5679" t="str">
            <v>280170011All</v>
          </cell>
          <cell r="B5679">
            <v>26</v>
          </cell>
          <cell r="R5679" t="str">
            <v>280130041All</v>
          </cell>
          <cell r="S5679">
            <v>70</v>
          </cell>
        </row>
        <row r="5680">
          <cell r="A5680" t="str">
            <v>280170041All</v>
          </cell>
          <cell r="B5680">
            <v>65</v>
          </cell>
          <cell r="R5680" t="str">
            <v>280130075All</v>
          </cell>
          <cell r="S5680">
            <v>1400</v>
          </cell>
        </row>
        <row r="5681">
          <cell r="A5681" t="str">
            <v>280170051All</v>
          </cell>
          <cell r="B5681">
            <v>32</v>
          </cell>
          <cell r="R5681" t="str">
            <v>280130081All</v>
          </cell>
          <cell r="S5681">
            <v>16</v>
          </cell>
        </row>
        <row r="5682">
          <cell r="A5682" t="str">
            <v>280170075All</v>
          </cell>
          <cell r="B5682">
            <v>1400</v>
          </cell>
          <cell r="R5682" t="str">
            <v>280150011All</v>
          </cell>
          <cell r="S5682">
            <v>29</v>
          </cell>
        </row>
        <row r="5683">
          <cell r="A5683" t="str">
            <v>280170081All</v>
          </cell>
          <cell r="B5683">
            <v>14</v>
          </cell>
          <cell r="R5683" t="str">
            <v>280150041All</v>
          </cell>
          <cell r="S5683">
            <v>83</v>
          </cell>
        </row>
        <row r="5684">
          <cell r="A5684" t="str">
            <v>280210011All</v>
          </cell>
          <cell r="B5684">
            <v>20</v>
          </cell>
          <cell r="R5684" t="str">
            <v>280150051All</v>
          </cell>
          <cell r="S5684">
            <v>46</v>
          </cell>
        </row>
        <row r="5685">
          <cell r="A5685" t="str">
            <v>280210041All</v>
          </cell>
          <cell r="B5685">
            <v>76</v>
          </cell>
          <cell r="R5685" t="str">
            <v>280150081All</v>
          </cell>
          <cell r="S5685">
            <v>19</v>
          </cell>
        </row>
        <row r="5686">
          <cell r="A5686" t="str">
            <v>280210075All</v>
          </cell>
          <cell r="B5686">
            <v>1400</v>
          </cell>
          <cell r="R5686" t="str">
            <v>280170011All</v>
          </cell>
          <cell r="S5686">
            <v>26</v>
          </cell>
        </row>
        <row r="5687">
          <cell r="A5687" t="str">
            <v>280210081All</v>
          </cell>
          <cell r="B5687">
            <v>16</v>
          </cell>
          <cell r="R5687" t="str">
            <v>280170041All</v>
          </cell>
          <cell r="S5687">
            <v>65</v>
          </cell>
        </row>
        <row r="5688">
          <cell r="A5688" t="str">
            <v>280230041All</v>
          </cell>
          <cell r="B5688">
            <v>48</v>
          </cell>
          <cell r="R5688" t="str">
            <v>280170051All</v>
          </cell>
          <cell r="S5688">
            <v>32</v>
          </cell>
        </row>
        <row r="5689">
          <cell r="A5689" t="str">
            <v>280250011All</v>
          </cell>
          <cell r="B5689">
            <v>28</v>
          </cell>
          <cell r="R5689" t="str">
            <v>280170075All</v>
          </cell>
          <cell r="S5689">
            <v>1400</v>
          </cell>
        </row>
        <row r="5690">
          <cell r="A5690" t="str">
            <v>280250041All</v>
          </cell>
          <cell r="B5690">
            <v>57</v>
          </cell>
          <cell r="R5690" t="str">
            <v>280170081All</v>
          </cell>
          <cell r="S5690">
            <v>14</v>
          </cell>
        </row>
        <row r="5691">
          <cell r="A5691" t="str">
            <v>280250081All</v>
          </cell>
          <cell r="B5691">
            <v>15</v>
          </cell>
          <cell r="R5691" t="str">
            <v>280210011All</v>
          </cell>
          <cell r="S5691">
            <v>20</v>
          </cell>
        </row>
        <row r="5692">
          <cell r="A5692" t="str">
            <v>280270011All</v>
          </cell>
          <cell r="B5692">
            <v>39</v>
          </cell>
          <cell r="R5692" t="str">
            <v>280210041All</v>
          </cell>
          <cell r="S5692">
            <v>76</v>
          </cell>
        </row>
        <row r="5693">
          <cell r="A5693" t="str">
            <v>280270018LGRAll</v>
          </cell>
          <cell r="B5693">
            <v>4631</v>
          </cell>
          <cell r="R5693" t="str">
            <v>280210075All</v>
          </cell>
          <cell r="S5693">
            <v>1400</v>
          </cell>
        </row>
        <row r="5694">
          <cell r="A5694" t="str">
            <v>280270041All</v>
          </cell>
          <cell r="B5694">
            <v>98</v>
          </cell>
          <cell r="R5694" t="str">
            <v>280210081All</v>
          </cell>
          <cell r="S5694">
            <v>16</v>
          </cell>
        </row>
        <row r="5695">
          <cell r="A5695" t="str">
            <v>280270051All</v>
          </cell>
          <cell r="B5695">
            <v>49</v>
          </cell>
          <cell r="R5695" t="str">
            <v>280230041All</v>
          </cell>
          <cell r="S5695">
            <v>48</v>
          </cell>
        </row>
        <row r="5696">
          <cell r="A5696" t="str">
            <v>280270081All</v>
          </cell>
          <cell r="B5696">
            <v>26</v>
          </cell>
          <cell r="R5696" t="str">
            <v>280250011All</v>
          </cell>
          <cell r="S5696">
            <v>28</v>
          </cell>
        </row>
        <row r="5697">
          <cell r="A5697" t="str">
            <v>280290011All</v>
          </cell>
          <cell r="B5697">
            <v>25</v>
          </cell>
          <cell r="R5697" t="str">
            <v>280250041All</v>
          </cell>
          <cell r="S5697">
            <v>57</v>
          </cell>
        </row>
        <row r="5698">
          <cell r="A5698" t="str">
            <v>280290041All</v>
          </cell>
          <cell r="B5698">
            <v>51</v>
          </cell>
          <cell r="R5698" t="str">
            <v>280250081All</v>
          </cell>
          <cell r="S5698">
            <v>15</v>
          </cell>
        </row>
        <row r="5699">
          <cell r="A5699" t="str">
            <v>280290075All</v>
          </cell>
          <cell r="B5699">
            <v>1400</v>
          </cell>
          <cell r="R5699" t="str">
            <v>280270011All</v>
          </cell>
          <cell r="S5699">
            <v>39</v>
          </cell>
        </row>
        <row r="5700">
          <cell r="A5700" t="str">
            <v>280290081All</v>
          </cell>
          <cell r="B5700">
            <v>15</v>
          </cell>
          <cell r="R5700" t="str">
            <v>280270018LGRAll</v>
          </cell>
          <cell r="S5700">
            <v>4631</v>
          </cell>
        </row>
        <row r="5701">
          <cell r="A5701" t="str">
            <v>280310011All</v>
          </cell>
          <cell r="B5701">
            <v>26</v>
          </cell>
          <cell r="R5701" t="str">
            <v>280270041All</v>
          </cell>
          <cell r="S5701">
            <v>98</v>
          </cell>
        </row>
        <row r="5702">
          <cell r="A5702" t="str">
            <v>280310041All</v>
          </cell>
          <cell r="B5702">
            <v>53</v>
          </cell>
          <cell r="R5702" t="str">
            <v>280270051All</v>
          </cell>
          <cell r="S5702">
            <v>49</v>
          </cell>
        </row>
        <row r="5703">
          <cell r="A5703" t="str">
            <v>280310075All</v>
          </cell>
          <cell r="B5703">
            <v>1687</v>
          </cell>
          <cell r="R5703" t="str">
            <v>280270081All</v>
          </cell>
          <cell r="S5703">
            <v>26</v>
          </cell>
        </row>
        <row r="5704">
          <cell r="A5704" t="str">
            <v>280310081All</v>
          </cell>
          <cell r="B5704">
            <v>15</v>
          </cell>
          <cell r="R5704" t="str">
            <v>280290011All</v>
          </cell>
          <cell r="S5704">
            <v>25</v>
          </cell>
        </row>
        <row r="5705">
          <cell r="A5705" t="str">
            <v>280330011All</v>
          </cell>
          <cell r="B5705">
            <v>32</v>
          </cell>
          <cell r="R5705" t="str">
            <v>280290041All</v>
          </cell>
          <cell r="S5705">
            <v>51</v>
          </cell>
        </row>
        <row r="5706">
          <cell r="A5706" t="str">
            <v>280330018LGRAll</v>
          </cell>
          <cell r="B5706">
            <v>4229</v>
          </cell>
          <cell r="R5706" t="str">
            <v>280290075All</v>
          </cell>
          <cell r="S5706">
            <v>1400</v>
          </cell>
        </row>
        <row r="5707">
          <cell r="A5707" t="str">
            <v>280330041All</v>
          </cell>
          <cell r="B5707">
            <v>79</v>
          </cell>
          <cell r="R5707" t="str">
            <v>280290081All</v>
          </cell>
          <cell r="S5707">
            <v>15</v>
          </cell>
        </row>
        <row r="5708">
          <cell r="A5708" t="str">
            <v>280330051All</v>
          </cell>
          <cell r="B5708">
            <v>42</v>
          </cell>
          <cell r="R5708" t="str">
            <v>280310011All</v>
          </cell>
          <cell r="S5708">
            <v>26</v>
          </cell>
        </row>
        <row r="5709">
          <cell r="A5709" t="str">
            <v>280330081All</v>
          </cell>
          <cell r="B5709">
            <v>21</v>
          </cell>
          <cell r="R5709" t="str">
            <v>280310041All</v>
          </cell>
          <cell r="S5709">
            <v>53</v>
          </cell>
        </row>
        <row r="5710">
          <cell r="A5710" t="str">
            <v>280350075All</v>
          </cell>
          <cell r="B5710">
            <v>2100</v>
          </cell>
          <cell r="R5710" t="str">
            <v>280310075All</v>
          </cell>
          <cell r="S5710">
            <v>1687</v>
          </cell>
        </row>
        <row r="5711">
          <cell r="A5711" t="str">
            <v>280370011All</v>
          </cell>
          <cell r="B5711">
            <v>28</v>
          </cell>
          <cell r="R5711" t="str">
            <v>280310081All</v>
          </cell>
          <cell r="S5711">
            <v>15</v>
          </cell>
        </row>
        <row r="5712">
          <cell r="A5712" t="str">
            <v>280370041All</v>
          </cell>
          <cell r="B5712">
            <v>60</v>
          </cell>
          <cell r="R5712" t="str">
            <v>280330011All</v>
          </cell>
          <cell r="S5712">
            <v>32</v>
          </cell>
        </row>
        <row r="5713">
          <cell r="A5713" t="str">
            <v>280370081All</v>
          </cell>
          <cell r="B5713">
            <v>16</v>
          </cell>
          <cell r="R5713" t="str">
            <v>280330018LGRAll</v>
          </cell>
          <cell r="S5713">
            <v>4229</v>
          </cell>
        </row>
        <row r="5714">
          <cell r="A5714" t="str">
            <v>280390011All</v>
          </cell>
          <cell r="B5714">
            <v>28</v>
          </cell>
          <cell r="R5714" t="str">
            <v>280330041All</v>
          </cell>
          <cell r="S5714">
            <v>79</v>
          </cell>
        </row>
        <row r="5715">
          <cell r="A5715" t="str">
            <v>280390041All</v>
          </cell>
          <cell r="B5715">
            <v>43</v>
          </cell>
          <cell r="R5715" t="str">
            <v>280330051All</v>
          </cell>
          <cell r="S5715">
            <v>42</v>
          </cell>
        </row>
        <row r="5716">
          <cell r="A5716" t="str">
            <v>280390075All</v>
          </cell>
          <cell r="B5716">
            <v>2030</v>
          </cell>
          <cell r="R5716" t="str">
            <v>280330081All</v>
          </cell>
          <cell r="S5716">
            <v>21</v>
          </cell>
        </row>
        <row r="5717">
          <cell r="A5717" t="str">
            <v>280390081All</v>
          </cell>
          <cell r="B5717">
            <v>15</v>
          </cell>
          <cell r="R5717" t="str">
            <v>280350075All</v>
          </cell>
          <cell r="S5717">
            <v>2100</v>
          </cell>
        </row>
        <row r="5718">
          <cell r="A5718" t="str">
            <v>280410041All</v>
          </cell>
          <cell r="B5718">
            <v>47</v>
          </cell>
          <cell r="R5718" t="str">
            <v>280370011All</v>
          </cell>
          <cell r="S5718">
            <v>28</v>
          </cell>
        </row>
        <row r="5719">
          <cell r="A5719" t="str">
            <v>280410075All</v>
          </cell>
          <cell r="B5719">
            <v>1687</v>
          </cell>
          <cell r="R5719" t="str">
            <v>280370041All</v>
          </cell>
          <cell r="S5719">
            <v>60</v>
          </cell>
        </row>
        <row r="5720">
          <cell r="A5720" t="str">
            <v>280410081All</v>
          </cell>
          <cell r="B5720">
            <v>15</v>
          </cell>
          <cell r="R5720" t="str">
            <v>280370081All</v>
          </cell>
          <cell r="S5720">
            <v>16</v>
          </cell>
        </row>
        <row r="5721">
          <cell r="A5721" t="str">
            <v>280430011All</v>
          </cell>
          <cell r="B5721">
            <v>28</v>
          </cell>
          <cell r="R5721" t="str">
            <v>280390011All</v>
          </cell>
          <cell r="S5721">
            <v>28</v>
          </cell>
        </row>
        <row r="5722">
          <cell r="A5722" t="str">
            <v>280430018LGRAll</v>
          </cell>
          <cell r="B5722">
            <v>3950</v>
          </cell>
          <cell r="R5722" t="str">
            <v>280390041All</v>
          </cell>
          <cell r="S5722">
            <v>43</v>
          </cell>
        </row>
        <row r="5723">
          <cell r="A5723" t="str">
            <v>280430041All</v>
          </cell>
          <cell r="B5723">
            <v>77</v>
          </cell>
          <cell r="R5723" t="str">
            <v>280390075All</v>
          </cell>
          <cell r="S5723">
            <v>2030</v>
          </cell>
        </row>
        <row r="5724">
          <cell r="A5724" t="str">
            <v>280430041Irrigated</v>
          </cell>
          <cell r="B5724">
            <v>77</v>
          </cell>
          <cell r="R5724" t="str">
            <v>280390081All</v>
          </cell>
          <cell r="S5724">
            <v>15</v>
          </cell>
        </row>
        <row r="5725">
          <cell r="A5725" t="str">
            <v>280430041Nonirrigated</v>
          </cell>
          <cell r="B5725">
            <v>77</v>
          </cell>
          <cell r="R5725" t="str">
            <v>280410041All</v>
          </cell>
          <cell r="S5725">
            <v>47</v>
          </cell>
        </row>
        <row r="5726">
          <cell r="A5726" t="str">
            <v>280430051All</v>
          </cell>
          <cell r="B5726">
            <v>46</v>
          </cell>
          <cell r="R5726" t="str">
            <v>280410075All</v>
          </cell>
          <cell r="S5726">
            <v>1687</v>
          </cell>
        </row>
        <row r="5727">
          <cell r="A5727" t="str">
            <v>280430075All</v>
          </cell>
          <cell r="B5727">
            <v>1400</v>
          </cell>
          <cell r="R5727" t="str">
            <v>280410081All</v>
          </cell>
          <cell r="S5727">
            <v>15</v>
          </cell>
        </row>
        <row r="5728">
          <cell r="A5728" t="str">
            <v>280430081All</v>
          </cell>
          <cell r="B5728">
            <v>15</v>
          </cell>
          <cell r="R5728" t="str">
            <v>280430011All</v>
          </cell>
          <cell r="S5728">
            <v>28</v>
          </cell>
        </row>
        <row r="5729">
          <cell r="A5729" t="str">
            <v>280490011All</v>
          </cell>
          <cell r="B5729">
            <v>27</v>
          </cell>
          <cell r="R5729" t="str">
            <v>280430018LGRAll</v>
          </cell>
          <cell r="S5729">
            <v>3950</v>
          </cell>
        </row>
        <row r="5730">
          <cell r="A5730" t="str">
            <v>280490041All</v>
          </cell>
          <cell r="B5730">
            <v>67</v>
          </cell>
          <cell r="R5730" t="str">
            <v>280430041All</v>
          </cell>
          <cell r="S5730">
            <v>77</v>
          </cell>
        </row>
        <row r="5731">
          <cell r="A5731" t="str">
            <v>280490081All</v>
          </cell>
          <cell r="B5731">
            <v>21</v>
          </cell>
          <cell r="R5731" t="str">
            <v>280430041Irrigated</v>
          </cell>
          <cell r="S5731">
            <v>77</v>
          </cell>
        </row>
        <row r="5732">
          <cell r="A5732" t="str">
            <v>280510011All</v>
          </cell>
          <cell r="B5732">
            <v>27</v>
          </cell>
          <cell r="R5732" t="str">
            <v>280430041NonIrrigated</v>
          </cell>
          <cell r="S5732">
            <v>77</v>
          </cell>
        </row>
        <row r="5733">
          <cell r="A5733" t="str">
            <v>280510018LGRAll</v>
          </cell>
          <cell r="B5733">
            <v>4027</v>
          </cell>
          <cell r="R5733" t="str">
            <v>280430051All</v>
          </cell>
          <cell r="S5733">
            <v>46</v>
          </cell>
        </row>
        <row r="5734">
          <cell r="A5734" t="str">
            <v>280510041All</v>
          </cell>
          <cell r="B5734">
            <v>95</v>
          </cell>
          <cell r="R5734" t="str">
            <v>280430075All</v>
          </cell>
          <cell r="S5734">
            <v>1400</v>
          </cell>
        </row>
        <row r="5735">
          <cell r="A5735" t="str">
            <v>280510051All</v>
          </cell>
          <cell r="B5735">
            <v>46</v>
          </cell>
          <cell r="R5735" t="str">
            <v>280430081All</v>
          </cell>
          <cell r="S5735">
            <v>15</v>
          </cell>
        </row>
        <row r="5736">
          <cell r="A5736" t="str">
            <v>280510075All</v>
          </cell>
          <cell r="B5736">
            <v>1400</v>
          </cell>
          <cell r="R5736" t="str">
            <v>280490011All</v>
          </cell>
          <cell r="S5736">
            <v>27</v>
          </cell>
        </row>
        <row r="5737">
          <cell r="A5737" t="str">
            <v>280510081All</v>
          </cell>
          <cell r="B5737">
            <v>24</v>
          </cell>
          <cell r="R5737" t="str">
            <v>280490041All</v>
          </cell>
          <cell r="S5737">
            <v>67</v>
          </cell>
        </row>
        <row r="5738">
          <cell r="A5738" t="str">
            <v>280530011All</v>
          </cell>
          <cell r="B5738">
            <v>38</v>
          </cell>
          <cell r="R5738" t="str">
            <v>280490081All</v>
          </cell>
          <cell r="S5738">
            <v>21</v>
          </cell>
        </row>
        <row r="5739">
          <cell r="A5739" t="str">
            <v>280530018LGRAll</v>
          </cell>
          <cell r="B5739">
            <v>4250</v>
          </cell>
          <cell r="R5739" t="str">
            <v>280510011All</v>
          </cell>
          <cell r="S5739">
            <v>27</v>
          </cell>
        </row>
        <row r="5740">
          <cell r="A5740" t="str">
            <v>280530041All</v>
          </cell>
          <cell r="B5740">
            <v>97</v>
          </cell>
          <cell r="R5740" t="str">
            <v>280510018LGRAll</v>
          </cell>
          <cell r="S5740">
            <v>4027</v>
          </cell>
        </row>
        <row r="5741">
          <cell r="A5741" t="str">
            <v>280530051All</v>
          </cell>
          <cell r="B5741">
            <v>51</v>
          </cell>
          <cell r="R5741" t="str">
            <v>280510041All</v>
          </cell>
          <cell r="S5741">
            <v>95</v>
          </cell>
        </row>
        <row r="5742">
          <cell r="A5742" t="str">
            <v>280530081All</v>
          </cell>
          <cell r="B5742">
            <v>22</v>
          </cell>
          <cell r="R5742" t="str">
            <v>280510051All</v>
          </cell>
          <cell r="S5742">
            <v>46</v>
          </cell>
        </row>
        <row r="5743">
          <cell r="A5743" t="str">
            <v>280550011All</v>
          </cell>
          <cell r="B5743">
            <v>36</v>
          </cell>
          <cell r="R5743" t="str">
            <v>280510075All</v>
          </cell>
          <cell r="S5743">
            <v>1400</v>
          </cell>
        </row>
        <row r="5744">
          <cell r="A5744" t="str">
            <v>280550018LGRAll</v>
          </cell>
          <cell r="B5744">
            <v>4659</v>
          </cell>
          <cell r="R5744" t="str">
            <v>280510081All</v>
          </cell>
          <cell r="S5744">
            <v>24</v>
          </cell>
        </row>
        <row r="5745">
          <cell r="A5745" t="str">
            <v>280550041All</v>
          </cell>
          <cell r="B5745">
            <v>78</v>
          </cell>
          <cell r="R5745" t="str">
            <v>280530011All</v>
          </cell>
          <cell r="S5745">
            <v>38</v>
          </cell>
        </row>
        <row r="5746">
          <cell r="A5746" t="str">
            <v>280550051All</v>
          </cell>
          <cell r="B5746">
            <v>53</v>
          </cell>
          <cell r="R5746" t="str">
            <v>280530018LGRAll</v>
          </cell>
          <cell r="S5746">
            <v>4250</v>
          </cell>
        </row>
        <row r="5747">
          <cell r="A5747" t="str">
            <v>280550081All</v>
          </cell>
          <cell r="B5747">
            <v>22</v>
          </cell>
          <cell r="R5747" t="str">
            <v>280530041All</v>
          </cell>
          <cell r="S5747">
            <v>97</v>
          </cell>
        </row>
        <row r="5748">
          <cell r="A5748" t="str">
            <v>280570011All</v>
          </cell>
          <cell r="B5748">
            <v>27</v>
          </cell>
          <cell r="R5748" t="str">
            <v>280530051All</v>
          </cell>
          <cell r="S5748">
            <v>51</v>
          </cell>
        </row>
        <row r="5749">
          <cell r="A5749" t="str">
            <v>280570041All</v>
          </cell>
          <cell r="B5749">
            <v>53</v>
          </cell>
          <cell r="R5749" t="str">
            <v>280530081All</v>
          </cell>
          <cell r="S5749">
            <v>22</v>
          </cell>
        </row>
        <row r="5750">
          <cell r="A5750" t="str">
            <v>280570075All</v>
          </cell>
          <cell r="B5750">
            <v>1400</v>
          </cell>
          <cell r="R5750" t="str">
            <v>280550011All</v>
          </cell>
          <cell r="S5750">
            <v>36</v>
          </cell>
        </row>
        <row r="5751">
          <cell r="A5751" t="str">
            <v>280570081All</v>
          </cell>
          <cell r="B5751">
            <v>14</v>
          </cell>
          <cell r="R5751" t="str">
            <v>280550018LGRAll</v>
          </cell>
          <cell r="S5751">
            <v>4659</v>
          </cell>
        </row>
        <row r="5752">
          <cell r="A5752" t="str">
            <v>280590041All</v>
          </cell>
          <cell r="B5752">
            <v>52</v>
          </cell>
          <cell r="R5752" t="str">
            <v>280550041All</v>
          </cell>
          <cell r="S5752">
            <v>78</v>
          </cell>
        </row>
        <row r="5753">
          <cell r="A5753" t="str">
            <v>280590075All</v>
          </cell>
          <cell r="B5753">
            <v>1687</v>
          </cell>
          <cell r="R5753" t="str">
            <v>280550051All</v>
          </cell>
          <cell r="S5753">
            <v>53</v>
          </cell>
        </row>
        <row r="5754">
          <cell r="A5754" t="str">
            <v>280590081All</v>
          </cell>
          <cell r="B5754">
            <v>14</v>
          </cell>
          <cell r="R5754" t="str">
            <v>280550081All</v>
          </cell>
          <cell r="S5754">
            <v>22</v>
          </cell>
        </row>
        <row r="5755">
          <cell r="A5755" t="str">
            <v>280610081All</v>
          </cell>
          <cell r="B5755">
            <v>16</v>
          </cell>
          <cell r="R5755" t="str">
            <v>280570011All</v>
          </cell>
          <cell r="S5755">
            <v>27</v>
          </cell>
        </row>
        <row r="5756">
          <cell r="A5756" t="str">
            <v>280630011All</v>
          </cell>
          <cell r="B5756">
            <v>6</v>
          </cell>
          <cell r="R5756" t="str">
            <v>280570041All</v>
          </cell>
          <cell r="S5756">
            <v>53</v>
          </cell>
        </row>
        <row r="5757">
          <cell r="A5757" t="str">
            <v>280630041All</v>
          </cell>
          <cell r="B5757">
            <v>39</v>
          </cell>
          <cell r="R5757" t="str">
            <v>280570075All</v>
          </cell>
          <cell r="S5757">
            <v>1400</v>
          </cell>
        </row>
        <row r="5758">
          <cell r="A5758" t="str">
            <v>280630081All</v>
          </cell>
          <cell r="B5758">
            <v>13</v>
          </cell>
          <cell r="R5758" t="str">
            <v>280570081All</v>
          </cell>
          <cell r="S5758">
            <v>14</v>
          </cell>
        </row>
        <row r="5759">
          <cell r="A5759" t="str">
            <v>280650011All</v>
          </cell>
          <cell r="B5759">
            <v>25</v>
          </cell>
          <cell r="R5759" t="str">
            <v>280590041All</v>
          </cell>
          <cell r="S5759">
            <v>52</v>
          </cell>
        </row>
        <row r="5760">
          <cell r="A5760" t="str">
            <v>280650041All</v>
          </cell>
          <cell r="B5760">
            <v>43</v>
          </cell>
          <cell r="R5760" t="str">
            <v>280590075All</v>
          </cell>
          <cell r="S5760">
            <v>1687</v>
          </cell>
        </row>
        <row r="5761">
          <cell r="A5761" t="str">
            <v>280650081All</v>
          </cell>
          <cell r="B5761">
            <v>13</v>
          </cell>
          <cell r="R5761" t="str">
            <v>280590081All</v>
          </cell>
          <cell r="S5761">
            <v>14</v>
          </cell>
        </row>
        <row r="5762">
          <cell r="A5762" t="str">
            <v>280670011All</v>
          </cell>
          <cell r="B5762">
            <v>25</v>
          </cell>
          <cell r="R5762" t="str">
            <v>280610081All</v>
          </cell>
          <cell r="S5762">
            <v>16</v>
          </cell>
        </row>
        <row r="5763">
          <cell r="A5763" t="str">
            <v>280670041All</v>
          </cell>
          <cell r="B5763">
            <v>60</v>
          </cell>
          <cell r="R5763" t="str">
            <v>280630011All</v>
          </cell>
          <cell r="S5763">
            <v>6</v>
          </cell>
        </row>
        <row r="5764">
          <cell r="A5764" t="str">
            <v>280670075All</v>
          </cell>
          <cell r="B5764">
            <v>1687</v>
          </cell>
          <cell r="R5764" t="str">
            <v>280630041All</v>
          </cell>
          <cell r="S5764">
            <v>39</v>
          </cell>
        </row>
        <row r="5765">
          <cell r="A5765" t="str">
            <v>280670081All</v>
          </cell>
          <cell r="B5765">
            <v>16</v>
          </cell>
          <cell r="R5765" t="str">
            <v>280630081All</v>
          </cell>
          <cell r="S5765">
            <v>13</v>
          </cell>
        </row>
        <row r="5766">
          <cell r="A5766" t="str">
            <v>280690081All</v>
          </cell>
          <cell r="B5766">
            <v>16</v>
          </cell>
          <cell r="R5766" t="str">
            <v>280650011All</v>
          </cell>
          <cell r="S5766">
            <v>25</v>
          </cell>
        </row>
        <row r="5767">
          <cell r="A5767" t="str">
            <v>280710011All</v>
          </cell>
          <cell r="B5767">
            <v>30</v>
          </cell>
          <cell r="R5767" t="str">
            <v>280650041All</v>
          </cell>
          <cell r="S5767">
            <v>43</v>
          </cell>
        </row>
        <row r="5768">
          <cell r="A5768" t="str">
            <v>280710041All</v>
          </cell>
          <cell r="B5768">
            <v>67</v>
          </cell>
          <cell r="R5768" t="str">
            <v>280650081All</v>
          </cell>
          <cell r="S5768">
            <v>13</v>
          </cell>
        </row>
        <row r="5769">
          <cell r="A5769" t="str">
            <v>280710081All</v>
          </cell>
          <cell r="B5769">
            <v>18</v>
          </cell>
          <cell r="R5769" t="str">
            <v>280670011All</v>
          </cell>
          <cell r="S5769">
            <v>25</v>
          </cell>
        </row>
        <row r="5770">
          <cell r="A5770" t="str">
            <v>280730011All</v>
          </cell>
          <cell r="B5770">
            <v>25</v>
          </cell>
          <cell r="R5770" t="str">
            <v>280670041All</v>
          </cell>
          <cell r="S5770">
            <v>60</v>
          </cell>
        </row>
        <row r="5771">
          <cell r="A5771" t="str">
            <v>280730041All</v>
          </cell>
          <cell r="B5771">
            <v>50</v>
          </cell>
          <cell r="R5771" t="str">
            <v>280670075All</v>
          </cell>
          <cell r="S5771">
            <v>1687</v>
          </cell>
        </row>
        <row r="5772">
          <cell r="A5772" t="str">
            <v>280730081All</v>
          </cell>
          <cell r="B5772">
            <v>14</v>
          </cell>
          <cell r="R5772" t="str">
            <v>280670081All</v>
          </cell>
          <cell r="S5772">
            <v>16</v>
          </cell>
        </row>
        <row r="5773">
          <cell r="A5773" t="str">
            <v>280750041All</v>
          </cell>
          <cell r="B5773">
            <v>50</v>
          </cell>
          <cell r="R5773" t="str">
            <v>280690081All</v>
          </cell>
          <cell r="S5773">
            <v>16</v>
          </cell>
        </row>
        <row r="5774">
          <cell r="A5774" t="str">
            <v>280770011All</v>
          </cell>
          <cell r="B5774">
            <v>25</v>
          </cell>
          <cell r="R5774" t="str">
            <v>280710011All</v>
          </cell>
          <cell r="S5774">
            <v>30</v>
          </cell>
        </row>
        <row r="5775">
          <cell r="A5775" t="str">
            <v>280770016All</v>
          </cell>
          <cell r="B5775">
            <v>38</v>
          </cell>
          <cell r="R5775" t="str">
            <v>280710041All</v>
          </cell>
          <cell r="S5775">
            <v>67</v>
          </cell>
        </row>
        <row r="5776">
          <cell r="A5776" t="str">
            <v>280770041All</v>
          </cell>
          <cell r="B5776">
            <v>48</v>
          </cell>
          <cell r="R5776" t="str">
            <v>280710081All</v>
          </cell>
          <cell r="S5776">
            <v>18</v>
          </cell>
        </row>
        <row r="5777">
          <cell r="A5777" t="str">
            <v>280770075All</v>
          </cell>
          <cell r="B5777">
            <v>1400</v>
          </cell>
          <cell r="R5777" t="str">
            <v>280730011All</v>
          </cell>
          <cell r="S5777">
            <v>25</v>
          </cell>
        </row>
        <row r="5778">
          <cell r="A5778" t="str">
            <v>280770081All</v>
          </cell>
          <cell r="B5778">
            <v>13</v>
          </cell>
          <cell r="R5778" t="str">
            <v>280730041All</v>
          </cell>
          <cell r="S5778">
            <v>50</v>
          </cell>
        </row>
        <row r="5779">
          <cell r="A5779" t="str">
            <v>280790041All</v>
          </cell>
          <cell r="B5779">
            <v>50</v>
          </cell>
          <cell r="R5779" t="str">
            <v>280730081All</v>
          </cell>
          <cell r="S5779">
            <v>14</v>
          </cell>
        </row>
        <row r="5780">
          <cell r="A5780" t="str">
            <v>280790081All</v>
          </cell>
          <cell r="B5780">
            <v>16</v>
          </cell>
          <cell r="R5780" t="str">
            <v>280750041All</v>
          </cell>
          <cell r="S5780">
            <v>50</v>
          </cell>
        </row>
        <row r="5781">
          <cell r="A5781" t="str">
            <v>280810011All</v>
          </cell>
          <cell r="B5781">
            <v>22</v>
          </cell>
          <cell r="R5781" t="str">
            <v>280770011All</v>
          </cell>
          <cell r="S5781">
            <v>25</v>
          </cell>
        </row>
        <row r="5782">
          <cell r="A5782" t="str">
            <v>280810041All</v>
          </cell>
          <cell r="B5782">
            <v>58</v>
          </cell>
          <cell r="R5782" t="str">
            <v>280770016All</v>
          </cell>
          <cell r="S5782">
            <v>38</v>
          </cell>
        </row>
        <row r="5783">
          <cell r="A5783" t="str">
            <v>280810051All</v>
          </cell>
          <cell r="B5783">
            <v>32</v>
          </cell>
          <cell r="R5783" t="str">
            <v>280770041All</v>
          </cell>
          <cell r="S5783">
            <v>48</v>
          </cell>
        </row>
        <row r="5784">
          <cell r="A5784" t="str">
            <v>280810075All</v>
          </cell>
          <cell r="B5784">
            <v>1400</v>
          </cell>
          <cell r="R5784" t="str">
            <v>280770075All</v>
          </cell>
          <cell r="S5784">
            <v>1400</v>
          </cell>
        </row>
        <row r="5785">
          <cell r="A5785" t="str">
            <v>280810081All</v>
          </cell>
          <cell r="B5785">
            <v>15</v>
          </cell>
          <cell r="R5785" t="str">
            <v>280770081All</v>
          </cell>
          <cell r="S5785">
            <v>13</v>
          </cell>
        </row>
        <row r="5786">
          <cell r="A5786" t="str">
            <v>280830011All</v>
          </cell>
          <cell r="B5786">
            <v>38</v>
          </cell>
          <cell r="R5786" t="str">
            <v>280790041All</v>
          </cell>
          <cell r="S5786">
            <v>50</v>
          </cell>
        </row>
        <row r="5787">
          <cell r="A5787" t="str">
            <v>280830018LGRAll</v>
          </cell>
          <cell r="B5787">
            <v>4735</v>
          </cell>
          <cell r="R5787" t="str">
            <v>280790081All</v>
          </cell>
          <cell r="S5787">
            <v>16</v>
          </cell>
        </row>
        <row r="5788">
          <cell r="A5788" t="str">
            <v>280830041All</v>
          </cell>
          <cell r="B5788">
            <v>102</v>
          </cell>
          <cell r="R5788" t="str">
            <v>280810011All</v>
          </cell>
          <cell r="S5788">
            <v>22</v>
          </cell>
        </row>
        <row r="5789">
          <cell r="A5789" t="str">
            <v>280830051All</v>
          </cell>
          <cell r="B5789">
            <v>52</v>
          </cell>
          <cell r="R5789" t="str">
            <v>280810041All</v>
          </cell>
          <cell r="S5789">
            <v>58</v>
          </cell>
        </row>
        <row r="5790">
          <cell r="A5790" t="str">
            <v>280830075All</v>
          </cell>
          <cell r="B5790">
            <v>1400</v>
          </cell>
          <cell r="R5790" t="str">
            <v>280810051All</v>
          </cell>
          <cell r="S5790">
            <v>32</v>
          </cell>
        </row>
        <row r="5791">
          <cell r="A5791" t="str">
            <v>280830081All</v>
          </cell>
          <cell r="B5791">
            <v>27</v>
          </cell>
          <cell r="R5791" t="str">
            <v>280810075All</v>
          </cell>
          <cell r="S5791">
            <v>1400</v>
          </cell>
        </row>
        <row r="5792">
          <cell r="A5792" t="str">
            <v>280850011All</v>
          </cell>
          <cell r="B5792">
            <v>25</v>
          </cell>
          <cell r="R5792" t="str">
            <v>280810081All</v>
          </cell>
          <cell r="S5792">
            <v>15</v>
          </cell>
        </row>
        <row r="5793">
          <cell r="A5793" t="str">
            <v>280850041All</v>
          </cell>
          <cell r="B5793">
            <v>57</v>
          </cell>
          <cell r="R5793" t="str">
            <v>280830011All</v>
          </cell>
          <cell r="S5793">
            <v>38</v>
          </cell>
        </row>
        <row r="5794">
          <cell r="A5794" t="str">
            <v>280850081All</v>
          </cell>
          <cell r="B5794">
            <v>13</v>
          </cell>
          <cell r="R5794" t="str">
            <v>280830018LGRAll</v>
          </cell>
          <cell r="S5794">
            <v>4735</v>
          </cell>
        </row>
        <row r="5795">
          <cell r="A5795" t="str">
            <v>280870011All</v>
          </cell>
          <cell r="B5795">
            <v>31</v>
          </cell>
          <cell r="R5795" t="str">
            <v>280830041All</v>
          </cell>
          <cell r="S5795">
            <v>102</v>
          </cell>
        </row>
        <row r="5796">
          <cell r="A5796" t="str">
            <v>280870041All</v>
          </cell>
          <cell r="B5796">
            <v>66</v>
          </cell>
          <cell r="R5796" t="str">
            <v>280830051All</v>
          </cell>
          <cell r="S5796">
            <v>52</v>
          </cell>
        </row>
        <row r="5797">
          <cell r="A5797" t="str">
            <v>280870075All</v>
          </cell>
          <cell r="B5797">
            <v>1400</v>
          </cell>
          <cell r="R5797" t="str">
            <v>280830075All</v>
          </cell>
          <cell r="S5797">
            <v>1400</v>
          </cell>
        </row>
        <row r="5798">
          <cell r="A5798" t="str">
            <v>280870081All</v>
          </cell>
          <cell r="B5798">
            <v>16</v>
          </cell>
          <cell r="R5798" t="str">
            <v>280830081All</v>
          </cell>
          <cell r="S5798">
            <v>27</v>
          </cell>
        </row>
        <row r="5799">
          <cell r="A5799" t="str">
            <v>280890011All</v>
          </cell>
          <cell r="B5799">
            <v>29</v>
          </cell>
          <cell r="R5799" t="str">
            <v>280850011All</v>
          </cell>
          <cell r="S5799">
            <v>25</v>
          </cell>
        </row>
        <row r="5800">
          <cell r="A5800" t="str">
            <v>280890041All</v>
          </cell>
          <cell r="B5800">
            <v>72</v>
          </cell>
          <cell r="R5800" t="str">
            <v>280850041All</v>
          </cell>
          <cell r="S5800">
            <v>57</v>
          </cell>
        </row>
        <row r="5801">
          <cell r="A5801" t="str">
            <v>280890081All</v>
          </cell>
          <cell r="B5801">
            <v>20</v>
          </cell>
          <cell r="R5801" t="str">
            <v>280850081All</v>
          </cell>
          <cell r="S5801">
            <v>13</v>
          </cell>
        </row>
        <row r="5802">
          <cell r="A5802" t="str">
            <v>280910011All</v>
          </cell>
          <cell r="B5802">
            <v>25</v>
          </cell>
          <cell r="R5802" t="str">
            <v>280870011All</v>
          </cell>
          <cell r="S5802">
            <v>31</v>
          </cell>
        </row>
        <row r="5803">
          <cell r="A5803" t="str">
            <v>280910041All</v>
          </cell>
          <cell r="B5803">
            <v>48</v>
          </cell>
          <cell r="R5803" t="str">
            <v>280870041All</v>
          </cell>
          <cell r="S5803">
            <v>66</v>
          </cell>
        </row>
        <row r="5804">
          <cell r="A5804" t="str">
            <v>280910081All</v>
          </cell>
          <cell r="B5804">
            <v>16</v>
          </cell>
          <cell r="R5804" t="str">
            <v>280870075All</v>
          </cell>
          <cell r="S5804">
            <v>1400</v>
          </cell>
        </row>
        <row r="5805">
          <cell r="A5805" t="str">
            <v>280930011All</v>
          </cell>
          <cell r="B5805">
            <v>32</v>
          </cell>
          <cell r="R5805" t="str">
            <v>280870081All</v>
          </cell>
          <cell r="S5805">
            <v>16</v>
          </cell>
        </row>
        <row r="5806">
          <cell r="A5806" t="str">
            <v>280930041All</v>
          </cell>
          <cell r="B5806">
            <v>71</v>
          </cell>
          <cell r="R5806" t="str">
            <v>280890011All</v>
          </cell>
          <cell r="S5806">
            <v>29</v>
          </cell>
        </row>
        <row r="5807">
          <cell r="A5807" t="str">
            <v>280930051All</v>
          </cell>
          <cell r="B5807">
            <v>46</v>
          </cell>
          <cell r="R5807" t="str">
            <v>280890041All</v>
          </cell>
          <cell r="S5807">
            <v>72</v>
          </cell>
        </row>
        <row r="5808">
          <cell r="A5808" t="str">
            <v>280930081All</v>
          </cell>
          <cell r="B5808">
            <v>16</v>
          </cell>
          <cell r="R5808" t="str">
            <v>280890081All</v>
          </cell>
          <cell r="S5808">
            <v>20</v>
          </cell>
        </row>
        <row r="5809">
          <cell r="A5809" t="str">
            <v>280950011All</v>
          </cell>
          <cell r="B5809">
            <v>29</v>
          </cell>
          <cell r="R5809" t="str">
            <v>280910011All</v>
          </cell>
          <cell r="S5809">
            <v>25</v>
          </cell>
        </row>
        <row r="5810">
          <cell r="A5810" t="str">
            <v>280950041All</v>
          </cell>
          <cell r="B5810">
            <v>67</v>
          </cell>
          <cell r="R5810" t="str">
            <v>280910041All</v>
          </cell>
          <cell r="S5810">
            <v>48</v>
          </cell>
        </row>
        <row r="5811">
          <cell r="A5811" t="str">
            <v>280950051All</v>
          </cell>
          <cell r="B5811">
            <v>32</v>
          </cell>
          <cell r="R5811" t="str">
            <v>280910081All</v>
          </cell>
          <cell r="S5811">
            <v>16</v>
          </cell>
        </row>
        <row r="5812">
          <cell r="A5812" t="str">
            <v>280950075All</v>
          </cell>
          <cell r="B5812">
            <v>1400</v>
          </cell>
          <cell r="R5812" t="str">
            <v>280930011All</v>
          </cell>
          <cell r="S5812">
            <v>32</v>
          </cell>
        </row>
        <row r="5813">
          <cell r="A5813" t="str">
            <v>280950081All</v>
          </cell>
          <cell r="B5813">
            <v>15</v>
          </cell>
          <cell r="R5813" t="str">
            <v>280930041All</v>
          </cell>
          <cell r="S5813">
            <v>71</v>
          </cell>
        </row>
        <row r="5814">
          <cell r="A5814" t="str">
            <v>280970041All</v>
          </cell>
          <cell r="B5814">
            <v>75</v>
          </cell>
          <cell r="R5814" t="str">
            <v>280930051All</v>
          </cell>
          <cell r="S5814">
            <v>46</v>
          </cell>
        </row>
        <row r="5815">
          <cell r="A5815" t="str">
            <v>280970075All</v>
          </cell>
          <cell r="B5815">
            <v>1400</v>
          </cell>
          <cell r="R5815" t="str">
            <v>280930081All</v>
          </cell>
          <cell r="S5815">
            <v>16</v>
          </cell>
        </row>
        <row r="5816">
          <cell r="A5816" t="str">
            <v>280970081All</v>
          </cell>
          <cell r="B5816">
            <v>20</v>
          </cell>
          <cell r="R5816" t="str">
            <v>280950011All</v>
          </cell>
          <cell r="S5816">
            <v>29</v>
          </cell>
        </row>
        <row r="5817">
          <cell r="A5817" t="str">
            <v>281010081All</v>
          </cell>
          <cell r="B5817">
            <v>16</v>
          </cell>
          <cell r="R5817" t="str">
            <v>280950041All</v>
          </cell>
          <cell r="S5817">
            <v>67</v>
          </cell>
        </row>
        <row r="5818">
          <cell r="A5818" t="str">
            <v>281030011All</v>
          </cell>
          <cell r="B5818">
            <v>32</v>
          </cell>
          <cell r="R5818" t="str">
            <v>280950051All</v>
          </cell>
          <cell r="S5818">
            <v>32</v>
          </cell>
        </row>
        <row r="5819">
          <cell r="A5819" t="str">
            <v>281030041All</v>
          </cell>
          <cell r="B5819">
            <v>74</v>
          </cell>
          <cell r="R5819" t="str">
            <v>280950075All</v>
          </cell>
          <cell r="S5819">
            <v>1400</v>
          </cell>
        </row>
        <row r="5820">
          <cell r="A5820" t="str">
            <v>281030081All</v>
          </cell>
          <cell r="B5820">
            <v>18</v>
          </cell>
          <cell r="R5820" t="str">
            <v>280950081All</v>
          </cell>
          <cell r="S5820">
            <v>15</v>
          </cell>
        </row>
        <row r="5821">
          <cell r="A5821" t="str">
            <v>281050011All</v>
          </cell>
          <cell r="B5821">
            <v>27</v>
          </cell>
          <cell r="R5821" t="str">
            <v>280970041All</v>
          </cell>
          <cell r="S5821">
            <v>75</v>
          </cell>
        </row>
        <row r="5822">
          <cell r="A5822" t="str">
            <v>281050041All</v>
          </cell>
          <cell r="B5822">
            <v>56</v>
          </cell>
          <cell r="R5822" t="str">
            <v>280970075All</v>
          </cell>
          <cell r="S5822">
            <v>1400</v>
          </cell>
        </row>
        <row r="5823">
          <cell r="A5823" t="str">
            <v>281050081All</v>
          </cell>
          <cell r="B5823">
            <v>15</v>
          </cell>
          <cell r="R5823" t="str">
            <v>280970081All</v>
          </cell>
          <cell r="S5823">
            <v>20</v>
          </cell>
        </row>
        <row r="5824">
          <cell r="A5824" t="str">
            <v>281070011All</v>
          </cell>
          <cell r="B5824">
            <v>34</v>
          </cell>
          <cell r="R5824" t="str">
            <v>281010081All</v>
          </cell>
          <cell r="S5824">
            <v>16</v>
          </cell>
        </row>
        <row r="5825">
          <cell r="A5825" t="str">
            <v>281070018LGRAll</v>
          </cell>
          <cell r="B5825">
            <v>4229</v>
          </cell>
          <cell r="R5825" t="str">
            <v>281030011All</v>
          </cell>
          <cell r="S5825">
            <v>32</v>
          </cell>
        </row>
        <row r="5826">
          <cell r="A5826" t="str">
            <v>281070041All</v>
          </cell>
          <cell r="B5826">
            <v>80</v>
          </cell>
          <cell r="R5826" t="str">
            <v>281030041All</v>
          </cell>
          <cell r="S5826">
            <v>74</v>
          </cell>
        </row>
        <row r="5827">
          <cell r="A5827" t="str">
            <v>281070051All</v>
          </cell>
          <cell r="B5827">
            <v>46</v>
          </cell>
          <cell r="R5827" t="str">
            <v>281030081All</v>
          </cell>
          <cell r="S5827">
            <v>18</v>
          </cell>
        </row>
        <row r="5828">
          <cell r="A5828" t="str">
            <v>281070081All</v>
          </cell>
          <cell r="B5828">
            <v>16</v>
          </cell>
          <cell r="R5828" t="str">
            <v>281050011All</v>
          </cell>
          <cell r="S5828">
            <v>27</v>
          </cell>
        </row>
        <row r="5829">
          <cell r="A5829" t="str">
            <v>281090041All</v>
          </cell>
          <cell r="B5829">
            <v>48</v>
          </cell>
          <cell r="R5829" t="str">
            <v>281050041All</v>
          </cell>
          <cell r="S5829">
            <v>56</v>
          </cell>
        </row>
        <row r="5830">
          <cell r="A5830" t="str">
            <v>281090081All</v>
          </cell>
          <cell r="B5830">
            <v>14</v>
          </cell>
          <cell r="R5830" t="str">
            <v>281050081All</v>
          </cell>
          <cell r="S5830">
            <v>15</v>
          </cell>
        </row>
        <row r="5831">
          <cell r="A5831" t="str">
            <v>281110011All</v>
          </cell>
          <cell r="B5831">
            <v>29</v>
          </cell>
          <cell r="R5831" t="str">
            <v>281070011All</v>
          </cell>
          <cell r="S5831">
            <v>34</v>
          </cell>
        </row>
        <row r="5832">
          <cell r="A5832" t="str">
            <v>281110041All</v>
          </cell>
          <cell r="B5832">
            <v>52</v>
          </cell>
          <cell r="R5832" t="str">
            <v>281070018LGRAll</v>
          </cell>
          <cell r="S5832">
            <v>4229</v>
          </cell>
        </row>
        <row r="5833">
          <cell r="A5833" t="str">
            <v>281110075All</v>
          </cell>
          <cell r="B5833">
            <v>2100</v>
          </cell>
          <cell r="R5833" t="str">
            <v>281070041All</v>
          </cell>
          <cell r="S5833">
            <v>80</v>
          </cell>
        </row>
        <row r="5834">
          <cell r="A5834" t="str">
            <v>281110081All</v>
          </cell>
          <cell r="B5834">
            <v>16</v>
          </cell>
          <cell r="R5834" t="str">
            <v>281070051All</v>
          </cell>
          <cell r="S5834">
            <v>46</v>
          </cell>
        </row>
        <row r="5835">
          <cell r="A5835" t="str">
            <v>281130011All</v>
          </cell>
          <cell r="B5835">
            <v>25</v>
          </cell>
          <cell r="R5835" t="str">
            <v>281070081All</v>
          </cell>
          <cell r="S5835">
            <v>16</v>
          </cell>
        </row>
        <row r="5836">
          <cell r="A5836" t="str">
            <v>281130041All</v>
          </cell>
          <cell r="B5836">
            <v>48</v>
          </cell>
          <cell r="R5836" t="str">
            <v>281090041All</v>
          </cell>
          <cell r="S5836">
            <v>48</v>
          </cell>
        </row>
        <row r="5837">
          <cell r="A5837" t="str">
            <v>281130081All</v>
          </cell>
          <cell r="B5837">
            <v>16</v>
          </cell>
          <cell r="R5837" t="str">
            <v>281090081All</v>
          </cell>
          <cell r="S5837">
            <v>14</v>
          </cell>
        </row>
        <row r="5838">
          <cell r="A5838" t="str">
            <v>281150011All</v>
          </cell>
          <cell r="B5838">
            <v>25</v>
          </cell>
          <cell r="R5838" t="str">
            <v>281110011All</v>
          </cell>
          <cell r="S5838">
            <v>29</v>
          </cell>
        </row>
        <row r="5839">
          <cell r="A5839" t="str">
            <v>281150041All</v>
          </cell>
          <cell r="B5839">
            <v>65</v>
          </cell>
          <cell r="R5839" t="str">
            <v>281110041All</v>
          </cell>
          <cell r="S5839">
            <v>52</v>
          </cell>
        </row>
        <row r="5840">
          <cell r="A5840" t="str">
            <v>281150051All</v>
          </cell>
          <cell r="B5840">
            <v>46</v>
          </cell>
          <cell r="R5840" t="str">
            <v>281110075All</v>
          </cell>
          <cell r="S5840">
            <v>2100</v>
          </cell>
        </row>
        <row r="5841">
          <cell r="A5841" t="str">
            <v>281150075All</v>
          </cell>
          <cell r="B5841">
            <v>1400</v>
          </cell>
          <cell r="R5841" t="str">
            <v>281110081All</v>
          </cell>
          <cell r="S5841">
            <v>16</v>
          </cell>
        </row>
        <row r="5842">
          <cell r="A5842" t="str">
            <v>281150081All</v>
          </cell>
          <cell r="B5842">
            <v>17</v>
          </cell>
          <cell r="R5842" t="str">
            <v>281130011All</v>
          </cell>
          <cell r="S5842">
            <v>25</v>
          </cell>
        </row>
        <row r="5843">
          <cell r="A5843" t="str">
            <v>281170011All</v>
          </cell>
          <cell r="B5843">
            <v>25</v>
          </cell>
          <cell r="R5843" t="str">
            <v>281130041All</v>
          </cell>
          <cell r="S5843">
            <v>48</v>
          </cell>
        </row>
        <row r="5844">
          <cell r="A5844" t="str">
            <v>281170041All</v>
          </cell>
          <cell r="B5844">
            <v>64</v>
          </cell>
          <cell r="R5844" t="str">
            <v>281130081All</v>
          </cell>
          <cell r="S5844">
            <v>16</v>
          </cell>
        </row>
        <row r="5845">
          <cell r="A5845" t="str">
            <v>281170051All</v>
          </cell>
          <cell r="B5845">
            <v>34</v>
          </cell>
          <cell r="R5845" t="str">
            <v>281150011All</v>
          </cell>
          <cell r="S5845">
            <v>25</v>
          </cell>
        </row>
        <row r="5846">
          <cell r="A5846" t="str">
            <v>281170081All</v>
          </cell>
          <cell r="B5846">
            <v>13</v>
          </cell>
          <cell r="R5846" t="str">
            <v>281150041All</v>
          </cell>
          <cell r="S5846">
            <v>65</v>
          </cell>
        </row>
        <row r="5847">
          <cell r="A5847" t="str">
            <v>281190011All</v>
          </cell>
          <cell r="B5847">
            <v>34</v>
          </cell>
          <cell r="R5847" t="str">
            <v>281150051All</v>
          </cell>
          <cell r="S5847">
            <v>46</v>
          </cell>
        </row>
        <row r="5848">
          <cell r="A5848" t="str">
            <v>281190018LGRAll</v>
          </cell>
          <cell r="B5848">
            <v>4265</v>
          </cell>
          <cell r="R5848" t="str">
            <v>281150075All</v>
          </cell>
          <cell r="S5848">
            <v>1400</v>
          </cell>
        </row>
        <row r="5849">
          <cell r="A5849" t="str">
            <v>281190041All</v>
          </cell>
          <cell r="B5849">
            <v>85</v>
          </cell>
          <cell r="R5849" t="str">
            <v>281150081All</v>
          </cell>
          <cell r="S5849">
            <v>17</v>
          </cell>
        </row>
        <row r="5850">
          <cell r="A5850" t="str">
            <v>281190041Irrigated</v>
          </cell>
          <cell r="B5850">
            <v>94</v>
          </cell>
          <cell r="R5850" t="str">
            <v>281170011All</v>
          </cell>
          <cell r="S5850">
            <v>25</v>
          </cell>
        </row>
        <row r="5851">
          <cell r="A5851" t="str">
            <v>281190041Nonirrigated</v>
          </cell>
          <cell r="B5851">
            <v>61</v>
          </cell>
          <cell r="R5851" t="str">
            <v>281170041All</v>
          </cell>
          <cell r="S5851">
            <v>64</v>
          </cell>
        </row>
        <row r="5852">
          <cell r="A5852" t="str">
            <v>281190051All</v>
          </cell>
          <cell r="B5852">
            <v>44</v>
          </cell>
          <cell r="R5852" t="str">
            <v>281170051All</v>
          </cell>
          <cell r="S5852">
            <v>34</v>
          </cell>
        </row>
        <row r="5853">
          <cell r="A5853" t="str">
            <v>281190081All</v>
          </cell>
          <cell r="B5853">
            <v>20</v>
          </cell>
          <cell r="R5853" t="str">
            <v>281170081All</v>
          </cell>
          <cell r="S5853">
            <v>13</v>
          </cell>
        </row>
        <row r="5854">
          <cell r="A5854" t="str">
            <v>281210011All</v>
          </cell>
          <cell r="B5854">
            <v>26</v>
          </cell>
          <cell r="R5854" t="str">
            <v>281190011All</v>
          </cell>
          <cell r="S5854">
            <v>34</v>
          </cell>
        </row>
        <row r="5855">
          <cell r="A5855" t="str">
            <v>281210041All</v>
          </cell>
          <cell r="B5855">
            <v>69</v>
          </cell>
          <cell r="R5855" t="str">
            <v>281190018LGRAll</v>
          </cell>
          <cell r="S5855">
            <v>4265</v>
          </cell>
        </row>
        <row r="5856">
          <cell r="A5856" t="str">
            <v>281210081All</v>
          </cell>
          <cell r="B5856">
            <v>20</v>
          </cell>
          <cell r="R5856" t="str">
            <v>281190041All</v>
          </cell>
          <cell r="S5856">
            <v>85</v>
          </cell>
        </row>
        <row r="5857">
          <cell r="A5857" t="str">
            <v>281230011All</v>
          </cell>
          <cell r="B5857">
            <v>25</v>
          </cell>
          <cell r="R5857" t="str">
            <v>281190041Irrigated</v>
          </cell>
          <cell r="S5857">
            <v>94</v>
          </cell>
        </row>
        <row r="5858">
          <cell r="A5858" t="str">
            <v>281230041All</v>
          </cell>
          <cell r="B5858">
            <v>69</v>
          </cell>
          <cell r="R5858" t="str">
            <v>281190041NonIrrigated</v>
          </cell>
          <cell r="S5858">
            <v>61</v>
          </cell>
        </row>
        <row r="5859">
          <cell r="A5859" t="str">
            <v>281230081All</v>
          </cell>
          <cell r="B5859">
            <v>13</v>
          </cell>
          <cell r="R5859" t="str">
            <v>281190051All</v>
          </cell>
          <cell r="S5859">
            <v>44</v>
          </cell>
        </row>
        <row r="5860">
          <cell r="A5860" t="str">
            <v>281250011All</v>
          </cell>
          <cell r="B5860">
            <v>36</v>
          </cell>
          <cell r="R5860" t="str">
            <v>281190081All</v>
          </cell>
          <cell r="S5860">
            <v>20</v>
          </cell>
        </row>
        <row r="5861">
          <cell r="A5861" t="str">
            <v>281250018LGRAll</v>
          </cell>
          <cell r="B5861">
            <v>4994</v>
          </cell>
          <cell r="R5861" t="str">
            <v>281210011All</v>
          </cell>
          <cell r="S5861">
            <v>26</v>
          </cell>
        </row>
        <row r="5862">
          <cell r="A5862" t="str">
            <v>281250041All</v>
          </cell>
          <cell r="B5862">
            <v>98</v>
          </cell>
          <cell r="R5862" t="str">
            <v>281210041All</v>
          </cell>
          <cell r="S5862">
            <v>69</v>
          </cell>
        </row>
        <row r="5863">
          <cell r="A5863" t="str">
            <v>281250051All</v>
          </cell>
          <cell r="B5863">
            <v>54</v>
          </cell>
          <cell r="R5863" t="str">
            <v>281210081All</v>
          </cell>
          <cell r="S5863">
            <v>20</v>
          </cell>
        </row>
        <row r="5864">
          <cell r="A5864" t="str">
            <v>281250081All</v>
          </cell>
          <cell r="B5864">
            <v>25</v>
          </cell>
          <cell r="R5864" t="str">
            <v>281230011All</v>
          </cell>
          <cell r="S5864">
            <v>25</v>
          </cell>
        </row>
        <row r="5865">
          <cell r="A5865" t="str">
            <v>281270041All</v>
          </cell>
          <cell r="B5865">
            <v>57</v>
          </cell>
          <cell r="R5865" t="str">
            <v>281230041All</v>
          </cell>
          <cell r="S5865">
            <v>69</v>
          </cell>
        </row>
        <row r="5866">
          <cell r="A5866" t="str">
            <v>281270081All</v>
          </cell>
          <cell r="B5866">
            <v>16</v>
          </cell>
          <cell r="R5866" t="str">
            <v>281230081All</v>
          </cell>
          <cell r="S5866">
            <v>13</v>
          </cell>
        </row>
        <row r="5867">
          <cell r="A5867" t="str">
            <v>281290011All</v>
          </cell>
          <cell r="B5867">
            <v>25</v>
          </cell>
          <cell r="R5867" t="str">
            <v>281250011All</v>
          </cell>
          <cell r="S5867">
            <v>36</v>
          </cell>
        </row>
        <row r="5868">
          <cell r="A5868" t="str">
            <v>281290041All</v>
          </cell>
          <cell r="B5868">
            <v>49</v>
          </cell>
          <cell r="R5868" t="str">
            <v>281250018LGRAll</v>
          </cell>
          <cell r="S5868">
            <v>4994</v>
          </cell>
        </row>
        <row r="5869">
          <cell r="A5869" t="str">
            <v>281290081All</v>
          </cell>
          <cell r="B5869">
            <v>16</v>
          </cell>
          <cell r="R5869" t="str">
            <v>281250041All</v>
          </cell>
          <cell r="S5869">
            <v>98</v>
          </cell>
        </row>
        <row r="5870">
          <cell r="A5870" t="str">
            <v>281310041All</v>
          </cell>
          <cell r="B5870">
            <v>53</v>
          </cell>
          <cell r="R5870" t="str">
            <v>281250051All</v>
          </cell>
          <cell r="S5870">
            <v>54</v>
          </cell>
        </row>
        <row r="5871">
          <cell r="A5871" t="str">
            <v>281310075All</v>
          </cell>
          <cell r="B5871">
            <v>1687</v>
          </cell>
          <cell r="R5871" t="str">
            <v>281250081All</v>
          </cell>
          <cell r="S5871">
            <v>25</v>
          </cell>
        </row>
        <row r="5872">
          <cell r="A5872" t="str">
            <v>281330011All</v>
          </cell>
          <cell r="B5872">
            <v>34</v>
          </cell>
          <cell r="R5872" t="str">
            <v>281270041All</v>
          </cell>
          <cell r="S5872">
            <v>57</v>
          </cell>
        </row>
        <row r="5873">
          <cell r="A5873" t="str">
            <v>281330018LGRAll</v>
          </cell>
          <cell r="B5873">
            <v>4726</v>
          </cell>
          <cell r="R5873" t="str">
            <v>281270081All</v>
          </cell>
          <cell r="S5873">
            <v>16</v>
          </cell>
        </row>
        <row r="5874">
          <cell r="A5874" t="str">
            <v>281330041All</v>
          </cell>
          <cell r="B5874">
            <v>97</v>
          </cell>
          <cell r="R5874" t="str">
            <v>281290011All</v>
          </cell>
          <cell r="S5874">
            <v>25</v>
          </cell>
        </row>
        <row r="5875">
          <cell r="A5875" t="str">
            <v>281330051All</v>
          </cell>
          <cell r="B5875">
            <v>52</v>
          </cell>
          <cell r="R5875" t="str">
            <v>281290041All</v>
          </cell>
          <cell r="S5875">
            <v>49</v>
          </cell>
        </row>
        <row r="5876">
          <cell r="A5876" t="str">
            <v>281330081All</v>
          </cell>
          <cell r="B5876">
            <v>26</v>
          </cell>
          <cell r="R5876" t="str">
            <v>281290081All</v>
          </cell>
          <cell r="S5876">
            <v>16</v>
          </cell>
        </row>
        <row r="5877">
          <cell r="A5877" t="str">
            <v>281350011All</v>
          </cell>
          <cell r="B5877">
            <v>34</v>
          </cell>
          <cell r="R5877" t="str">
            <v>281310041All</v>
          </cell>
          <cell r="S5877">
            <v>53</v>
          </cell>
        </row>
        <row r="5878">
          <cell r="A5878" t="str">
            <v>281350018LGRAll</v>
          </cell>
          <cell r="B5878">
            <v>4354</v>
          </cell>
          <cell r="R5878" t="str">
            <v>281310075All</v>
          </cell>
          <cell r="S5878">
            <v>1687</v>
          </cell>
        </row>
        <row r="5879">
          <cell r="A5879" t="str">
            <v>281350041All</v>
          </cell>
          <cell r="B5879">
            <v>99</v>
          </cell>
          <cell r="R5879" t="str">
            <v>281330011All</v>
          </cell>
          <cell r="S5879">
            <v>34</v>
          </cell>
        </row>
        <row r="5880">
          <cell r="A5880" t="str">
            <v>281350051All</v>
          </cell>
          <cell r="B5880">
            <v>47</v>
          </cell>
          <cell r="R5880" t="str">
            <v>281330018LGRAll</v>
          </cell>
          <cell r="S5880">
            <v>4726</v>
          </cell>
        </row>
        <row r="5881">
          <cell r="A5881" t="str">
            <v>281350081All</v>
          </cell>
          <cell r="B5881">
            <v>23</v>
          </cell>
          <cell r="R5881" t="str">
            <v>281330041All</v>
          </cell>
          <cell r="S5881">
            <v>97</v>
          </cell>
        </row>
        <row r="5882">
          <cell r="A5882" t="str">
            <v>281370011All</v>
          </cell>
          <cell r="B5882">
            <v>33</v>
          </cell>
          <cell r="R5882" t="str">
            <v>281330051All</v>
          </cell>
          <cell r="S5882">
            <v>52</v>
          </cell>
        </row>
        <row r="5883">
          <cell r="A5883" t="str">
            <v>281370018LGRAll</v>
          </cell>
          <cell r="B5883">
            <v>4027</v>
          </cell>
          <cell r="R5883" t="str">
            <v>281330081All</v>
          </cell>
          <cell r="S5883">
            <v>26</v>
          </cell>
        </row>
        <row r="5884">
          <cell r="A5884" t="str">
            <v>281370041All</v>
          </cell>
          <cell r="B5884">
            <v>73</v>
          </cell>
          <cell r="R5884" t="str">
            <v>281350011All</v>
          </cell>
          <cell r="S5884">
            <v>34</v>
          </cell>
        </row>
        <row r="5885">
          <cell r="A5885" t="str">
            <v>281370051All</v>
          </cell>
          <cell r="B5885">
            <v>44</v>
          </cell>
          <cell r="R5885" t="str">
            <v>281350018LGRAll</v>
          </cell>
          <cell r="S5885">
            <v>4354</v>
          </cell>
        </row>
        <row r="5886">
          <cell r="A5886" t="str">
            <v>281370081All</v>
          </cell>
          <cell r="B5886">
            <v>16</v>
          </cell>
          <cell r="R5886" t="str">
            <v>281350041All</v>
          </cell>
          <cell r="S5886">
            <v>99</v>
          </cell>
        </row>
        <row r="5887">
          <cell r="A5887" t="str">
            <v>281390011All</v>
          </cell>
          <cell r="B5887">
            <v>30</v>
          </cell>
          <cell r="R5887" t="str">
            <v>281350051All</v>
          </cell>
          <cell r="S5887">
            <v>47</v>
          </cell>
        </row>
        <row r="5888">
          <cell r="A5888" t="str">
            <v>281390041All</v>
          </cell>
          <cell r="B5888">
            <v>70</v>
          </cell>
          <cell r="R5888" t="str">
            <v>281350081All</v>
          </cell>
          <cell r="S5888">
            <v>23</v>
          </cell>
        </row>
        <row r="5889">
          <cell r="A5889" t="str">
            <v>281390051All</v>
          </cell>
          <cell r="B5889">
            <v>46</v>
          </cell>
          <cell r="R5889" t="str">
            <v>281370011All</v>
          </cell>
          <cell r="S5889">
            <v>33</v>
          </cell>
        </row>
        <row r="5890">
          <cell r="A5890" t="str">
            <v>281390081All</v>
          </cell>
          <cell r="B5890">
            <v>19</v>
          </cell>
          <cell r="R5890" t="str">
            <v>281370018LGRAll</v>
          </cell>
          <cell r="S5890">
            <v>4027</v>
          </cell>
        </row>
        <row r="5891">
          <cell r="A5891" t="str">
            <v>281410011All</v>
          </cell>
          <cell r="B5891">
            <v>26</v>
          </cell>
          <cell r="R5891" t="str">
            <v>281370041All</v>
          </cell>
          <cell r="S5891">
            <v>73</v>
          </cell>
        </row>
        <row r="5892">
          <cell r="A5892" t="str">
            <v>281410041All</v>
          </cell>
          <cell r="B5892">
            <v>57</v>
          </cell>
          <cell r="R5892" t="str">
            <v>281370051All</v>
          </cell>
          <cell r="S5892">
            <v>44</v>
          </cell>
        </row>
        <row r="5893">
          <cell r="A5893" t="str">
            <v>281410081All</v>
          </cell>
          <cell r="B5893">
            <v>14</v>
          </cell>
          <cell r="R5893" t="str">
            <v>281370081All</v>
          </cell>
          <cell r="S5893">
            <v>16</v>
          </cell>
        </row>
        <row r="5894">
          <cell r="A5894" t="str">
            <v>281430011All</v>
          </cell>
          <cell r="B5894">
            <v>37</v>
          </cell>
          <cell r="R5894" t="str">
            <v>281390011All</v>
          </cell>
          <cell r="S5894">
            <v>30</v>
          </cell>
        </row>
        <row r="5895">
          <cell r="A5895" t="str">
            <v>281430018LGRAll</v>
          </cell>
          <cell r="B5895">
            <v>4575</v>
          </cell>
          <cell r="R5895" t="str">
            <v>281390041All</v>
          </cell>
          <cell r="S5895">
            <v>70</v>
          </cell>
        </row>
        <row r="5896">
          <cell r="A5896" t="str">
            <v>281430041All</v>
          </cell>
          <cell r="B5896">
            <v>93</v>
          </cell>
          <cell r="R5896" t="str">
            <v>281390051All</v>
          </cell>
          <cell r="S5896">
            <v>46</v>
          </cell>
        </row>
        <row r="5897">
          <cell r="A5897" t="str">
            <v>281430041Irrigated</v>
          </cell>
          <cell r="B5897">
            <v>98</v>
          </cell>
          <cell r="R5897" t="str">
            <v>281390081All</v>
          </cell>
          <cell r="S5897">
            <v>19</v>
          </cell>
        </row>
        <row r="5898">
          <cell r="A5898" t="str">
            <v>281430041Nonirrigated</v>
          </cell>
          <cell r="B5898">
            <v>62</v>
          </cell>
          <cell r="R5898" t="str">
            <v>281410011All</v>
          </cell>
          <cell r="S5898">
            <v>26</v>
          </cell>
        </row>
        <row r="5899">
          <cell r="A5899" t="str">
            <v>281430051All</v>
          </cell>
          <cell r="B5899">
            <v>51</v>
          </cell>
          <cell r="R5899" t="str">
            <v>281410041All</v>
          </cell>
          <cell r="S5899">
            <v>57</v>
          </cell>
        </row>
        <row r="5900">
          <cell r="A5900" t="str">
            <v>281430081All</v>
          </cell>
          <cell r="B5900">
            <v>20</v>
          </cell>
          <cell r="R5900" t="str">
            <v>281410081All</v>
          </cell>
          <cell r="S5900">
            <v>14</v>
          </cell>
        </row>
        <row r="5901">
          <cell r="A5901" t="str">
            <v>281450011All</v>
          </cell>
          <cell r="B5901">
            <v>27</v>
          </cell>
          <cell r="R5901" t="str">
            <v>281430011All</v>
          </cell>
          <cell r="S5901">
            <v>37</v>
          </cell>
        </row>
        <row r="5902">
          <cell r="A5902" t="str">
            <v>281450041All</v>
          </cell>
          <cell r="B5902">
            <v>70</v>
          </cell>
          <cell r="R5902" t="str">
            <v>281430018LGRAll</v>
          </cell>
          <cell r="S5902">
            <v>4575</v>
          </cell>
        </row>
        <row r="5903">
          <cell r="A5903" t="str">
            <v>281450051All</v>
          </cell>
          <cell r="B5903">
            <v>46</v>
          </cell>
          <cell r="R5903" t="str">
            <v>281430041All</v>
          </cell>
          <cell r="S5903">
            <v>93</v>
          </cell>
        </row>
        <row r="5904">
          <cell r="A5904" t="str">
            <v>281450081All</v>
          </cell>
          <cell r="B5904">
            <v>17</v>
          </cell>
          <cell r="R5904" t="str">
            <v>281430041Irrigated</v>
          </cell>
          <cell r="S5904">
            <v>98</v>
          </cell>
        </row>
        <row r="5905">
          <cell r="A5905" t="str">
            <v>281470011All</v>
          </cell>
          <cell r="B5905">
            <v>25</v>
          </cell>
          <cell r="R5905" t="str">
            <v>281430041NonIrrigated</v>
          </cell>
          <cell r="S5905">
            <v>62</v>
          </cell>
        </row>
        <row r="5906">
          <cell r="A5906" t="str">
            <v>281470041All</v>
          </cell>
          <cell r="B5906">
            <v>44</v>
          </cell>
          <cell r="R5906" t="str">
            <v>281430051All</v>
          </cell>
          <cell r="S5906">
            <v>51</v>
          </cell>
        </row>
        <row r="5907">
          <cell r="A5907" t="str">
            <v>281470075All</v>
          </cell>
          <cell r="B5907">
            <v>1400</v>
          </cell>
          <cell r="R5907" t="str">
            <v>281430081All</v>
          </cell>
          <cell r="S5907">
            <v>20</v>
          </cell>
        </row>
        <row r="5908">
          <cell r="A5908" t="str">
            <v>281470081All</v>
          </cell>
          <cell r="B5908">
            <v>15</v>
          </cell>
          <cell r="R5908" t="str">
            <v>281450011All</v>
          </cell>
          <cell r="S5908">
            <v>27</v>
          </cell>
        </row>
        <row r="5909">
          <cell r="A5909" t="str">
            <v>281490011All</v>
          </cell>
          <cell r="B5909">
            <v>27</v>
          </cell>
          <cell r="R5909" t="str">
            <v>281450041All</v>
          </cell>
          <cell r="S5909">
            <v>70</v>
          </cell>
        </row>
        <row r="5910">
          <cell r="A5910" t="str">
            <v>281490041All</v>
          </cell>
          <cell r="B5910">
            <v>61</v>
          </cell>
          <cell r="R5910" t="str">
            <v>281450051All</v>
          </cell>
          <cell r="S5910">
            <v>46</v>
          </cell>
        </row>
        <row r="5911">
          <cell r="A5911" t="str">
            <v>281490051All</v>
          </cell>
          <cell r="B5911">
            <v>53</v>
          </cell>
          <cell r="R5911" t="str">
            <v>281450081All</v>
          </cell>
          <cell r="S5911">
            <v>17</v>
          </cell>
        </row>
        <row r="5912">
          <cell r="A5912" t="str">
            <v>281490081All</v>
          </cell>
          <cell r="B5912">
            <v>19</v>
          </cell>
          <cell r="R5912" t="str">
            <v>281470011All</v>
          </cell>
          <cell r="S5912">
            <v>25</v>
          </cell>
        </row>
        <row r="5913">
          <cell r="A5913" t="str">
            <v>281510011All</v>
          </cell>
          <cell r="B5913">
            <v>37</v>
          </cell>
          <cell r="R5913" t="str">
            <v>281470041All</v>
          </cell>
          <cell r="S5913">
            <v>44</v>
          </cell>
        </row>
        <row r="5914">
          <cell r="A5914" t="str">
            <v>281510018LGRAll</v>
          </cell>
          <cell r="B5914">
            <v>5053</v>
          </cell>
          <cell r="R5914" t="str">
            <v>281470075All</v>
          </cell>
          <cell r="S5914">
            <v>1400</v>
          </cell>
        </row>
        <row r="5915">
          <cell r="A5915" t="str">
            <v>281510041All</v>
          </cell>
          <cell r="B5915">
            <v>105</v>
          </cell>
          <cell r="R5915" t="str">
            <v>281470081All</v>
          </cell>
          <cell r="S5915">
            <v>15</v>
          </cell>
        </row>
        <row r="5916">
          <cell r="A5916" t="str">
            <v>281510051All</v>
          </cell>
          <cell r="B5916">
            <v>57</v>
          </cell>
          <cell r="R5916" t="str">
            <v>281490011All</v>
          </cell>
          <cell r="S5916">
            <v>27</v>
          </cell>
        </row>
        <row r="5917">
          <cell r="A5917" t="str">
            <v>281510081All</v>
          </cell>
          <cell r="B5917">
            <v>29</v>
          </cell>
          <cell r="R5917" t="str">
            <v>281490041All</v>
          </cell>
          <cell r="S5917">
            <v>61</v>
          </cell>
        </row>
        <row r="5918">
          <cell r="A5918" t="str">
            <v>281530011All</v>
          </cell>
          <cell r="B5918">
            <v>25</v>
          </cell>
          <cell r="R5918" t="str">
            <v>281490051All</v>
          </cell>
          <cell r="S5918">
            <v>53</v>
          </cell>
        </row>
        <row r="5919">
          <cell r="A5919" t="str">
            <v>281530041All</v>
          </cell>
          <cell r="B5919">
            <v>47</v>
          </cell>
          <cell r="R5919" t="str">
            <v>281490081All</v>
          </cell>
          <cell r="S5919">
            <v>19</v>
          </cell>
        </row>
        <row r="5920">
          <cell r="A5920" t="str">
            <v>281530075All</v>
          </cell>
          <cell r="B5920">
            <v>1687</v>
          </cell>
          <cell r="R5920" t="str">
            <v>281510011All</v>
          </cell>
          <cell r="S5920">
            <v>37</v>
          </cell>
        </row>
        <row r="5921">
          <cell r="A5921" t="str">
            <v>281530081All</v>
          </cell>
          <cell r="B5921">
            <v>15</v>
          </cell>
          <cell r="R5921" t="str">
            <v>281510018LGRAll</v>
          </cell>
          <cell r="S5921">
            <v>5053</v>
          </cell>
        </row>
        <row r="5922">
          <cell r="A5922" t="str">
            <v>281550041All</v>
          </cell>
          <cell r="B5922">
            <v>69</v>
          </cell>
          <cell r="R5922" t="str">
            <v>281510041All</v>
          </cell>
          <cell r="S5922">
            <v>105</v>
          </cell>
        </row>
        <row r="5923">
          <cell r="A5923" t="str">
            <v>281550075All</v>
          </cell>
          <cell r="B5923">
            <v>1400</v>
          </cell>
          <cell r="R5923" t="str">
            <v>281510051All</v>
          </cell>
          <cell r="S5923">
            <v>57</v>
          </cell>
        </row>
        <row r="5924">
          <cell r="A5924" t="str">
            <v>281550081All</v>
          </cell>
          <cell r="B5924">
            <v>13</v>
          </cell>
          <cell r="R5924" t="str">
            <v>281510081All</v>
          </cell>
          <cell r="S5924">
            <v>29</v>
          </cell>
        </row>
        <row r="5925">
          <cell r="A5925" t="str">
            <v>281570011All</v>
          </cell>
          <cell r="B5925">
            <v>25</v>
          </cell>
          <cell r="R5925" t="str">
            <v>281530011All</v>
          </cell>
          <cell r="S5925">
            <v>25</v>
          </cell>
        </row>
        <row r="5926">
          <cell r="A5926" t="str">
            <v>281570081All</v>
          </cell>
          <cell r="B5926">
            <v>7</v>
          </cell>
          <cell r="R5926" t="str">
            <v>281530041All</v>
          </cell>
          <cell r="S5926">
            <v>47</v>
          </cell>
        </row>
        <row r="5927">
          <cell r="A5927" t="str">
            <v>281590011All</v>
          </cell>
          <cell r="B5927">
            <v>30</v>
          </cell>
          <cell r="R5927" t="str">
            <v>281530075All</v>
          </cell>
          <cell r="S5927">
            <v>1687</v>
          </cell>
        </row>
        <row r="5928">
          <cell r="A5928" t="str">
            <v>281590041All</v>
          </cell>
          <cell r="B5928">
            <v>62</v>
          </cell>
          <cell r="R5928" t="str">
            <v>281530081All</v>
          </cell>
          <cell r="S5928">
            <v>15</v>
          </cell>
        </row>
        <row r="5929">
          <cell r="A5929" t="str">
            <v>281590081All</v>
          </cell>
          <cell r="B5929">
            <v>15</v>
          </cell>
          <cell r="R5929" t="str">
            <v>281550041All</v>
          </cell>
          <cell r="S5929">
            <v>69</v>
          </cell>
        </row>
        <row r="5930">
          <cell r="A5930" t="str">
            <v>281610011All</v>
          </cell>
          <cell r="B5930">
            <v>30</v>
          </cell>
          <cell r="R5930" t="str">
            <v>281550075All</v>
          </cell>
          <cell r="S5930">
            <v>1400</v>
          </cell>
        </row>
        <row r="5931">
          <cell r="A5931" t="str">
            <v>281610041All</v>
          </cell>
          <cell r="B5931">
            <v>67</v>
          </cell>
          <cell r="R5931" t="str">
            <v>281550081All</v>
          </cell>
          <cell r="S5931">
            <v>13</v>
          </cell>
        </row>
        <row r="5932">
          <cell r="A5932" t="str">
            <v>281610051All</v>
          </cell>
          <cell r="B5932">
            <v>46</v>
          </cell>
          <cell r="R5932" t="str">
            <v>281570011All</v>
          </cell>
          <cell r="S5932">
            <v>25</v>
          </cell>
        </row>
        <row r="5933">
          <cell r="A5933" t="str">
            <v>281610075All</v>
          </cell>
          <cell r="B5933">
            <v>1341</v>
          </cell>
          <cell r="R5933" t="str">
            <v>281570081All</v>
          </cell>
          <cell r="S5933">
            <v>7</v>
          </cell>
        </row>
        <row r="5934">
          <cell r="A5934" t="str">
            <v>281610081All</v>
          </cell>
          <cell r="B5934">
            <v>18</v>
          </cell>
          <cell r="R5934" t="str">
            <v>281590011All</v>
          </cell>
          <cell r="S5934">
            <v>30</v>
          </cell>
        </row>
        <row r="5935">
          <cell r="A5935" t="str">
            <v>281630011All</v>
          </cell>
          <cell r="B5935">
            <v>33</v>
          </cell>
          <cell r="R5935" t="str">
            <v>281590041All</v>
          </cell>
          <cell r="S5935">
            <v>62</v>
          </cell>
        </row>
        <row r="5936">
          <cell r="A5936" t="str">
            <v>281630018LGRAll</v>
          </cell>
          <cell r="B5936">
            <v>4532</v>
          </cell>
          <cell r="R5936" t="str">
            <v>281590081All</v>
          </cell>
          <cell r="S5936">
            <v>15</v>
          </cell>
        </row>
        <row r="5937">
          <cell r="A5937" t="str">
            <v>281630041All</v>
          </cell>
          <cell r="B5937">
            <v>84</v>
          </cell>
          <cell r="R5937" t="str">
            <v>281610011All</v>
          </cell>
          <cell r="S5937">
            <v>30</v>
          </cell>
        </row>
        <row r="5938">
          <cell r="A5938" t="str">
            <v>281630051All</v>
          </cell>
          <cell r="B5938">
            <v>50</v>
          </cell>
          <cell r="R5938" t="str">
            <v>281610041All</v>
          </cell>
          <cell r="S5938">
            <v>67</v>
          </cell>
        </row>
        <row r="5939">
          <cell r="A5939" t="str">
            <v>281630081All</v>
          </cell>
          <cell r="B5939">
            <v>20</v>
          </cell>
          <cell r="R5939" t="str">
            <v>281610051All</v>
          </cell>
          <cell r="S5939">
            <v>46</v>
          </cell>
        </row>
        <row r="5940">
          <cell r="A5940" t="str">
            <v>290010011All</v>
          </cell>
          <cell r="B5940">
            <v>32</v>
          </cell>
          <cell r="R5940" t="str">
            <v>281610075All</v>
          </cell>
          <cell r="S5940">
            <v>1341</v>
          </cell>
        </row>
        <row r="5941">
          <cell r="A5941" t="str">
            <v>290010041All</v>
          </cell>
          <cell r="B5941">
            <v>92</v>
          </cell>
          <cell r="R5941" t="str">
            <v>281610081All</v>
          </cell>
          <cell r="S5941">
            <v>18</v>
          </cell>
        </row>
        <row r="5942">
          <cell r="A5942" t="str">
            <v>290010051All</v>
          </cell>
          <cell r="B5942">
            <v>57</v>
          </cell>
          <cell r="R5942" t="str">
            <v>281630011All</v>
          </cell>
          <cell r="S5942">
            <v>33</v>
          </cell>
        </row>
        <row r="5943">
          <cell r="A5943" t="str">
            <v>290010081All</v>
          </cell>
          <cell r="B5943">
            <v>27</v>
          </cell>
          <cell r="R5943" t="str">
            <v>281630018LGRAll</v>
          </cell>
          <cell r="S5943">
            <v>4532</v>
          </cell>
        </row>
        <row r="5944">
          <cell r="A5944" t="str">
            <v>290030011All</v>
          </cell>
          <cell r="B5944">
            <v>33</v>
          </cell>
          <cell r="R5944" t="str">
            <v>281630041All</v>
          </cell>
          <cell r="S5944">
            <v>84</v>
          </cell>
        </row>
        <row r="5945">
          <cell r="A5945" t="str">
            <v>290030041All</v>
          </cell>
          <cell r="B5945">
            <v>95</v>
          </cell>
          <cell r="R5945" t="str">
            <v>281630051All</v>
          </cell>
          <cell r="S5945">
            <v>50</v>
          </cell>
        </row>
        <row r="5946">
          <cell r="A5946" t="str">
            <v>290030051All</v>
          </cell>
          <cell r="B5946">
            <v>52</v>
          </cell>
          <cell r="R5946" t="str">
            <v>281630081All</v>
          </cell>
          <cell r="S5946">
            <v>20</v>
          </cell>
        </row>
        <row r="5947">
          <cell r="A5947" t="str">
            <v>290030081All</v>
          </cell>
          <cell r="B5947">
            <v>30</v>
          </cell>
          <cell r="R5947" t="str">
            <v>290010011All</v>
          </cell>
          <cell r="S5947">
            <v>32</v>
          </cell>
        </row>
        <row r="5948">
          <cell r="A5948" t="str">
            <v>290050011All</v>
          </cell>
          <cell r="B5948">
            <v>33</v>
          </cell>
          <cell r="R5948" t="str">
            <v>290010041All</v>
          </cell>
          <cell r="S5948">
            <v>92</v>
          </cell>
        </row>
        <row r="5949">
          <cell r="A5949" t="str">
            <v>290050041All</v>
          </cell>
          <cell r="B5949">
            <v>106</v>
          </cell>
          <cell r="R5949" t="str">
            <v>290010051All</v>
          </cell>
          <cell r="S5949">
            <v>57</v>
          </cell>
        </row>
        <row r="5950">
          <cell r="A5950" t="str">
            <v>290050051All</v>
          </cell>
          <cell r="B5950">
            <v>50</v>
          </cell>
          <cell r="R5950" t="str">
            <v>290010081All</v>
          </cell>
          <cell r="S5950">
            <v>27</v>
          </cell>
        </row>
        <row r="5951">
          <cell r="A5951" t="str">
            <v>290050081All</v>
          </cell>
          <cell r="B5951">
            <v>34</v>
          </cell>
          <cell r="R5951" t="str">
            <v>290030011All</v>
          </cell>
          <cell r="S5951">
            <v>33</v>
          </cell>
        </row>
        <row r="5952">
          <cell r="A5952" t="str">
            <v>290070011All</v>
          </cell>
          <cell r="B5952">
            <v>35</v>
          </cell>
          <cell r="R5952" t="str">
            <v>290030041All</v>
          </cell>
          <cell r="S5952">
            <v>95</v>
          </cell>
        </row>
        <row r="5953">
          <cell r="A5953" t="str">
            <v>290070016All</v>
          </cell>
          <cell r="B5953">
            <v>34</v>
          </cell>
          <cell r="R5953" t="str">
            <v>290030051All</v>
          </cell>
          <cell r="S5953">
            <v>52</v>
          </cell>
        </row>
        <row r="5954">
          <cell r="A5954" t="str">
            <v>290070041All</v>
          </cell>
          <cell r="B5954">
            <v>88</v>
          </cell>
          <cell r="R5954" t="str">
            <v>290030081All</v>
          </cell>
          <cell r="S5954">
            <v>30</v>
          </cell>
        </row>
        <row r="5955">
          <cell r="A5955" t="str">
            <v>290070051All</v>
          </cell>
          <cell r="B5955">
            <v>68</v>
          </cell>
          <cell r="R5955" t="str">
            <v>290050011All</v>
          </cell>
          <cell r="S5955">
            <v>33</v>
          </cell>
        </row>
        <row r="5956">
          <cell r="A5956" t="str">
            <v>290070081All</v>
          </cell>
          <cell r="B5956">
            <v>28</v>
          </cell>
          <cell r="R5956" t="str">
            <v>290050041All</v>
          </cell>
          <cell r="S5956">
            <v>106</v>
          </cell>
        </row>
        <row r="5957">
          <cell r="A5957" t="str">
            <v>290090011All</v>
          </cell>
          <cell r="B5957">
            <v>14</v>
          </cell>
          <cell r="R5957" t="str">
            <v>290050051All</v>
          </cell>
          <cell r="S5957">
            <v>50</v>
          </cell>
        </row>
        <row r="5958">
          <cell r="A5958" t="str">
            <v>290090041All</v>
          </cell>
          <cell r="B5958">
            <v>80</v>
          </cell>
          <cell r="R5958" t="str">
            <v>290050081All</v>
          </cell>
          <cell r="S5958">
            <v>34</v>
          </cell>
        </row>
        <row r="5959">
          <cell r="A5959" t="str">
            <v>290090051All</v>
          </cell>
          <cell r="B5959">
            <v>39</v>
          </cell>
          <cell r="R5959" t="str">
            <v>290070011All</v>
          </cell>
          <cell r="S5959">
            <v>35</v>
          </cell>
        </row>
        <row r="5960">
          <cell r="A5960" t="str">
            <v>290090081All</v>
          </cell>
          <cell r="B5960">
            <v>18</v>
          </cell>
          <cell r="R5960" t="str">
            <v>290070016All</v>
          </cell>
          <cell r="S5960">
            <v>34</v>
          </cell>
        </row>
        <row r="5961">
          <cell r="A5961" t="str">
            <v>290110011All</v>
          </cell>
          <cell r="B5961">
            <v>30</v>
          </cell>
          <cell r="R5961" t="str">
            <v>290070041All</v>
          </cell>
          <cell r="S5961">
            <v>88</v>
          </cell>
        </row>
        <row r="5962">
          <cell r="A5962" t="str">
            <v>290110041All</v>
          </cell>
          <cell r="B5962">
            <v>93</v>
          </cell>
          <cell r="R5962" t="str">
            <v>290070051All</v>
          </cell>
          <cell r="S5962">
            <v>68</v>
          </cell>
        </row>
        <row r="5963">
          <cell r="A5963" t="str">
            <v>290110051All</v>
          </cell>
          <cell r="B5963">
            <v>59</v>
          </cell>
          <cell r="R5963" t="str">
            <v>290070081All</v>
          </cell>
          <cell r="S5963">
            <v>28</v>
          </cell>
        </row>
        <row r="5964">
          <cell r="A5964" t="str">
            <v>290110081All</v>
          </cell>
          <cell r="B5964">
            <v>18</v>
          </cell>
          <cell r="R5964" t="str">
            <v>290090011All</v>
          </cell>
          <cell r="S5964">
            <v>14</v>
          </cell>
        </row>
        <row r="5965">
          <cell r="A5965" t="str">
            <v>290130011All</v>
          </cell>
          <cell r="B5965">
            <v>34</v>
          </cell>
          <cell r="R5965" t="str">
            <v>290090041All</v>
          </cell>
          <cell r="S5965">
            <v>80</v>
          </cell>
        </row>
        <row r="5966">
          <cell r="A5966" t="str">
            <v>290130016All</v>
          </cell>
          <cell r="B5966">
            <v>34</v>
          </cell>
          <cell r="R5966" t="str">
            <v>290090051All</v>
          </cell>
          <cell r="S5966">
            <v>39</v>
          </cell>
        </row>
        <row r="5967">
          <cell r="A5967" t="str">
            <v>290130041All</v>
          </cell>
          <cell r="B5967">
            <v>87</v>
          </cell>
          <cell r="R5967" t="str">
            <v>290090081All</v>
          </cell>
          <cell r="S5967">
            <v>18</v>
          </cell>
        </row>
        <row r="5968">
          <cell r="A5968" t="str">
            <v>290130051All</v>
          </cell>
          <cell r="B5968">
            <v>55</v>
          </cell>
          <cell r="R5968" t="str">
            <v>290110011All</v>
          </cell>
          <cell r="S5968">
            <v>30</v>
          </cell>
        </row>
        <row r="5969">
          <cell r="A5969" t="str">
            <v>290130081All</v>
          </cell>
          <cell r="B5969">
            <v>22</v>
          </cell>
          <cell r="R5969" t="str">
            <v>290110041All</v>
          </cell>
          <cell r="S5969">
            <v>93</v>
          </cell>
        </row>
        <row r="5970">
          <cell r="A5970" t="str">
            <v>290150011All</v>
          </cell>
          <cell r="B5970">
            <v>31</v>
          </cell>
          <cell r="R5970" t="str">
            <v>290110051All</v>
          </cell>
          <cell r="S5970">
            <v>59</v>
          </cell>
        </row>
        <row r="5971">
          <cell r="A5971" t="str">
            <v>290150041All</v>
          </cell>
          <cell r="B5971">
            <v>74</v>
          </cell>
          <cell r="R5971" t="str">
            <v>290110081All</v>
          </cell>
          <cell r="S5971">
            <v>18</v>
          </cell>
        </row>
        <row r="5972">
          <cell r="A5972" t="str">
            <v>290150051All</v>
          </cell>
          <cell r="B5972">
            <v>53</v>
          </cell>
          <cell r="R5972" t="str">
            <v>290130011All</v>
          </cell>
          <cell r="S5972">
            <v>34</v>
          </cell>
        </row>
        <row r="5973">
          <cell r="A5973" t="str">
            <v>290150081All</v>
          </cell>
          <cell r="B5973">
            <v>22</v>
          </cell>
          <cell r="R5973" t="str">
            <v>290130016All</v>
          </cell>
          <cell r="S5973">
            <v>34</v>
          </cell>
        </row>
        <row r="5974">
          <cell r="A5974" t="str">
            <v>290170011All</v>
          </cell>
          <cell r="B5974">
            <v>36</v>
          </cell>
          <cell r="R5974" t="str">
            <v>290130041All</v>
          </cell>
          <cell r="S5974">
            <v>87</v>
          </cell>
        </row>
        <row r="5975">
          <cell r="A5975" t="str">
            <v>290170018LGRAll</v>
          </cell>
          <cell r="B5975">
            <v>4047</v>
          </cell>
          <cell r="R5975" t="str">
            <v>290130051All</v>
          </cell>
          <cell r="S5975">
            <v>55</v>
          </cell>
        </row>
        <row r="5976">
          <cell r="A5976" t="str">
            <v>290170041All</v>
          </cell>
          <cell r="B5976">
            <v>109</v>
          </cell>
          <cell r="R5976" t="str">
            <v>290130081All</v>
          </cell>
          <cell r="S5976">
            <v>22</v>
          </cell>
        </row>
        <row r="5977">
          <cell r="A5977" t="str">
            <v>290170041Irrigated</v>
          </cell>
          <cell r="B5977">
            <v>123</v>
          </cell>
          <cell r="R5977" t="str">
            <v>290150011All</v>
          </cell>
          <cell r="S5977">
            <v>31</v>
          </cell>
        </row>
        <row r="5978">
          <cell r="A5978" t="str">
            <v>290170041Nonirrigated</v>
          </cell>
          <cell r="B5978">
            <v>90</v>
          </cell>
          <cell r="R5978" t="str">
            <v>290150041All</v>
          </cell>
          <cell r="S5978">
            <v>74</v>
          </cell>
        </row>
        <row r="5979">
          <cell r="A5979" t="str">
            <v>290170051All</v>
          </cell>
          <cell r="B5979">
            <v>48</v>
          </cell>
          <cell r="R5979" t="str">
            <v>290150051All</v>
          </cell>
          <cell r="S5979">
            <v>53</v>
          </cell>
        </row>
        <row r="5980">
          <cell r="A5980" t="str">
            <v>290170081All</v>
          </cell>
          <cell r="B5980">
            <v>27</v>
          </cell>
          <cell r="R5980" t="str">
            <v>290150081All</v>
          </cell>
          <cell r="S5980">
            <v>22</v>
          </cell>
        </row>
        <row r="5981">
          <cell r="A5981" t="str">
            <v>290170081Irrigated</v>
          </cell>
          <cell r="B5981">
            <v>29</v>
          </cell>
          <cell r="R5981" t="str">
            <v>290170011All</v>
          </cell>
          <cell r="S5981">
            <v>36</v>
          </cell>
        </row>
        <row r="5982">
          <cell r="A5982" t="str">
            <v>290170081Nonirrigated</v>
          </cell>
          <cell r="B5982">
            <v>25</v>
          </cell>
          <cell r="R5982" t="str">
            <v>290170018LGRAll</v>
          </cell>
          <cell r="S5982">
            <v>4047</v>
          </cell>
        </row>
        <row r="5983">
          <cell r="A5983" t="str">
            <v>290190011All</v>
          </cell>
          <cell r="B5983">
            <v>32</v>
          </cell>
          <cell r="R5983" t="str">
            <v>290170041All</v>
          </cell>
          <cell r="S5983">
            <v>109</v>
          </cell>
        </row>
        <row r="5984">
          <cell r="A5984" t="str">
            <v>290190041All</v>
          </cell>
          <cell r="B5984">
            <v>83</v>
          </cell>
          <cell r="R5984" t="str">
            <v>290170041Irrigated</v>
          </cell>
          <cell r="S5984">
            <v>123</v>
          </cell>
        </row>
        <row r="5985">
          <cell r="A5985" t="str">
            <v>290190051All</v>
          </cell>
          <cell r="B5985">
            <v>56</v>
          </cell>
          <cell r="R5985" t="str">
            <v>290170041NonIrrigated</v>
          </cell>
          <cell r="S5985">
            <v>90</v>
          </cell>
        </row>
        <row r="5986">
          <cell r="A5986" t="str">
            <v>290190081All</v>
          </cell>
          <cell r="B5986">
            <v>27</v>
          </cell>
          <cell r="R5986" t="str">
            <v>290170051All</v>
          </cell>
          <cell r="S5986">
            <v>48</v>
          </cell>
        </row>
        <row r="5987">
          <cell r="A5987" t="str">
            <v>290210011All</v>
          </cell>
          <cell r="B5987">
            <v>33</v>
          </cell>
          <cell r="R5987" t="str">
            <v>290170081All</v>
          </cell>
          <cell r="S5987">
            <v>27</v>
          </cell>
        </row>
        <row r="5988">
          <cell r="A5988" t="str">
            <v>290210041All</v>
          </cell>
          <cell r="B5988">
            <v>99</v>
          </cell>
          <cell r="R5988" t="str">
            <v>290170081Irrigated</v>
          </cell>
          <cell r="S5988">
            <v>29</v>
          </cell>
        </row>
        <row r="5989">
          <cell r="A5989" t="str">
            <v>290210051All</v>
          </cell>
          <cell r="B5989">
            <v>54</v>
          </cell>
          <cell r="R5989" t="str">
            <v>290170081NonIrrigated</v>
          </cell>
          <cell r="S5989">
            <v>25</v>
          </cell>
        </row>
        <row r="5990">
          <cell r="A5990" t="str">
            <v>290210081All</v>
          </cell>
          <cell r="B5990">
            <v>29</v>
          </cell>
          <cell r="R5990" t="str">
            <v>290190011All</v>
          </cell>
          <cell r="S5990">
            <v>32</v>
          </cell>
        </row>
        <row r="5991">
          <cell r="A5991" t="str">
            <v>290230011All</v>
          </cell>
          <cell r="B5991">
            <v>30</v>
          </cell>
          <cell r="R5991" t="str">
            <v>290190041All</v>
          </cell>
          <cell r="S5991">
            <v>83</v>
          </cell>
        </row>
        <row r="5992">
          <cell r="A5992" t="str">
            <v>290230018LGRAll</v>
          </cell>
          <cell r="B5992">
            <v>4654</v>
          </cell>
          <cell r="R5992" t="str">
            <v>290190051All</v>
          </cell>
          <cell r="S5992">
            <v>56</v>
          </cell>
        </row>
        <row r="5993">
          <cell r="A5993" t="str">
            <v>290230041All</v>
          </cell>
          <cell r="B5993">
            <v>95</v>
          </cell>
          <cell r="R5993" t="str">
            <v>290190081All</v>
          </cell>
          <cell r="S5993">
            <v>27</v>
          </cell>
        </row>
        <row r="5994">
          <cell r="A5994" t="str">
            <v>290230051All</v>
          </cell>
          <cell r="B5994">
            <v>61</v>
          </cell>
          <cell r="R5994" t="str">
            <v>290210011All</v>
          </cell>
          <cell r="S5994">
            <v>33</v>
          </cell>
        </row>
        <row r="5995">
          <cell r="A5995" t="str">
            <v>290230081All</v>
          </cell>
          <cell r="B5995">
            <v>29</v>
          </cell>
          <cell r="R5995" t="str">
            <v>290210041All</v>
          </cell>
          <cell r="S5995">
            <v>99</v>
          </cell>
        </row>
        <row r="5996">
          <cell r="A5996" t="str">
            <v>290250011All</v>
          </cell>
          <cell r="B5996">
            <v>32</v>
          </cell>
          <cell r="R5996" t="str">
            <v>290210051All</v>
          </cell>
          <cell r="S5996">
            <v>54</v>
          </cell>
        </row>
        <row r="5997">
          <cell r="A5997" t="str">
            <v>290250041All</v>
          </cell>
          <cell r="B5997">
            <v>76</v>
          </cell>
          <cell r="R5997" t="str">
            <v>290210081All</v>
          </cell>
          <cell r="S5997">
            <v>29</v>
          </cell>
        </row>
        <row r="5998">
          <cell r="A5998" t="str">
            <v>290250051All</v>
          </cell>
          <cell r="B5998">
            <v>58</v>
          </cell>
          <cell r="R5998" t="str">
            <v>290230011All</v>
          </cell>
          <cell r="S5998">
            <v>30</v>
          </cell>
        </row>
        <row r="5999">
          <cell r="A5999" t="str">
            <v>290250081All</v>
          </cell>
          <cell r="B5999">
            <v>24</v>
          </cell>
          <cell r="R5999" t="str">
            <v>290230018LGRAll</v>
          </cell>
          <cell r="S5999">
            <v>4654</v>
          </cell>
        </row>
        <row r="6000">
          <cell r="A6000" t="str">
            <v>290270011All</v>
          </cell>
          <cell r="B6000">
            <v>27</v>
          </cell>
          <cell r="R6000" t="str">
            <v>290230041All</v>
          </cell>
          <cell r="S6000">
            <v>95</v>
          </cell>
        </row>
        <row r="6001">
          <cell r="A6001" t="str">
            <v>290270041All</v>
          </cell>
          <cell r="B6001">
            <v>83</v>
          </cell>
          <cell r="R6001" t="str">
            <v>290230051All</v>
          </cell>
          <cell r="S6001">
            <v>61</v>
          </cell>
        </row>
        <row r="6002">
          <cell r="A6002" t="str">
            <v>290270051All</v>
          </cell>
          <cell r="B6002">
            <v>62</v>
          </cell>
          <cell r="R6002" t="str">
            <v>290230081All</v>
          </cell>
          <cell r="S6002">
            <v>29</v>
          </cell>
        </row>
        <row r="6003">
          <cell r="A6003" t="str">
            <v>290270081All</v>
          </cell>
          <cell r="B6003">
            <v>27</v>
          </cell>
          <cell r="R6003" t="str">
            <v>290250011All</v>
          </cell>
          <cell r="S6003">
            <v>32</v>
          </cell>
        </row>
        <row r="6004">
          <cell r="A6004" t="str">
            <v>290290041All</v>
          </cell>
          <cell r="B6004">
            <v>68</v>
          </cell>
          <cell r="R6004" t="str">
            <v>290250041All</v>
          </cell>
          <cell r="S6004">
            <v>76</v>
          </cell>
        </row>
        <row r="6005">
          <cell r="A6005" t="str">
            <v>290310011All</v>
          </cell>
          <cell r="B6005">
            <v>36</v>
          </cell>
          <cell r="R6005" t="str">
            <v>290250051All</v>
          </cell>
          <cell r="S6005">
            <v>58</v>
          </cell>
        </row>
        <row r="6006">
          <cell r="A6006" t="str">
            <v>290310041All</v>
          </cell>
          <cell r="B6006">
            <v>104</v>
          </cell>
          <cell r="R6006" t="str">
            <v>290250081All</v>
          </cell>
          <cell r="S6006">
            <v>24</v>
          </cell>
        </row>
        <row r="6007">
          <cell r="A6007" t="str">
            <v>290310051All</v>
          </cell>
          <cell r="B6007">
            <v>57</v>
          </cell>
          <cell r="R6007" t="str">
            <v>290270011All</v>
          </cell>
          <cell r="S6007">
            <v>27</v>
          </cell>
        </row>
        <row r="6008">
          <cell r="A6008" t="str">
            <v>290310051Irrigated</v>
          </cell>
          <cell r="B6008">
            <v>57</v>
          </cell>
          <cell r="R6008" t="str">
            <v>290270041All</v>
          </cell>
          <cell r="S6008">
            <v>83</v>
          </cell>
        </row>
        <row r="6009">
          <cell r="A6009" t="str">
            <v>290310051Nonirrigated</v>
          </cell>
          <cell r="B6009">
            <v>57</v>
          </cell>
          <cell r="R6009" t="str">
            <v>290270051All</v>
          </cell>
          <cell r="S6009">
            <v>62</v>
          </cell>
        </row>
        <row r="6010">
          <cell r="A6010" t="str">
            <v>290310081All</v>
          </cell>
          <cell r="B6010">
            <v>26</v>
          </cell>
          <cell r="R6010" t="str">
            <v>290270081All</v>
          </cell>
          <cell r="S6010">
            <v>27</v>
          </cell>
        </row>
        <row r="6011">
          <cell r="A6011" t="str">
            <v>290330011All</v>
          </cell>
          <cell r="B6011">
            <v>31</v>
          </cell>
          <cell r="R6011" t="str">
            <v>290290041All</v>
          </cell>
          <cell r="S6011">
            <v>68</v>
          </cell>
        </row>
        <row r="6012">
          <cell r="A6012" t="str">
            <v>290330016All</v>
          </cell>
          <cell r="B6012">
            <v>31</v>
          </cell>
          <cell r="R6012" t="str">
            <v>290310011All</v>
          </cell>
          <cell r="S6012">
            <v>36</v>
          </cell>
        </row>
        <row r="6013">
          <cell r="A6013" t="str">
            <v>290330041All</v>
          </cell>
          <cell r="B6013">
            <v>98</v>
          </cell>
          <cell r="R6013" t="str">
            <v>290310041All</v>
          </cell>
          <cell r="S6013">
            <v>104</v>
          </cell>
        </row>
        <row r="6014">
          <cell r="A6014" t="str">
            <v>290330051All</v>
          </cell>
          <cell r="B6014">
            <v>55</v>
          </cell>
          <cell r="R6014" t="str">
            <v>290310051All</v>
          </cell>
          <cell r="S6014">
            <v>57</v>
          </cell>
        </row>
        <row r="6015">
          <cell r="A6015" t="str">
            <v>290330081All</v>
          </cell>
          <cell r="B6015">
            <v>29</v>
          </cell>
          <cell r="R6015" t="str">
            <v>290310051Irrigated</v>
          </cell>
          <cell r="S6015">
            <v>57</v>
          </cell>
        </row>
        <row r="6016">
          <cell r="A6016" t="str">
            <v>290370011All</v>
          </cell>
          <cell r="B6016">
            <v>36</v>
          </cell>
          <cell r="R6016" t="str">
            <v>290310051NonIrrigated</v>
          </cell>
          <cell r="S6016">
            <v>57</v>
          </cell>
        </row>
        <row r="6017">
          <cell r="A6017" t="str">
            <v>290370016All</v>
          </cell>
          <cell r="B6017">
            <v>34</v>
          </cell>
          <cell r="R6017" t="str">
            <v>290310081All</v>
          </cell>
          <cell r="S6017">
            <v>26</v>
          </cell>
        </row>
        <row r="6018">
          <cell r="A6018" t="str">
            <v>290370041All</v>
          </cell>
          <cell r="B6018">
            <v>85</v>
          </cell>
          <cell r="R6018" t="str">
            <v>290330011All</v>
          </cell>
          <cell r="S6018">
            <v>31</v>
          </cell>
        </row>
        <row r="6019">
          <cell r="A6019" t="str">
            <v>290370051All</v>
          </cell>
          <cell r="B6019">
            <v>50</v>
          </cell>
          <cell r="R6019" t="str">
            <v>290330016All</v>
          </cell>
          <cell r="S6019">
            <v>31</v>
          </cell>
        </row>
        <row r="6020">
          <cell r="A6020" t="str">
            <v>290370081All</v>
          </cell>
          <cell r="B6020">
            <v>24</v>
          </cell>
          <cell r="R6020" t="str">
            <v>290330041All</v>
          </cell>
          <cell r="S6020">
            <v>98</v>
          </cell>
        </row>
        <row r="6021">
          <cell r="A6021" t="str">
            <v>290390011All</v>
          </cell>
          <cell r="B6021">
            <v>31</v>
          </cell>
          <cell r="R6021" t="str">
            <v>290330051All</v>
          </cell>
          <cell r="S6021">
            <v>55</v>
          </cell>
        </row>
        <row r="6022">
          <cell r="A6022" t="str">
            <v>290390041All</v>
          </cell>
          <cell r="B6022">
            <v>73</v>
          </cell>
          <cell r="R6022" t="str">
            <v>290330081All</v>
          </cell>
          <cell r="S6022">
            <v>29</v>
          </cell>
        </row>
        <row r="6023">
          <cell r="A6023" t="str">
            <v>290390051All</v>
          </cell>
          <cell r="B6023">
            <v>50</v>
          </cell>
          <cell r="R6023" t="str">
            <v>290370011All</v>
          </cell>
          <cell r="S6023">
            <v>36</v>
          </cell>
        </row>
        <row r="6024">
          <cell r="A6024" t="str">
            <v>290390081All</v>
          </cell>
          <cell r="B6024">
            <v>18</v>
          </cell>
          <cell r="R6024" t="str">
            <v>290370016All</v>
          </cell>
          <cell r="S6024">
            <v>34</v>
          </cell>
        </row>
        <row r="6025">
          <cell r="A6025" t="str">
            <v>290410011All</v>
          </cell>
          <cell r="B6025">
            <v>33</v>
          </cell>
          <cell r="R6025" t="str">
            <v>290370041All</v>
          </cell>
          <cell r="S6025">
            <v>85</v>
          </cell>
        </row>
        <row r="6026">
          <cell r="A6026" t="str">
            <v>290410041All</v>
          </cell>
          <cell r="B6026">
            <v>99</v>
          </cell>
          <cell r="R6026" t="str">
            <v>290370051All</v>
          </cell>
          <cell r="S6026">
            <v>50</v>
          </cell>
        </row>
        <row r="6027">
          <cell r="A6027" t="str">
            <v>290410051All</v>
          </cell>
          <cell r="B6027">
            <v>57</v>
          </cell>
          <cell r="R6027" t="str">
            <v>290370081All</v>
          </cell>
          <cell r="S6027">
            <v>24</v>
          </cell>
        </row>
        <row r="6028">
          <cell r="A6028" t="str">
            <v>290410081All</v>
          </cell>
          <cell r="B6028">
            <v>29</v>
          </cell>
          <cell r="R6028" t="str">
            <v>290390011All</v>
          </cell>
          <cell r="S6028">
            <v>31</v>
          </cell>
        </row>
        <row r="6029">
          <cell r="A6029" t="str">
            <v>290430011All</v>
          </cell>
          <cell r="B6029">
            <v>15</v>
          </cell>
          <cell r="R6029" t="str">
            <v>290390041All</v>
          </cell>
          <cell r="S6029">
            <v>73</v>
          </cell>
        </row>
        <row r="6030">
          <cell r="A6030" t="str">
            <v>290430041All</v>
          </cell>
          <cell r="B6030">
            <v>80</v>
          </cell>
          <cell r="R6030" t="str">
            <v>290390051All</v>
          </cell>
          <cell r="S6030">
            <v>50</v>
          </cell>
        </row>
        <row r="6031">
          <cell r="A6031" t="str">
            <v>290450011All</v>
          </cell>
          <cell r="B6031">
            <v>36</v>
          </cell>
          <cell r="R6031" t="str">
            <v>290390081All</v>
          </cell>
          <cell r="S6031">
            <v>18</v>
          </cell>
        </row>
        <row r="6032">
          <cell r="A6032" t="str">
            <v>290450016All</v>
          </cell>
          <cell r="B6032">
            <v>34</v>
          </cell>
          <cell r="R6032" t="str">
            <v>290410011All</v>
          </cell>
          <cell r="S6032">
            <v>33</v>
          </cell>
        </row>
        <row r="6033">
          <cell r="A6033" t="str">
            <v>290450041All</v>
          </cell>
          <cell r="B6033">
            <v>96</v>
          </cell>
          <cell r="R6033" t="str">
            <v>290410041All</v>
          </cell>
          <cell r="S6033">
            <v>99</v>
          </cell>
        </row>
        <row r="6034">
          <cell r="A6034" t="str">
            <v>290450051All</v>
          </cell>
          <cell r="B6034">
            <v>55</v>
          </cell>
          <cell r="R6034" t="str">
            <v>290410051All</v>
          </cell>
          <cell r="S6034">
            <v>57</v>
          </cell>
        </row>
        <row r="6035">
          <cell r="A6035" t="str">
            <v>290450081All</v>
          </cell>
          <cell r="B6035">
            <v>28</v>
          </cell>
          <cell r="R6035" t="str">
            <v>290410081All</v>
          </cell>
          <cell r="S6035">
            <v>29</v>
          </cell>
        </row>
        <row r="6036">
          <cell r="A6036" t="str">
            <v>290470011All</v>
          </cell>
          <cell r="B6036">
            <v>33</v>
          </cell>
          <cell r="R6036" t="str">
            <v>290430011All</v>
          </cell>
          <cell r="S6036">
            <v>15</v>
          </cell>
        </row>
        <row r="6037">
          <cell r="A6037" t="str">
            <v>290470041All</v>
          </cell>
          <cell r="B6037">
            <v>102</v>
          </cell>
          <cell r="R6037" t="str">
            <v>290430041All</v>
          </cell>
          <cell r="S6037">
            <v>80</v>
          </cell>
        </row>
        <row r="6038">
          <cell r="A6038" t="str">
            <v>290470051All</v>
          </cell>
          <cell r="B6038">
            <v>53</v>
          </cell>
          <cell r="R6038" t="str">
            <v>290450011All</v>
          </cell>
          <cell r="S6038">
            <v>36</v>
          </cell>
        </row>
        <row r="6039">
          <cell r="A6039" t="str">
            <v>290470081All</v>
          </cell>
          <cell r="B6039">
            <v>29</v>
          </cell>
          <cell r="R6039" t="str">
            <v>290450016All</v>
          </cell>
          <cell r="S6039">
            <v>34</v>
          </cell>
        </row>
        <row r="6040">
          <cell r="A6040" t="str">
            <v>290490011All</v>
          </cell>
          <cell r="B6040">
            <v>33</v>
          </cell>
          <cell r="R6040" t="str">
            <v>290450041All</v>
          </cell>
          <cell r="S6040">
            <v>96</v>
          </cell>
        </row>
        <row r="6041">
          <cell r="A6041" t="str">
            <v>290490041All</v>
          </cell>
          <cell r="B6041">
            <v>91</v>
          </cell>
          <cell r="R6041" t="str">
            <v>290450051All</v>
          </cell>
          <cell r="S6041">
            <v>55</v>
          </cell>
        </row>
        <row r="6042">
          <cell r="A6042" t="str">
            <v>290490051All</v>
          </cell>
          <cell r="B6042">
            <v>48</v>
          </cell>
          <cell r="R6042" t="str">
            <v>290450081All</v>
          </cell>
          <cell r="S6042">
            <v>28</v>
          </cell>
        </row>
        <row r="6043">
          <cell r="A6043" t="str">
            <v>290490081All</v>
          </cell>
          <cell r="B6043">
            <v>29</v>
          </cell>
          <cell r="R6043" t="str">
            <v>290470011All</v>
          </cell>
          <cell r="S6043">
            <v>33</v>
          </cell>
        </row>
        <row r="6044">
          <cell r="A6044" t="str">
            <v>290510011All</v>
          </cell>
          <cell r="B6044">
            <v>24</v>
          </cell>
          <cell r="R6044" t="str">
            <v>290470041All</v>
          </cell>
          <cell r="S6044">
            <v>102</v>
          </cell>
        </row>
        <row r="6045">
          <cell r="A6045" t="str">
            <v>290510041All</v>
          </cell>
          <cell r="B6045">
            <v>92</v>
          </cell>
          <cell r="R6045" t="str">
            <v>290470051All</v>
          </cell>
          <cell r="S6045">
            <v>53</v>
          </cell>
        </row>
        <row r="6046">
          <cell r="A6046" t="str">
            <v>290510051All</v>
          </cell>
          <cell r="B6046">
            <v>54</v>
          </cell>
          <cell r="R6046" t="str">
            <v>290470081All</v>
          </cell>
          <cell r="S6046">
            <v>29</v>
          </cell>
        </row>
        <row r="6047">
          <cell r="A6047" t="str">
            <v>290510081All</v>
          </cell>
          <cell r="B6047">
            <v>27</v>
          </cell>
          <cell r="R6047" t="str">
            <v>290490011All</v>
          </cell>
          <cell r="S6047">
            <v>33</v>
          </cell>
        </row>
        <row r="6048">
          <cell r="A6048" t="str">
            <v>290530011All</v>
          </cell>
          <cell r="B6048">
            <v>39</v>
          </cell>
          <cell r="R6048" t="str">
            <v>290490041All</v>
          </cell>
          <cell r="S6048">
            <v>91</v>
          </cell>
        </row>
        <row r="6049">
          <cell r="A6049" t="str">
            <v>290530041All</v>
          </cell>
          <cell r="B6049">
            <v>90</v>
          </cell>
          <cell r="R6049" t="str">
            <v>290490051All</v>
          </cell>
          <cell r="S6049">
            <v>48</v>
          </cell>
        </row>
        <row r="6050">
          <cell r="A6050" t="str">
            <v>290530051All</v>
          </cell>
          <cell r="B6050">
            <v>57</v>
          </cell>
          <cell r="R6050" t="str">
            <v>290490081All</v>
          </cell>
          <cell r="S6050">
            <v>29</v>
          </cell>
        </row>
        <row r="6051">
          <cell r="A6051" t="str">
            <v>290530081All</v>
          </cell>
          <cell r="B6051">
            <v>28</v>
          </cell>
          <cell r="R6051" t="str">
            <v>290510011All</v>
          </cell>
          <cell r="S6051">
            <v>24</v>
          </cell>
        </row>
        <row r="6052">
          <cell r="A6052" t="str">
            <v>290550011All</v>
          </cell>
          <cell r="B6052">
            <v>16</v>
          </cell>
          <cell r="R6052" t="str">
            <v>290510041All</v>
          </cell>
          <cell r="S6052">
            <v>92</v>
          </cell>
        </row>
        <row r="6053">
          <cell r="A6053" t="str">
            <v>290550041All</v>
          </cell>
          <cell r="B6053">
            <v>50</v>
          </cell>
          <cell r="R6053" t="str">
            <v>290510051All</v>
          </cell>
          <cell r="S6053">
            <v>54</v>
          </cell>
        </row>
        <row r="6054">
          <cell r="A6054" t="str">
            <v>290550051All</v>
          </cell>
          <cell r="B6054">
            <v>39</v>
          </cell>
          <cell r="R6054" t="str">
            <v>290510081All</v>
          </cell>
          <cell r="S6054">
            <v>27</v>
          </cell>
        </row>
        <row r="6055">
          <cell r="A6055" t="str">
            <v>290550081All</v>
          </cell>
          <cell r="B6055">
            <v>22</v>
          </cell>
          <cell r="R6055" t="str">
            <v>290530011All</v>
          </cell>
          <cell r="S6055">
            <v>39</v>
          </cell>
        </row>
        <row r="6056">
          <cell r="A6056" t="str">
            <v>290570011All</v>
          </cell>
          <cell r="B6056">
            <v>28</v>
          </cell>
          <cell r="R6056" t="str">
            <v>290530041All</v>
          </cell>
          <cell r="S6056">
            <v>90</v>
          </cell>
        </row>
        <row r="6057">
          <cell r="A6057" t="str">
            <v>290570011Irrigated</v>
          </cell>
          <cell r="B6057">
            <v>28</v>
          </cell>
          <cell r="R6057" t="str">
            <v>290530051All</v>
          </cell>
          <cell r="S6057">
            <v>57</v>
          </cell>
        </row>
        <row r="6058">
          <cell r="A6058" t="str">
            <v>290570011Nonirrigated</v>
          </cell>
          <cell r="B6058">
            <v>28</v>
          </cell>
          <cell r="R6058" t="str">
            <v>290530081All</v>
          </cell>
          <cell r="S6058">
            <v>28</v>
          </cell>
        </row>
        <row r="6059">
          <cell r="A6059" t="str">
            <v>290570041All</v>
          </cell>
          <cell r="B6059">
            <v>85</v>
          </cell>
          <cell r="R6059" t="str">
            <v>290550011All</v>
          </cell>
          <cell r="S6059">
            <v>16</v>
          </cell>
        </row>
        <row r="6060">
          <cell r="A6060" t="str">
            <v>290570051All</v>
          </cell>
          <cell r="B6060">
            <v>57</v>
          </cell>
          <cell r="R6060" t="str">
            <v>290550041All</v>
          </cell>
          <cell r="S6060">
            <v>50</v>
          </cell>
        </row>
        <row r="6061">
          <cell r="A6061" t="str">
            <v>290570081All</v>
          </cell>
          <cell r="B6061">
            <v>20</v>
          </cell>
          <cell r="R6061" t="str">
            <v>290550051All</v>
          </cell>
          <cell r="S6061">
            <v>39</v>
          </cell>
        </row>
        <row r="6062">
          <cell r="A6062" t="str">
            <v>290590041All</v>
          </cell>
          <cell r="B6062">
            <v>69</v>
          </cell>
          <cell r="R6062" t="str">
            <v>290550081All</v>
          </cell>
          <cell r="S6062">
            <v>22</v>
          </cell>
        </row>
        <row r="6063">
          <cell r="A6063" t="str">
            <v>290590081All</v>
          </cell>
          <cell r="B6063">
            <v>20</v>
          </cell>
          <cell r="R6063" t="str">
            <v>290570011All</v>
          </cell>
          <cell r="S6063">
            <v>28</v>
          </cell>
        </row>
        <row r="6064">
          <cell r="A6064" t="str">
            <v>290610011All</v>
          </cell>
          <cell r="B6064">
            <v>30</v>
          </cell>
          <cell r="R6064" t="str">
            <v>290570011Irrigated</v>
          </cell>
          <cell r="S6064">
            <v>28</v>
          </cell>
        </row>
        <row r="6065">
          <cell r="A6065" t="str">
            <v>290610016All</v>
          </cell>
          <cell r="B6065">
            <v>33</v>
          </cell>
          <cell r="R6065" t="str">
            <v>290570011NonIrrigated</v>
          </cell>
          <cell r="S6065">
            <v>28</v>
          </cell>
        </row>
        <row r="6066">
          <cell r="A6066" t="str">
            <v>290610041All</v>
          </cell>
          <cell r="B6066">
            <v>81</v>
          </cell>
          <cell r="R6066" t="str">
            <v>290570041All</v>
          </cell>
          <cell r="S6066">
            <v>85</v>
          </cell>
        </row>
        <row r="6067">
          <cell r="A6067" t="str">
            <v>290610051All</v>
          </cell>
          <cell r="B6067">
            <v>56</v>
          </cell>
          <cell r="R6067" t="str">
            <v>290570051All</v>
          </cell>
          <cell r="S6067">
            <v>57</v>
          </cell>
        </row>
        <row r="6068">
          <cell r="A6068" t="str">
            <v>290610081All</v>
          </cell>
          <cell r="B6068">
            <v>25</v>
          </cell>
          <cell r="R6068" t="str">
            <v>290570081All</v>
          </cell>
          <cell r="S6068">
            <v>20</v>
          </cell>
        </row>
        <row r="6069">
          <cell r="A6069" t="str">
            <v>290630011All</v>
          </cell>
          <cell r="B6069">
            <v>32</v>
          </cell>
          <cell r="R6069" t="str">
            <v>290590041All</v>
          </cell>
          <cell r="S6069">
            <v>69</v>
          </cell>
        </row>
        <row r="6070">
          <cell r="A6070" t="str">
            <v>290630016All</v>
          </cell>
          <cell r="B6070">
            <v>30</v>
          </cell>
          <cell r="R6070" t="str">
            <v>290590081All</v>
          </cell>
          <cell r="S6070">
            <v>20</v>
          </cell>
        </row>
        <row r="6071">
          <cell r="A6071" t="str">
            <v>290630041All</v>
          </cell>
          <cell r="B6071">
            <v>78</v>
          </cell>
          <cell r="R6071" t="str">
            <v>290610011All</v>
          </cell>
          <cell r="S6071">
            <v>30</v>
          </cell>
        </row>
        <row r="6072">
          <cell r="A6072" t="str">
            <v>290630051All</v>
          </cell>
          <cell r="B6072">
            <v>53</v>
          </cell>
          <cell r="R6072" t="str">
            <v>290610016All</v>
          </cell>
          <cell r="S6072">
            <v>33</v>
          </cell>
        </row>
        <row r="6073">
          <cell r="A6073" t="str">
            <v>290630081All</v>
          </cell>
          <cell r="B6073">
            <v>26</v>
          </cell>
          <cell r="R6073" t="str">
            <v>290610041All</v>
          </cell>
          <cell r="S6073">
            <v>81</v>
          </cell>
        </row>
        <row r="6074">
          <cell r="A6074" t="str">
            <v>290650041All</v>
          </cell>
          <cell r="B6074">
            <v>50</v>
          </cell>
          <cell r="R6074" t="str">
            <v>290610051All</v>
          </cell>
          <cell r="S6074">
            <v>56</v>
          </cell>
        </row>
        <row r="6075">
          <cell r="A6075" t="str">
            <v>290650051All</v>
          </cell>
          <cell r="B6075">
            <v>35</v>
          </cell>
          <cell r="R6075" t="str">
            <v>290610081All</v>
          </cell>
          <cell r="S6075">
            <v>25</v>
          </cell>
        </row>
        <row r="6076">
          <cell r="A6076" t="str">
            <v>290670051All</v>
          </cell>
          <cell r="B6076">
            <v>28</v>
          </cell>
          <cell r="R6076" t="str">
            <v>290630011All</v>
          </cell>
          <cell r="S6076">
            <v>32</v>
          </cell>
        </row>
        <row r="6077">
          <cell r="A6077" t="str">
            <v>290690011All</v>
          </cell>
          <cell r="B6077">
            <v>31</v>
          </cell>
          <cell r="R6077" t="str">
            <v>290630016All</v>
          </cell>
          <cell r="S6077">
            <v>30</v>
          </cell>
        </row>
        <row r="6078">
          <cell r="A6078" t="str">
            <v>290690011Irrigated</v>
          </cell>
          <cell r="B6078">
            <v>31</v>
          </cell>
          <cell r="R6078" t="str">
            <v>290630041All</v>
          </cell>
          <cell r="S6078">
            <v>78</v>
          </cell>
        </row>
        <row r="6079">
          <cell r="A6079" t="str">
            <v>290690011Nonirrigated</v>
          </cell>
          <cell r="B6079">
            <v>31</v>
          </cell>
          <cell r="R6079" t="str">
            <v>290630051All</v>
          </cell>
          <cell r="S6079">
            <v>53</v>
          </cell>
        </row>
        <row r="6080">
          <cell r="A6080" t="str">
            <v>290690018LGRAll</v>
          </cell>
          <cell r="B6080">
            <v>4270</v>
          </cell>
          <cell r="R6080" t="str">
            <v>290630081All</v>
          </cell>
          <cell r="S6080">
            <v>26</v>
          </cell>
        </row>
        <row r="6081">
          <cell r="A6081" t="str">
            <v>290690041All</v>
          </cell>
          <cell r="B6081">
            <v>99</v>
          </cell>
          <cell r="R6081" t="str">
            <v>290650041All</v>
          </cell>
          <cell r="S6081">
            <v>50</v>
          </cell>
        </row>
        <row r="6082">
          <cell r="A6082" t="str">
            <v>290690051All</v>
          </cell>
          <cell r="B6082">
            <v>56</v>
          </cell>
          <cell r="R6082" t="str">
            <v>290650051All</v>
          </cell>
          <cell r="S6082">
            <v>35</v>
          </cell>
        </row>
        <row r="6083">
          <cell r="A6083" t="str">
            <v>290690051Irrigated</v>
          </cell>
          <cell r="B6083">
            <v>56</v>
          </cell>
          <cell r="R6083" t="str">
            <v>290670051All</v>
          </cell>
          <cell r="S6083">
            <v>28</v>
          </cell>
        </row>
        <row r="6084">
          <cell r="A6084" t="str">
            <v>290690051Nonirrigated</v>
          </cell>
          <cell r="B6084">
            <v>55</v>
          </cell>
          <cell r="R6084" t="str">
            <v>290690011All</v>
          </cell>
          <cell r="S6084">
            <v>31</v>
          </cell>
        </row>
        <row r="6085">
          <cell r="A6085" t="str">
            <v>290690081All</v>
          </cell>
          <cell r="B6085">
            <v>23</v>
          </cell>
          <cell r="R6085" t="str">
            <v>290690011Irrigated</v>
          </cell>
          <cell r="S6085">
            <v>31</v>
          </cell>
        </row>
        <row r="6086">
          <cell r="A6086" t="str">
            <v>290690081Irrigated</v>
          </cell>
          <cell r="B6086">
            <v>25</v>
          </cell>
          <cell r="R6086" t="str">
            <v>290690011NonIrrigated</v>
          </cell>
          <cell r="S6086">
            <v>31</v>
          </cell>
        </row>
        <row r="6087">
          <cell r="A6087" t="str">
            <v>290690081Nonirrigated</v>
          </cell>
          <cell r="B6087">
            <v>19</v>
          </cell>
          <cell r="R6087" t="str">
            <v>290690018LGRAll</v>
          </cell>
          <cell r="S6087">
            <v>4270</v>
          </cell>
        </row>
        <row r="6088">
          <cell r="A6088" t="str">
            <v>290710011All</v>
          </cell>
          <cell r="B6088">
            <v>32</v>
          </cell>
          <cell r="R6088" t="str">
            <v>290690041All</v>
          </cell>
          <cell r="S6088">
            <v>99</v>
          </cell>
        </row>
        <row r="6089">
          <cell r="A6089" t="str">
            <v>290710041All</v>
          </cell>
          <cell r="B6089">
            <v>95</v>
          </cell>
          <cell r="R6089" t="str">
            <v>290690051All</v>
          </cell>
          <cell r="S6089">
            <v>56</v>
          </cell>
        </row>
        <row r="6090">
          <cell r="A6090" t="str">
            <v>290710051All</v>
          </cell>
          <cell r="B6090">
            <v>49</v>
          </cell>
          <cell r="R6090" t="str">
            <v>290690051Irrigated</v>
          </cell>
          <cell r="S6090">
            <v>56</v>
          </cell>
        </row>
        <row r="6091">
          <cell r="A6091" t="str">
            <v>290710081All</v>
          </cell>
          <cell r="B6091">
            <v>28</v>
          </cell>
          <cell r="R6091" t="str">
            <v>290690051NonIrrigated</v>
          </cell>
          <cell r="S6091">
            <v>55</v>
          </cell>
        </row>
        <row r="6092">
          <cell r="A6092" t="str">
            <v>290710091All</v>
          </cell>
          <cell r="B6092">
            <v>19</v>
          </cell>
          <cell r="R6092" t="str">
            <v>290690081All</v>
          </cell>
          <cell r="S6092">
            <v>23</v>
          </cell>
        </row>
        <row r="6093">
          <cell r="A6093" t="str">
            <v>290730011All</v>
          </cell>
          <cell r="B6093">
            <v>32</v>
          </cell>
          <cell r="R6093" t="str">
            <v>290690081Irrigated</v>
          </cell>
          <cell r="S6093">
            <v>25</v>
          </cell>
        </row>
        <row r="6094">
          <cell r="A6094" t="str">
            <v>290730041All</v>
          </cell>
          <cell r="B6094">
            <v>81</v>
          </cell>
          <cell r="R6094" t="str">
            <v>290690081NonIrrigated</v>
          </cell>
          <cell r="S6094">
            <v>19</v>
          </cell>
        </row>
        <row r="6095">
          <cell r="A6095" t="str">
            <v>290730051All</v>
          </cell>
          <cell r="B6095">
            <v>51</v>
          </cell>
          <cell r="R6095" t="str">
            <v>290710011All</v>
          </cell>
          <cell r="S6095">
            <v>32</v>
          </cell>
        </row>
        <row r="6096">
          <cell r="A6096" t="str">
            <v>290730081All</v>
          </cell>
          <cell r="B6096">
            <v>26</v>
          </cell>
          <cell r="R6096" t="str">
            <v>290710041All</v>
          </cell>
          <cell r="S6096">
            <v>95</v>
          </cell>
        </row>
        <row r="6097">
          <cell r="A6097" t="str">
            <v>290750011All</v>
          </cell>
          <cell r="B6097">
            <v>34</v>
          </cell>
          <cell r="R6097" t="str">
            <v>290710051All</v>
          </cell>
          <cell r="S6097">
            <v>49</v>
          </cell>
        </row>
        <row r="6098">
          <cell r="A6098" t="str">
            <v>290750041All</v>
          </cell>
          <cell r="B6098">
            <v>86</v>
          </cell>
          <cell r="R6098" t="str">
            <v>290710081All</v>
          </cell>
          <cell r="S6098">
            <v>28</v>
          </cell>
        </row>
        <row r="6099">
          <cell r="A6099" t="str">
            <v>290750051All</v>
          </cell>
          <cell r="B6099">
            <v>53</v>
          </cell>
          <cell r="R6099" t="str">
            <v>290710091All</v>
          </cell>
          <cell r="S6099">
            <v>19</v>
          </cell>
        </row>
        <row r="6100">
          <cell r="A6100" t="str">
            <v>290750081All</v>
          </cell>
          <cell r="B6100">
            <v>27</v>
          </cell>
          <cell r="R6100" t="str">
            <v>290730011All</v>
          </cell>
          <cell r="S6100">
            <v>32</v>
          </cell>
        </row>
        <row r="6101">
          <cell r="A6101" t="str">
            <v>290770011All</v>
          </cell>
          <cell r="B6101">
            <v>17</v>
          </cell>
          <cell r="R6101" t="str">
            <v>290730041All</v>
          </cell>
          <cell r="S6101">
            <v>81</v>
          </cell>
        </row>
        <row r="6102">
          <cell r="A6102" t="str">
            <v>290770041All</v>
          </cell>
          <cell r="B6102">
            <v>82</v>
          </cell>
          <cell r="R6102" t="str">
            <v>290730051All</v>
          </cell>
          <cell r="S6102">
            <v>51</v>
          </cell>
        </row>
        <row r="6103">
          <cell r="A6103" t="str">
            <v>290770081All</v>
          </cell>
          <cell r="B6103">
            <v>20</v>
          </cell>
          <cell r="R6103" t="str">
            <v>290730081All</v>
          </cell>
          <cell r="S6103">
            <v>26</v>
          </cell>
        </row>
        <row r="6104">
          <cell r="A6104" t="str">
            <v>290790011All</v>
          </cell>
          <cell r="B6104">
            <v>34</v>
          </cell>
          <cell r="R6104" t="str">
            <v>290750011All</v>
          </cell>
          <cell r="S6104">
            <v>34</v>
          </cell>
        </row>
        <row r="6105">
          <cell r="A6105" t="str">
            <v>290790041All</v>
          </cell>
          <cell r="B6105">
            <v>83</v>
          </cell>
          <cell r="R6105" t="str">
            <v>290750041All</v>
          </cell>
          <cell r="S6105">
            <v>86</v>
          </cell>
        </row>
        <row r="6106">
          <cell r="A6106" t="str">
            <v>290790051All</v>
          </cell>
          <cell r="B6106">
            <v>57</v>
          </cell>
          <cell r="R6106" t="str">
            <v>290750051All</v>
          </cell>
          <cell r="S6106">
            <v>53</v>
          </cell>
        </row>
        <row r="6107">
          <cell r="A6107" t="str">
            <v>290790081All</v>
          </cell>
          <cell r="B6107">
            <v>26</v>
          </cell>
          <cell r="R6107" t="str">
            <v>290750081All</v>
          </cell>
          <cell r="S6107">
            <v>27</v>
          </cell>
        </row>
        <row r="6108">
          <cell r="A6108" t="str">
            <v>290810011All</v>
          </cell>
          <cell r="B6108">
            <v>28</v>
          </cell>
          <cell r="R6108" t="str">
            <v>290770011All</v>
          </cell>
          <cell r="S6108">
            <v>17</v>
          </cell>
        </row>
        <row r="6109">
          <cell r="A6109" t="str">
            <v>290810016All</v>
          </cell>
          <cell r="B6109">
            <v>29</v>
          </cell>
          <cell r="R6109" t="str">
            <v>290770041All</v>
          </cell>
          <cell r="S6109">
            <v>82</v>
          </cell>
        </row>
        <row r="6110">
          <cell r="A6110" t="str">
            <v>290810041All</v>
          </cell>
          <cell r="B6110">
            <v>87</v>
          </cell>
          <cell r="R6110" t="str">
            <v>290770081All</v>
          </cell>
          <cell r="S6110">
            <v>20</v>
          </cell>
        </row>
        <row r="6111">
          <cell r="A6111" t="str">
            <v>290810051All</v>
          </cell>
          <cell r="B6111">
            <v>50</v>
          </cell>
          <cell r="R6111" t="str">
            <v>290790011All</v>
          </cell>
          <cell r="S6111">
            <v>34</v>
          </cell>
        </row>
        <row r="6112">
          <cell r="A6112" t="str">
            <v>290810081All</v>
          </cell>
          <cell r="B6112">
            <v>27</v>
          </cell>
          <cell r="R6112" t="str">
            <v>290790041All</v>
          </cell>
          <cell r="S6112">
            <v>83</v>
          </cell>
        </row>
        <row r="6113">
          <cell r="A6113" t="str">
            <v>290830011All</v>
          </cell>
          <cell r="B6113">
            <v>28</v>
          </cell>
          <cell r="R6113" t="str">
            <v>290790051All</v>
          </cell>
          <cell r="S6113">
            <v>57</v>
          </cell>
        </row>
        <row r="6114">
          <cell r="A6114" t="str">
            <v>290830041All</v>
          </cell>
          <cell r="B6114">
            <v>67</v>
          </cell>
          <cell r="R6114" t="str">
            <v>290790081All</v>
          </cell>
          <cell r="S6114">
            <v>26</v>
          </cell>
        </row>
        <row r="6115">
          <cell r="A6115" t="str">
            <v>290830051All</v>
          </cell>
          <cell r="B6115">
            <v>53</v>
          </cell>
          <cell r="R6115" t="str">
            <v>290810011All</v>
          </cell>
          <cell r="S6115">
            <v>28</v>
          </cell>
        </row>
        <row r="6116">
          <cell r="A6116" t="str">
            <v>290830081All</v>
          </cell>
          <cell r="B6116">
            <v>20</v>
          </cell>
          <cell r="R6116" t="str">
            <v>290810016All</v>
          </cell>
          <cell r="S6116">
            <v>29</v>
          </cell>
        </row>
        <row r="6117">
          <cell r="A6117" t="str">
            <v>290850011All</v>
          </cell>
          <cell r="B6117">
            <v>25</v>
          </cell>
          <cell r="R6117" t="str">
            <v>290810041All</v>
          </cell>
          <cell r="S6117">
            <v>87</v>
          </cell>
        </row>
        <row r="6118">
          <cell r="A6118" t="str">
            <v>290850041All</v>
          </cell>
          <cell r="B6118">
            <v>68</v>
          </cell>
          <cell r="R6118" t="str">
            <v>290810051All</v>
          </cell>
          <cell r="S6118">
            <v>50</v>
          </cell>
        </row>
        <row r="6119">
          <cell r="A6119" t="str">
            <v>290850051All</v>
          </cell>
          <cell r="B6119">
            <v>46</v>
          </cell>
          <cell r="R6119" t="str">
            <v>290810081All</v>
          </cell>
          <cell r="S6119">
            <v>27</v>
          </cell>
        </row>
        <row r="6120">
          <cell r="A6120" t="str">
            <v>290850081All</v>
          </cell>
          <cell r="B6120">
            <v>21</v>
          </cell>
          <cell r="R6120" t="str">
            <v>290830011All</v>
          </cell>
          <cell r="S6120">
            <v>28</v>
          </cell>
        </row>
        <row r="6121">
          <cell r="A6121" t="str">
            <v>290870011All</v>
          </cell>
          <cell r="B6121">
            <v>33</v>
          </cell>
          <cell r="R6121" t="str">
            <v>290830041All</v>
          </cell>
          <cell r="S6121">
            <v>67</v>
          </cell>
        </row>
        <row r="6122">
          <cell r="A6122" t="str">
            <v>290870041All</v>
          </cell>
          <cell r="B6122">
            <v>113</v>
          </cell>
          <cell r="R6122" t="str">
            <v>290830051All</v>
          </cell>
          <cell r="S6122">
            <v>53</v>
          </cell>
        </row>
        <row r="6123">
          <cell r="A6123" t="str">
            <v>290870051All</v>
          </cell>
          <cell r="B6123">
            <v>53</v>
          </cell>
          <cell r="R6123" t="str">
            <v>290830081All</v>
          </cell>
          <cell r="S6123">
            <v>20</v>
          </cell>
        </row>
        <row r="6124">
          <cell r="A6124" t="str">
            <v>290870081All</v>
          </cell>
          <cell r="B6124">
            <v>33</v>
          </cell>
          <cell r="R6124" t="str">
            <v>290850011All</v>
          </cell>
          <cell r="S6124">
            <v>25</v>
          </cell>
        </row>
        <row r="6125">
          <cell r="A6125" t="str">
            <v>290890011All</v>
          </cell>
          <cell r="B6125">
            <v>32</v>
          </cell>
          <cell r="R6125" t="str">
            <v>290850041All</v>
          </cell>
          <cell r="S6125">
            <v>68</v>
          </cell>
        </row>
        <row r="6126">
          <cell r="A6126" t="str">
            <v>290890041All</v>
          </cell>
          <cell r="B6126">
            <v>103</v>
          </cell>
          <cell r="R6126" t="str">
            <v>290850051All</v>
          </cell>
          <cell r="S6126">
            <v>46</v>
          </cell>
        </row>
        <row r="6127">
          <cell r="A6127" t="str">
            <v>290890051All</v>
          </cell>
          <cell r="B6127">
            <v>55</v>
          </cell>
          <cell r="R6127" t="str">
            <v>290850081All</v>
          </cell>
          <cell r="S6127">
            <v>21</v>
          </cell>
        </row>
        <row r="6128">
          <cell r="A6128" t="str">
            <v>290890081All</v>
          </cell>
          <cell r="B6128">
            <v>29</v>
          </cell>
          <cell r="R6128" t="str">
            <v>290870011All</v>
          </cell>
          <cell r="S6128">
            <v>33</v>
          </cell>
        </row>
        <row r="6129">
          <cell r="A6129" t="str">
            <v>290950011All</v>
          </cell>
          <cell r="B6129">
            <v>34</v>
          </cell>
          <cell r="R6129" t="str">
            <v>290870041All</v>
          </cell>
          <cell r="S6129">
            <v>113</v>
          </cell>
        </row>
        <row r="6130">
          <cell r="A6130" t="str">
            <v>290950041All</v>
          </cell>
          <cell r="B6130">
            <v>90</v>
          </cell>
          <cell r="R6130" t="str">
            <v>290870051All</v>
          </cell>
          <cell r="S6130">
            <v>53</v>
          </cell>
        </row>
        <row r="6131">
          <cell r="A6131" t="str">
            <v>290950051All</v>
          </cell>
          <cell r="B6131">
            <v>55</v>
          </cell>
          <cell r="R6131" t="str">
            <v>290870081All</v>
          </cell>
          <cell r="S6131">
            <v>33</v>
          </cell>
        </row>
        <row r="6132">
          <cell r="A6132" t="str">
            <v>290950081All</v>
          </cell>
          <cell r="B6132">
            <v>27</v>
          </cell>
          <cell r="R6132" t="str">
            <v>290890011All</v>
          </cell>
          <cell r="S6132">
            <v>32</v>
          </cell>
        </row>
        <row r="6133">
          <cell r="A6133" t="str">
            <v>290970011All</v>
          </cell>
          <cell r="B6133">
            <v>29</v>
          </cell>
          <cell r="R6133" t="str">
            <v>290890041All</v>
          </cell>
          <cell r="S6133">
            <v>103</v>
          </cell>
        </row>
        <row r="6134">
          <cell r="A6134" t="str">
            <v>290970041All</v>
          </cell>
          <cell r="B6134">
            <v>88</v>
          </cell>
          <cell r="R6134" t="str">
            <v>290890051All</v>
          </cell>
          <cell r="S6134">
            <v>55</v>
          </cell>
        </row>
        <row r="6135">
          <cell r="A6135" t="str">
            <v>290970051All</v>
          </cell>
          <cell r="B6135">
            <v>57</v>
          </cell>
          <cell r="R6135" t="str">
            <v>290890081All</v>
          </cell>
          <cell r="S6135">
            <v>29</v>
          </cell>
        </row>
        <row r="6136">
          <cell r="A6136" t="str">
            <v>290970081All</v>
          </cell>
          <cell r="B6136">
            <v>19</v>
          </cell>
          <cell r="R6136" t="str">
            <v>290950011All</v>
          </cell>
          <cell r="S6136">
            <v>34</v>
          </cell>
        </row>
        <row r="6137">
          <cell r="A6137" t="str">
            <v>290990011All</v>
          </cell>
          <cell r="B6137">
            <v>32</v>
          </cell>
          <cell r="R6137" t="str">
            <v>290950041All</v>
          </cell>
          <cell r="S6137">
            <v>90</v>
          </cell>
        </row>
        <row r="6138">
          <cell r="A6138" t="str">
            <v>290990041All</v>
          </cell>
          <cell r="B6138">
            <v>88</v>
          </cell>
          <cell r="R6138" t="str">
            <v>290950051All</v>
          </cell>
          <cell r="S6138">
            <v>55</v>
          </cell>
        </row>
        <row r="6139">
          <cell r="A6139" t="str">
            <v>290990051All</v>
          </cell>
          <cell r="B6139">
            <v>47</v>
          </cell>
          <cell r="R6139" t="str">
            <v>290950081All</v>
          </cell>
          <cell r="S6139">
            <v>27</v>
          </cell>
        </row>
        <row r="6140">
          <cell r="A6140" t="str">
            <v>290990081All</v>
          </cell>
          <cell r="B6140">
            <v>28</v>
          </cell>
          <cell r="R6140" t="str">
            <v>290970011All</v>
          </cell>
          <cell r="S6140">
            <v>29</v>
          </cell>
        </row>
        <row r="6141">
          <cell r="A6141" t="str">
            <v>291010011All</v>
          </cell>
          <cell r="B6141">
            <v>33</v>
          </cell>
          <cell r="R6141" t="str">
            <v>290970041All</v>
          </cell>
          <cell r="S6141">
            <v>88</v>
          </cell>
        </row>
        <row r="6142">
          <cell r="A6142" t="str">
            <v>291010016All</v>
          </cell>
          <cell r="B6142">
            <v>30</v>
          </cell>
          <cell r="R6142" t="str">
            <v>290970051All</v>
          </cell>
          <cell r="S6142">
            <v>57</v>
          </cell>
        </row>
        <row r="6143">
          <cell r="A6143" t="str">
            <v>291010041All</v>
          </cell>
          <cell r="B6143">
            <v>81</v>
          </cell>
          <cell r="R6143" t="str">
            <v>290970081All</v>
          </cell>
          <cell r="S6143">
            <v>19</v>
          </cell>
        </row>
        <row r="6144">
          <cell r="A6144" t="str">
            <v>291010051All</v>
          </cell>
          <cell r="B6144">
            <v>47</v>
          </cell>
          <cell r="R6144" t="str">
            <v>290990011All</v>
          </cell>
          <cell r="S6144">
            <v>32</v>
          </cell>
        </row>
        <row r="6145">
          <cell r="A6145" t="str">
            <v>291010081All</v>
          </cell>
          <cell r="B6145">
            <v>24</v>
          </cell>
          <cell r="R6145" t="str">
            <v>290990041All</v>
          </cell>
          <cell r="S6145">
            <v>88</v>
          </cell>
        </row>
        <row r="6146">
          <cell r="A6146" t="str">
            <v>291030011All</v>
          </cell>
          <cell r="B6146">
            <v>32</v>
          </cell>
          <cell r="R6146" t="str">
            <v>290990051All</v>
          </cell>
          <cell r="S6146">
            <v>47</v>
          </cell>
        </row>
        <row r="6147">
          <cell r="A6147" t="str">
            <v>291030041All</v>
          </cell>
          <cell r="B6147">
            <v>97</v>
          </cell>
          <cell r="R6147" t="str">
            <v>290990081All</v>
          </cell>
          <cell r="S6147">
            <v>28</v>
          </cell>
        </row>
        <row r="6148">
          <cell r="A6148" t="str">
            <v>291030051All</v>
          </cell>
          <cell r="B6148">
            <v>57</v>
          </cell>
          <cell r="R6148" t="str">
            <v>291010011All</v>
          </cell>
          <cell r="S6148">
            <v>33</v>
          </cell>
        </row>
        <row r="6149">
          <cell r="A6149" t="str">
            <v>291030081All</v>
          </cell>
          <cell r="B6149">
            <v>29</v>
          </cell>
          <cell r="R6149" t="str">
            <v>291010016All</v>
          </cell>
          <cell r="S6149">
            <v>30</v>
          </cell>
        </row>
        <row r="6150">
          <cell r="A6150" t="str">
            <v>291050011All</v>
          </cell>
          <cell r="B6150">
            <v>16</v>
          </cell>
          <cell r="R6150" t="str">
            <v>291010041All</v>
          </cell>
          <cell r="S6150">
            <v>81</v>
          </cell>
        </row>
        <row r="6151">
          <cell r="A6151" t="str">
            <v>291050041All</v>
          </cell>
          <cell r="B6151">
            <v>76</v>
          </cell>
          <cell r="R6151" t="str">
            <v>291010051All</v>
          </cell>
          <cell r="S6151">
            <v>47</v>
          </cell>
        </row>
        <row r="6152">
          <cell r="A6152" t="str">
            <v>291050051All</v>
          </cell>
          <cell r="B6152">
            <v>39</v>
          </cell>
          <cell r="R6152" t="str">
            <v>291010081All</v>
          </cell>
          <cell r="S6152">
            <v>24</v>
          </cell>
        </row>
        <row r="6153">
          <cell r="A6153" t="str">
            <v>291050081All</v>
          </cell>
          <cell r="B6153">
            <v>20</v>
          </cell>
          <cell r="R6153" t="str">
            <v>291030011All</v>
          </cell>
          <cell r="S6153">
            <v>32</v>
          </cell>
        </row>
        <row r="6154">
          <cell r="A6154" t="str">
            <v>291070011All</v>
          </cell>
          <cell r="B6154">
            <v>35</v>
          </cell>
          <cell r="R6154" t="str">
            <v>291030041All</v>
          </cell>
          <cell r="S6154">
            <v>97</v>
          </cell>
        </row>
        <row r="6155">
          <cell r="A6155" t="str">
            <v>291070041All</v>
          </cell>
          <cell r="B6155">
            <v>104</v>
          </cell>
          <cell r="R6155" t="str">
            <v>291030051All</v>
          </cell>
          <cell r="S6155">
            <v>57</v>
          </cell>
        </row>
        <row r="6156">
          <cell r="A6156" t="str">
            <v>291070051All</v>
          </cell>
          <cell r="B6156">
            <v>49</v>
          </cell>
          <cell r="R6156" t="str">
            <v>291030081All</v>
          </cell>
          <cell r="S6156">
            <v>29</v>
          </cell>
        </row>
        <row r="6157">
          <cell r="A6157" t="str">
            <v>291070081All</v>
          </cell>
          <cell r="B6157">
            <v>32</v>
          </cell>
          <cell r="R6157" t="str">
            <v>291050011All</v>
          </cell>
          <cell r="S6157">
            <v>16</v>
          </cell>
        </row>
        <row r="6158">
          <cell r="A6158" t="str">
            <v>291090011All</v>
          </cell>
          <cell r="B6158">
            <v>25</v>
          </cell>
          <cell r="R6158" t="str">
            <v>291050041All</v>
          </cell>
          <cell r="S6158">
            <v>76</v>
          </cell>
        </row>
        <row r="6159">
          <cell r="A6159" t="str">
            <v>291090041All</v>
          </cell>
          <cell r="B6159">
            <v>81</v>
          </cell>
          <cell r="R6159" t="str">
            <v>291050051All</v>
          </cell>
          <cell r="S6159">
            <v>39</v>
          </cell>
        </row>
        <row r="6160">
          <cell r="A6160" t="str">
            <v>291090051All</v>
          </cell>
          <cell r="B6160">
            <v>43</v>
          </cell>
          <cell r="R6160" t="str">
            <v>291050081All</v>
          </cell>
          <cell r="S6160">
            <v>20</v>
          </cell>
        </row>
        <row r="6161">
          <cell r="A6161" t="str">
            <v>291090081All</v>
          </cell>
          <cell r="B6161">
            <v>16</v>
          </cell>
          <cell r="R6161" t="str">
            <v>291070011All</v>
          </cell>
          <cell r="S6161">
            <v>35</v>
          </cell>
        </row>
        <row r="6162">
          <cell r="A6162" t="str">
            <v>291110011All</v>
          </cell>
          <cell r="B6162">
            <v>36</v>
          </cell>
          <cell r="R6162" t="str">
            <v>291070041All</v>
          </cell>
          <cell r="S6162">
            <v>104</v>
          </cell>
        </row>
        <row r="6163">
          <cell r="A6163" t="str">
            <v>291110041All</v>
          </cell>
          <cell r="B6163">
            <v>92</v>
          </cell>
          <cell r="R6163" t="str">
            <v>291070051All</v>
          </cell>
          <cell r="S6163">
            <v>49</v>
          </cell>
        </row>
        <row r="6164">
          <cell r="A6164" t="str">
            <v>291110051All</v>
          </cell>
          <cell r="B6164">
            <v>62</v>
          </cell>
          <cell r="R6164" t="str">
            <v>291070081All</v>
          </cell>
          <cell r="S6164">
            <v>32</v>
          </cell>
        </row>
        <row r="6165">
          <cell r="A6165" t="str">
            <v>291110081All</v>
          </cell>
          <cell r="B6165">
            <v>29</v>
          </cell>
          <cell r="R6165" t="str">
            <v>291090011All</v>
          </cell>
          <cell r="S6165">
            <v>25</v>
          </cell>
        </row>
        <row r="6166">
          <cell r="A6166" t="str">
            <v>291130011All</v>
          </cell>
          <cell r="B6166">
            <v>34</v>
          </cell>
          <cell r="R6166" t="str">
            <v>291090041All</v>
          </cell>
          <cell r="S6166">
            <v>81</v>
          </cell>
        </row>
        <row r="6167">
          <cell r="A6167" t="str">
            <v>291130041All</v>
          </cell>
          <cell r="B6167">
            <v>82</v>
          </cell>
          <cell r="R6167" t="str">
            <v>291090051All</v>
          </cell>
          <cell r="S6167">
            <v>43</v>
          </cell>
        </row>
        <row r="6168">
          <cell r="A6168" t="str">
            <v>291130051All</v>
          </cell>
          <cell r="B6168">
            <v>57</v>
          </cell>
          <cell r="R6168" t="str">
            <v>291090081All</v>
          </cell>
          <cell r="S6168">
            <v>16</v>
          </cell>
        </row>
        <row r="6169">
          <cell r="A6169" t="str">
            <v>291130081All</v>
          </cell>
          <cell r="B6169">
            <v>27</v>
          </cell>
          <cell r="R6169" t="str">
            <v>291110011All</v>
          </cell>
          <cell r="S6169">
            <v>36</v>
          </cell>
        </row>
        <row r="6170">
          <cell r="A6170" t="str">
            <v>291150011All</v>
          </cell>
          <cell r="B6170">
            <v>37</v>
          </cell>
          <cell r="R6170" t="str">
            <v>291110041All</v>
          </cell>
          <cell r="S6170">
            <v>92</v>
          </cell>
        </row>
        <row r="6171">
          <cell r="A6171" t="str">
            <v>291150041All</v>
          </cell>
          <cell r="B6171">
            <v>85</v>
          </cell>
          <cell r="R6171" t="str">
            <v>291110051All</v>
          </cell>
          <cell r="S6171">
            <v>62</v>
          </cell>
        </row>
        <row r="6172">
          <cell r="A6172" t="str">
            <v>291150051All</v>
          </cell>
          <cell r="B6172">
            <v>55</v>
          </cell>
          <cell r="R6172" t="str">
            <v>291110081All</v>
          </cell>
          <cell r="S6172">
            <v>29</v>
          </cell>
        </row>
        <row r="6173">
          <cell r="A6173" t="str">
            <v>291150081All</v>
          </cell>
          <cell r="B6173">
            <v>27</v>
          </cell>
          <cell r="R6173" t="str">
            <v>291130011All</v>
          </cell>
          <cell r="S6173">
            <v>34</v>
          </cell>
        </row>
        <row r="6174">
          <cell r="A6174" t="str">
            <v>291170011All</v>
          </cell>
          <cell r="B6174">
            <v>34</v>
          </cell>
          <cell r="R6174" t="str">
            <v>291130041All</v>
          </cell>
          <cell r="S6174">
            <v>82</v>
          </cell>
        </row>
        <row r="6175">
          <cell r="A6175" t="str">
            <v>291170041All</v>
          </cell>
          <cell r="B6175">
            <v>87</v>
          </cell>
          <cell r="R6175" t="str">
            <v>291130051All</v>
          </cell>
          <cell r="S6175">
            <v>57</v>
          </cell>
        </row>
        <row r="6176">
          <cell r="A6176" t="str">
            <v>291170051All</v>
          </cell>
          <cell r="B6176">
            <v>64</v>
          </cell>
          <cell r="R6176" t="str">
            <v>291130081All</v>
          </cell>
          <cell r="S6176">
            <v>27</v>
          </cell>
        </row>
        <row r="6177">
          <cell r="A6177" t="str">
            <v>291170081All</v>
          </cell>
          <cell r="B6177">
            <v>26</v>
          </cell>
          <cell r="R6177" t="str">
            <v>291150011All</v>
          </cell>
          <cell r="S6177">
            <v>37</v>
          </cell>
        </row>
        <row r="6178">
          <cell r="A6178" t="str">
            <v>291190011All</v>
          </cell>
          <cell r="B6178">
            <v>16</v>
          </cell>
          <cell r="R6178" t="str">
            <v>291150041All</v>
          </cell>
          <cell r="S6178">
            <v>85</v>
          </cell>
        </row>
        <row r="6179">
          <cell r="A6179" t="str">
            <v>291190041All</v>
          </cell>
          <cell r="B6179">
            <v>80</v>
          </cell>
          <cell r="R6179" t="str">
            <v>291150051All</v>
          </cell>
          <cell r="S6179">
            <v>55</v>
          </cell>
        </row>
        <row r="6180">
          <cell r="A6180" t="str">
            <v>291210011All</v>
          </cell>
          <cell r="B6180">
            <v>36</v>
          </cell>
          <cell r="R6180" t="str">
            <v>291150081All</v>
          </cell>
          <cell r="S6180">
            <v>27</v>
          </cell>
        </row>
        <row r="6181">
          <cell r="A6181" t="str">
            <v>291210041All</v>
          </cell>
          <cell r="B6181">
            <v>97</v>
          </cell>
          <cell r="R6181" t="str">
            <v>291170011All</v>
          </cell>
          <cell r="S6181">
            <v>34</v>
          </cell>
        </row>
        <row r="6182">
          <cell r="A6182" t="str">
            <v>291210051All</v>
          </cell>
          <cell r="B6182">
            <v>62</v>
          </cell>
          <cell r="R6182" t="str">
            <v>291170041All</v>
          </cell>
          <cell r="S6182">
            <v>87</v>
          </cell>
        </row>
        <row r="6183">
          <cell r="A6183" t="str">
            <v>291210081All</v>
          </cell>
          <cell r="B6183">
            <v>29</v>
          </cell>
          <cell r="R6183" t="str">
            <v>291170051All</v>
          </cell>
          <cell r="S6183">
            <v>64</v>
          </cell>
        </row>
        <row r="6184">
          <cell r="A6184" t="str">
            <v>291230011All</v>
          </cell>
          <cell r="B6184">
            <v>16</v>
          </cell>
          <cell r="R6184" t="str">
            <v>291170081All</v>
          </cell>
          <cell r="S6184">
            <v>26</v>
          </cell>
        </row>
        <row r="6185">
          <cell r="A6185" t="str">
            <v>291230041All</v>
          </cell>
          <cell r="B6185">
            <v>80</v>
          </cell>
          <cell r="R6185" t="str">
            <v>291190011All</v>
          </cell>
          <cell r="S6185">
            <v>16</v>
          </cell>
        </row>
        <row r="6186">
          <cell r="A6186" t="str">
            <v>291230051All</v>
          </cell>
          <cell r="B6186">
            <v>39</v>
          </cell>
          <cell r="R6186" t="str">
            <v>291190041All</v>
          </cell>
          <cell r="S6186">
            <v>80</v>
          </cell>
        </row>
        <row r="6187">
          <cell r="A6187" t="str">
            <v>291230081All</v>
          </cell>
          <cell r="B6187">
            <v>18</v>
          </cell>
          <cell r="R6187" t="str">
            <v>291210011All</v>
          </cell>
          <cell r="S6187">
            <v>36</v>
          </cell>
        </row>
        <row r="6188">
          <cell r="A6188" t="str">
            <v>291250011All</v>
          </cell>
          <cell r="B6188">
            <v>21</v>
          </cell>
          <cell r="R6188" t="str">
            <v>291210041All</v>
          </cell>
          <cell r="S6188">
            <v>97</v>
          </cell>
        </row>
        <row r="6189">
          <cell r="A6189" t="str">
            <v>291250041All</v>
          </cell>
          <cell r="B6189">
            <v>64</v>
          </cell>
          <cell r="R6189" t="str">
            <v>291210051All</v>
          </cell>
          <cell r="S6189">
            <v>62</v>
          </cell>
        </row>
        <row r="6190">
          <cell r="A6190" t="str">
            <v>291250051All</v>
          </cell>
          <cell r="B6190">
            <v>50</v>
          </cell>
          <cell r="R6190" t="str">
            <v>291210081All</v>
          </cell>
          <cell r="S6190">
            <v>29</v>
          </cell>
        </row>
        <row r="6191">
          <cell r="A6191" t="str">
            <v>291250081All</v>
          </cell>
          <cell r="B6191">
            <v>20</v>
          </cell>
          <cell r="R6191" t="str">
            <v>291230011All</v>
          </cell>
          <cell r="S6191">
            <v>16</v>
          </cell>
        </row>
        <row r="6192">
          <cell r="A6192" t="str">
            <v>291270011All</v>
          </cell>
          <cell r="B6192">
            <v>38</v>
          </cell>
          <cell r="R6192" t="str">
            <v>291230041All</v>
          </cell>
          <cell r="S6192">
            <v>80</v>
          </cell>
        </row>
        <row r="6193">
          <cell r="A6193" t="str">
            <v>291270041All</v>
          </cell>
          <cell r="B6193">
            <v>97</v>
          </cell>
          <cell r="R6193" t="str">
            <v>291230051All</v>
          </cell>
          <cell r="S6193">
            <v>39</v>
          </cell>
        </row>
        <row r="6194">
          <cell r="A6194" t="str">
            <v>291270051All</v>
          </cell>
          <cell r="B6194">
            <v>60</v>
          </cell>
          <cell r="R6194" t="str">
            <v>291230081All</v>
          </cell>
          <cell r="S6194">
            <v>18</v>
          </cell>
        </row>
        <row r="6195">
          <cell r="A6195" t="str">
            <v>291270081All</v>
          </cell>
          <cell r="B6195">
            <v>30</v>
          </cell>
          <cell r="R6195" t="str">
            <v>291250011All</v>
          </cell>
          <cell r="S6195">
            <v>21</v>
          </cell>
        </row>
        <row r="6196">
          <cell r="A6196" t="str">
            <v>291290011All</v>
          </cell>
          <cell r="B6196">
            <v>33</v>
          </cell>
          <cell r="R6196" t="str">
            <v>291250041All</v>
          </cell>
          <cell r="S6196">
            <v>64</v>
          </cell>
        </row>
        <row r="6197">
          <cell r="A6197" t="str">
            <v>291290041All</v>
          </cell>
          <cell r="B6197">
            <v>91</v>
          </cell>
          <cell r="R6197" t="str">
            <v>291250051All</v>
          </cell>
          <cell r="S6197">
            <v>50</v>
          </cell>
        </row>
        <row r="6198">
          <cell r="A6198" t="str">
            <v>291290051All</v>
          </cell>
          <cell r="B6198">
            <v>50</v>
          </cell>
          <cell r="R6198" t="str">
            <v>291250081All</v>
          </cell>
          <cell r="S6198">
            <v>20</v>
          </cell>
        </row>
        <row r="6199">
          <cell r="A6199" t="str">
            <v>291290081All</v>
          </cell>
          <cell r="B6199">
            <v>27</v>
          </cell>
          <cell r="R6199" t="str">
            <v>291270011All</v>
          </cell>
          <cell r="S6199">
            <v>38</v>
          </cell>
        </row>
        <row r="6200">
          <cell r="A6200" t="str">
            <v>291310011All</v>
          </cell>
          <cell r="B6200">
            <v>19</v>
          </cell>
          <cell r="R6200" t="str">
            <v>291270041All</v>
          </cell>
          <cell r="S6200">
            <v>97</v>
          </cell>
        </row>
        <row r="6201">
          <cell r="A6201" t="str">
            <v>291310041All</v>
          </cell>
          <cell r="B6201">
            <v>76</v>
          </cell>
          <cell r="R6201" t="str">
            <v>291270051All</v>
          </cell>
          <cell r="S6201">
            <v>60</v>
          </cell>
        </row>
        <row r="6202">
          <cell r="A6202" t="str">
            <v>291310051All</v>
          </cell>
          <cell r="B6202">
            <v>48</v>
          </cell>
          <cell r="R6202" t="str">
            <v>291270081All</v>
          </cell>
          <cell r="S6202">
            <v>30</v>
          </cell>
        </row>
        <row r="6203">
          <cell r="A6203" t="str">
            <v>291310081All</v>
          </cell>
          <cell r="B6203">
            <v>24</v>
          </cell>
          <cell r="R6203" t="str">
            <v>291290011All</v>
          </cell>
          <cell r="S6203">
            <v>33</v>
          </cell>
        </row>
        <row r="6204">
          <cell r="A6204" t="str">
            <v>291330011All</v>
          </cell>
          <cell r="B6204">
            <v>42</v>
          </cell>
          <cell r="R6204" t="str">
            <v>291290041All</v>
          </cell>
          <cell r="S6204">
            <v>91</v>
          </cell>
        </row>
        <row r="6205">
          <cell r="A6205" t="str">
            <v>291330011Irrigated</v>
          </cell>
          <cell r="B6205">
            <v>42</v>
          </cell>
          <cell r="R6205" t="str">
            <v>291290051All</v>
          </cell>
          <cell r="S6205">
            <v>50</v>
          </cell>
        </row>
        <row r="6206">
          <cell r="A6206" t="str">
            <v>291330011Nonirrigated</v>
          </cell>
          <cell r="B6206">
            <v>42</v>
          </cell>
          <cell r="R6206" t="str">
            <v>291290081All</v>
          </cell>
          <cell r="S6206">
            <v>27</v>
          </cell>
        </row>
        <row r="6207">
          <cell r="A6207" t="str">
            <v>291330041All</v>
          </cell>
          <cell r="B6207">
            <v>116</v>
          </cell>
          <cell r="R6207" t="str">
            <v>291310011All</v>
          </cell>
          <cell r="S6207">
            <v>19</v>
          </cell>
        </row>
        <row r="6208">
          <cell r="A6208" t="str">
            <v>291330041Irrigated</v>
          </cell>
          <cell r="B6208">
            <v>119</v>
          </cell>
          <cell r="R6208" t="str">
            <v>291310041All</v>
          </cell>
          <cell r="S6208">
            <v>76</v>
          </cell>
        </row>
        <row r="6209">
          <cell r="A6209" t="str">
            <v>291330041Nonirrigated</v>
          </cell>
          <cell r="B6209">
            <v>111</v>
          </cell>
          <cell r="R6209" t="str">
            <v>291310051All</v>
          </cell>
          <cell r="S6209">
            <v>48</v>
          </cell>
        </row>
        <row r="6210">
          <cell r="A6210" t="str">
            <v>291330051All</v>
          </cell>
          <cell r="B6210">
            <v>76</v>
          </cell>
          <cell r="R6210" t="str">
            <v>291310081All</v>
          </cell>
          <cell r="S6210">
            <v>24</v>
          </cell>
        </row>
        <row r="6211">
          <cell r="A6211" t="str">
            <v>291330081All</v>
          </cell>
          <cell r="B6211">
            <v>27</v>
          </cell>
          <cell r="R6211" t="str">
            <v>291330011All</v>
          </cell>
          <cell r="S6211">
            <v>42</v>
          </cell>
        </row>
        <row r="6212">
          <cell r="A6212" t="str">
            <v>291330081Irrigated</v>
          </cell>
          <cell r="B6212">
            <v>28</v>
          </cell>
          <cell r="R6212" t="str">
            <v>291330011Irrigated</v>
          </cell>
          <cell r="S6212">
            <v>42</v>
          </cell>
        </row>
        <row r="6213">
          <cell r="A6213" t="str">
            <v>291330081Nonirrigated</v>
          </cell>
          <cell r="B6213">
            <v>26</v>
          </cell>
          <cell r="R6213" t="str">
            <v>291330011NonIrrigated</v>
          </cell>
          <cell r="S6213">
            <v>42</v>
          </cell>
        </row>
        <row r="6214">
          <cell r="A6214" t="str">
            <v>291350011All</v>
          </cell>
          <cell r="B6214">
            <v>34</v>
          </cell>
          <cell r="R6214" t="str">
            <v>291330041All</v>
          </cell>
          <cell r="S6214">
            <v>116</v>
          </cell>
        </row>
        <row r="6215">
          <cell r="A6215" t="str">
            <v>291350041All</v>
          </cell>
          <cell r="B6215">
            <v>76</v>
          </cell>
          <cell r="R6215" t="str">
            <v>291330041Irrigated</v>
          </cell>
          <cell r="S6215">
            <v>119</v>
          </cell>
        </row>
        <row r="6216">
          <cell r="A6216" t="str">
            <v>291350051All</v>
          </cell>
          <cell r="B6216">
            <v>53</v>
          </cell>
          <cell r="R6216" t="str">
            <v>291330041NonIrrigated</v>
          </cell>
          <cell r="S6216">
            <v>111</v>
          </cell>
        </row>
        <row r="6217">
          <cell r="A6217" t="str">
            <v>291350081All</v>
          </cell>
          <cell r="B6217">
            <v>25</v>
          </cell>
          <cell r="R6217" t="str">
            <v>291330051All</v>
          </cell>
          <cell r="S6217">
            <v>76</v>
          </cell>
        </row>
        <row r="6218">
          <cell r="A6218" t="str">
            <v>291350091All</v>
          </cell>
          <cell r="B6218">
            <v>21</v>
          </cell>
          <cell r="R6218" t="str">
            <v>291330081All</v>
          </cell>
          <cell r="S6218">
            <v>27</v>
          </cell>
        </row>
        <row r="6219">
          <cell r="A6219" t="str">
            <v>291370011All</v>
          </cell>
          <cell r="B6219">
            <v>37</v>
          </cell>
          <cell r="R6219" t="str">
            <v>291330081Irrigated</v>
          </cell>
          <cell r="S6219">
            <v>28</v>
          </cell>
        </row>
        <row r="6220">
          <cell r="A6220" t="str">
            <v>291370041All</v>
          </cell>
          <cell r="B6220">
            <v>89</v>
          </cell>
          <cell r="R6220" t="str">
            <v>291330081NonIrrigated</v>
          </cell>
          <cell r="S6220">
            <v>26</v>
          </cell>
        </row>
        <row r="6221">
          <cell r="A6221" t="str">
            <v>291370051All</v>
          </cell>
          <cell r="B6221">
            <v>69</v>
          </cell>
          <cell r="R6221" t="str">
            <v>291350011All</v>
          </cell>
          <cell r="S6221">
            <v>34</v>
          </cell>
        </row>
        <row r="6222">
          <cell r="A6222" t="str">
            <v>291370081All</v>
          </cell>
          <cell r="B6222">
            <v>29</v>
          </cell>
          <cell r="R6222" t="str">
            <v>291350041All</v>
          </cell>
          <cell r="S6222">
            <v>76</v>
          </cell>
        </row>
        <row r="6223">
          <cell r="A6223" t="str">
            <v>291390011All</v>
          </cell>
          <cell r="B6223">
            <v>34</v>
          </cell>
          <cell r="R6223" t="str">
            <v>291350051All</v>
          </cell>
          <cell r="S6223">
            <v>53</v>
          </cell>
        </row>
        <row r="6224">
          <cell r="A6224" t="str">
            <v>291390041All</v>
          </cell>
          <cell r="B6224">
            <v>83</v>
          </cell>
          <cell r="R6224" t="str">
            <v>291350081All</v>
          </cell>
          <cell r="S6224">
            <v>25</v>
          </cell>
        </row>
        <row r="6225">
          <cell r="A6225" t="str">
            <v>291390051All</v>
          </cell>
          <cell r="B6225">
            <v>62</v>
          </cell>
          <cell r="R6225" t="str">
            <v>291350091All</v>
          </cell>
          <cell r="S6225">
            <v>21</v>
          </cell>
        </row>
        <row r="6226">
          <cell r="A6226" t="str">
            <v>291390081All</v>
          </cell>
          <cell r="B6226">
            <v>28</v>
          </cell>
          <cell r="R6226" t="str">
            <v>291370011All</v>
          </cell>
          <cell r="S6226">
            <v>37</v>
          </cell>
        </row>
        <row r="6227">
          <cell r="A6227" t="str">
            <v>291390091All</v>
          </cell>
          <cell r="B6227">
            <v>22</v>
          </cell>
          <cell r="R6227" t="str">
            <v>291370041All</v>
          </cell>
          <cell r="S6227">
            <v>89</v>
          </cell>
        </row>
        <row r="6228">
          <cell r="A6228" t="str">
            <v>291410011All</v>
          </cell>
          <cell r="B6228">
            <v>31</v>
          </cell>
          <cell r="R6228" t="str">
            <v>291370051All</v>
          </cell>
          <cell r="S6228">
            <v>69</v>
          </cell>
        </row>
        <row r="6229">
          <cell r="A6229" t="str">
            <v>291410041All</v>
          </cell>
          <cell r="B6229">
            <v>76</v>
          </cell>
          <cell r="R6229" t="str">
            <v>291370081All</v>
          </cell>
          <cell r="S6229">
            <v>29</v>
          </cell>
        </row>
        <row r="6230">
          <cell r="A6230" t="str">
            <v>291410051All</v>
          </cell>
          <cell r="B6230">
            <v>53</v>
          </cell>
          <cell r="R6230" t="str">
            <v>291390011All</v>
          </cell>
          <cell r="S6230">
            <v>34</v>
          </cell>
        </row>
        <row r="6231">
          <cell r="A6231" t="str">
            <v>291410081All</v>
          </cell>
          <cell r="B6231">
            <v>25</v>
          </cell>
          <cell r="R6231" t="str">
            <v>291390041All</v>
          </cell>
          <cell r="S6231">
            <v>83</v>
          </cell>
        </row>
        <row r="6232">
          <cell r="A6232" t="str">
            <v>291430011All</v>
          </cell>
          <cell r="B6232">
            <v>37</v>
          </cell>
          <cell r="R6232" t="str">
            <v>291390051All</v>
          </cell>
          <cell r="S6232">
            <v>62</v>
          </cell>
        </row>
        <row r="6233">
          <cell r="A6233" t="str">
            <v>291430018LGRAll</v>
          </cell>
          <cell r="B6233">
            <v>4358</v>
          </cell>
          <cell r="R6233" t="str">
            <v>291390081All</v>
          </cell>
          <cell r="S6233">
            <v>28</v>
          </cell>
        </row>
        <row r="6234">
          <cell r="A6234" t="str">
            <v>291430041All</v>
          </cell>
          <cell r="B6234">
            <v>113</v>
          </cell>
          <cell r="R6234" t="str">
            <v>291390091All</v>
          </cell>
          <cell r="S6234">
            <v>22</v>
          </cell>
        </row>
        <row r="6235">
          <cell r="A6235" t="str">
            <v>291430051All</v>
          </cell>
          <cell r="B6235">
            <v>62</v>
          </cell>
          <cell r="R6235" t="str">
            <v>291410011All</v>
          </cell>
          <cell r="S6235">
            <v>31</v>
          </cell>
        </row>
        <row r="6236">
          <cell r="A6236" t="str">
            <v>291430051Irrigated</v>
          </cell>
          <cell r="B6236">
            <v>62</v>
          </cell>
          <cell r="R6236" t="str">
            <v>291410041All</v>
          </cell>
          <cell r="S6236">
            <v>76</v>
          </cell>
        </row>
        <row r="6237">
          <cell r="A6237" t="str">
            <v>291430051Nonirrigated</v>
          </cell>
          <cell r="B6237">
            <v>62</v>
          </cell>
          <cell r="R6237" t="str">
            <v>291410051All</v>
          </cell>
          <cell r="S6237">
            <v>53</v>
          </cell>
        </row>
        <row r="6238">
          <cell r="A6238" t="str">
            <v>291430081All</v>
          </cell>
          <cell r="B6238">
            <v>28</v>
          </cell>
          <cell r="R6238" t="str">
            <v>291410081All</v>
          </cell>
          <cell r="S6238">
            <v>25</v>
          </cell>
        </row>
        <row r="6239">
          <cell r="A6239" t="str">
            <v>291430081Irrigated</v>
          </cell>
          <cell r="B6239">
            <v>29</v>
          </cell>
          <cell r="R6239" t="str">
            <v>291430011All</v>
          </cell>
          <cell r="S6239">
            <v>37</v>
          </cell>
        </row>
        <row r="6240">
          <cell r="A6240" t="str">
            <v>291430081Nonirrigated</v>
          </cell>
          <cell r="B6240">
            <v>26</v>
          </cell>
          <cell r="R6240" t="str">
            <v>291430018LGRAll</v>
          </cell>
          <cell r="S6240">
            <v>4358</v>
          </cell>
        </row>
        <row r="6241">
          <cell r="A6241" t="str">
            <v>291450011All</v>
          </cell>
          <cell r="B6241">
            <v>27</v>
          </cell>
          <cell r="R6241" t="str">
            <v>291430041All</v>
          </cell>
          <cell r="S6241">
            <v>113</v>
          </cell>
        </row>
        <row r="6242">
          <cell r="A6242" t="str">
            <v>291450041All</v>
          </cell>
          <cell r="B6242">
            <v>70</v>
          </cell>
          <cell r="R6242" t="str">
            <v>291430051All</v>
          </cell>
          <cell r="S6242">
            <v>62</v>
          </cell>
        </row>
        <row r="6243">
          <cell r="A6243" t="str">
            <v>291450051All</v>
          </cell>
          <cell r="B6243">
            <v>40</v>
          </cell>
          <cell r="R6243" t="str">
            <v>291430051Irrigated</v>
          </cell>
          <cell r="S6243">
            <v>62</v>
          </cell>
        </row>
        <row r="6244">
          <cell r="A6244" t="str">
            <v>291450081All</v>
          </cell>
          <cell r="B6244">
            <v>19</v>
          </cell>
          <cell r="R6244" t="str">
            <v>291430051NonIrrigated</v>
          </cell>
          <cell r="S6244">
            <v>62</v>
          </cell>
        </row>
        <row r="6245">
          <cell r="A6245" t="str">
            <v>291450091All</v>
          </cell>
          <cell r="B6245">
            <v>15</v>
          </cell>
          <cell r="R6245" t="str">
            <v>291430081All</v>
          </cell>
          <cell r="S6245">
            <v>28</v>
          </cell>
        </row>
        <row r="6246">
          <cell r="A6246" t="str">
            <v>291470011All</v>
          </cell>
          <cell r="B6246">
            <v>33</v>
          </cell>
          <cell r="R6246" t="str">
            <v>291430081Irrigated</v>
          </cell>
          <cell r="S6246">
            <v>29</v>
          </cell>
        </row>
        <row r="6247">
          <cell r="A6247" t="str">
            <v>291470016All</v>
          </cell>
          <cell r="B6247">
            <v>27</v>
          </cell>
          <cell r="R6247" t="str">
            <v>291430081NonIrrigated</v>
          </cell>
          <cell r="S6247">
            <v>26</v>
          </cell>
        </row>
        <row r="6248">
          <cell r="A6248" t="str">
            <v>291470041All</v>
          </cell>
          <cell r="B6248">
            <v>92</v>
          </cell>
          <cell r="R6248" t="str">
            <v>291450011All</v>
          </cell>
          <cell r="S6248">
            <v>27</v>
          </cell>
        </row>
        <row r="6249">
          <cell r="A6249" t="str">
            <v>291470051All</v>
          </cell>
          <cell r="B6249">
            <v>50</v>
          </cell>
          <cell r="R6249" t="str">
            <v>291450041All</v>
          </cell>
          <cell r="S6249">
            <v>70</v>
          </cell>
        </row>
        <row r="6250">
          <cell r="A6250" t="str">
            <v>291470081All</v>
          </cell>
          <cell r="B6250">
            <v>31</v>
          </cell>
          <cell r="R6250" t="str">
            <v>291450051All</v>
          </cell>
          <cell r="S6250">
            <v>40</v>
          </cell>
        </row>
        <row r="6251">
          <cell r="A6251" t="str">
            <v>291510011All</v>
          </cell>
          <cell r="B6251">
            <v>32</v>
          </cell>
          <cell r="R6251" t="str">
            <v>291450081All</v>
          </cell>
          <cell r="S6251">
            <v>19</v>
          </cell>
        </row>
        <row r="6252">
          <cell r="A6252" t="str">
            <v>291510041All</v>
          </cell>
          <cell r="B6252">
            <v>93</v>
          </cell>
          <cell r="R6252" t="str">
            <v>291450091All</v>
          </cell>
          <cell r="S6252">
            <v>15</v>
          </cell>
        </row>
        <row r="6253">
          <cell r="A6253" t="str">
            <v>291510051All</v>
          </cell>
          <cell r="B6253">
            <v>56</v>
          </cell>
          <cell r="R6253" t="str">
            <v>291470011All</v>
          </cell>
          <cell r="S6253">
            <v>33</v>
          </cell>
        </row>
        <row r="6254">
          <cell r="A6254" t="str">
            <v>291510081All</v>
          </cell>
          <cell r="B6254">
            <v>28</v>
          </cell>
          <cell r="R6254" t="str">
            <v>291470016All</v>
          </cell>
          <cell r="S6254">
            <v>27</v>
          </cell>
        </row>
        <row r="6255">
          <cell r="A6255" t="str">
            <v>291550011All</v>
          </cell>
          <cell r="B6255">
            <v>30</v>
          </cell>
          <cell r="R6255" t="str">
            <v>291470041All</v>
          </cell>
          <cell r="S6255">
            <v>92</v>
          </cell>
        </row>
        <row r="6256">
          <cell r="A6256" t="str">
            <v>291550018LGRAll</v>
          </cell>
          <cell r="B6256">
            <v>4593</v>
          </cell>
          <cell r="R6256" t="str">
            <v>291470051All</v>
          </cell>
          <cell r="S6256">
            <v>50</v>
          </cell>
        </row>
        <row r="6257">
          <cell r="A6257" t="str">
            <v>291550041All</v>
          </cell>
          <cell r="B6257">
            <v>100</v>
          </cell>
          <cell r="R6257" t="str">
            <v>291470081All</v>
          </cell>
          <cell r="S6257">
            <v>31</v>
          </cell>
        </row>
        <row r="6258">
          <cell r="A6258" t="str">
            <v>291550051All</v>
          </cell>
          <cell r="B6258">
            <v>58</v>
          </cell>
          <cell r="R6258" t="str">
            <v>291510011All</v>
          </cell>
          <cell r="S6258">
            <v>32</v>
          </cell>
        </row>
        <row r="6259">
          <cell r="A6259" t="str">
            <v>291550051Irrigated</v>
          </cell>
          <cell r="B6259">
            <v>58</v>
          </cell>
          <cell r="R6259" t="str">
            <v>291510041All</v>
          </cell>
          <cell r="S6259">
            <v>93</v>
          </cell>
        </row>
        <row r="6260">
          <cell r="A6260" t="str">
            <v>291550051Nonirrigated</v>
          </cell>
          <cell r="B6260">
            <v>58</v>
          </cell>
          <cell r="R6260" t="str">
            <v>291510051All</v>
          </cell>
          <cell r="S6260">
            <v>56</v>
          </cell>
        </row>
        <row r="6261">
          <cell r="A6261" t="str">
            <v>291550081All</v>
          </cell>
          <cell r="B6261">
            <v>27</v>
          </cell>
          <cell r="R6261" t="str">
            <v>291510081All</v>
          </cell>
          <cell r="S6261">
            <v>28</v>
          </cell>
        </row>
        <row r="6262">
          <cell r="A6262" t="str">
            <v>291550081Irrigated</v>
          </cell>
          <cell r="B6262">
            <v>29</v>
          </cell>
          <cell r="R6262" t="str">
            <v>291550011All</v>
          </cell>
          <cell r="S6262">
            <v>30</v>
          </cell>
        </row>
        <row r="6263">
          <cell r="A6263" t="str">
            <v>291550081Nonirrigated</v>
          </cell>
          <cell r="B6263">
            <v>25</v>
          </cell>
          <cell r="R6263" t="str">
            <v>291550018LGRAll</v>
          </cell>
          <cell r="S6263">
            <v>4593</v>
          </cell>
        </row>
        <row r="6264">
          <cell r="A6264" t="str">
            <v>291570011All</v>
          </cell>
          <cell r="B6264">
            <v>34</v>
          </cell>
          <cell r="R6264" t="str">
            <v>291550041All</v>
          </cell>
          <cell r="S6264">
            <v>100</v>
          </cell>
        </row>
        <row r="6265">
          <cell r="A6265" t="str">
            <v>291570041All</v>
          </cell>
          <cell r="B6265">
            <v>102</v>
          </cell>
          <cell r="R6265" t="str">
            <v>291550051All</v>
          </cell>
          <cell r="S6265">
            <v>58</v>
          </cell>
        </row>
        <row r="6266">
          <cell r="A6266" t="str">
            <v>291570051All</v>
          </cell>
          <cell r="B6266">
            <v>53</v>
          </cell>
          <cell r="R6266" t="str">
            <v>291550051Irrigated</v>
          </cell>
          <cell r="S6266">
            <v>58</v>
          </cell>
        </row>
        <row r="6267">
          <cell r="A6267" t="str">
            <v>291570081All</v>
          </cell>
          <cell r="B6267">
            <v>25</v>
          </cell>
          <cell r="R6267" t="str">
            <v>291550051NonIrrigated</v>
          </cell>
          <cell r="S6267">
            <v>58</v>
          </cell>
        </row>
        <row r="6268">
          <cell r="A6268" t="str">
            <v>291590011All</v>
          </cell>
          <cell r="B6268">
            <v>33</v>
          </cell>
          <cell r="R6268" t="str">
            <v>291550081All</v>
          </cell>
          <cell r="S6268">
            <v>27</v>
          </cell>
        </row>
        <row r="6269">
          <cell r="A6269" t="str">
            <v>291590041All</v>
          </cell>
          <cell r="B6269">
            <v>81</v>
          </cell>
          <cell r="R6269" t="str">
            <v>291550081Irrigated</v>
          </cell>
          <cell r="S6269">
            <v>29</v>
          </cell>
        </row>
        <row r="6270">
          <cell r="A6270" t="str">
            <v>291590051All</v>
          </cell>
          <cell r="B6270">
            <v>53</v>
          </cell>
          <cell r="R6270" t="str">
            <v>291550081NonIrrigated</v>
          </cell>
          <cell r="S6270">
            <v>25</v>
          </cell>
        </row>
        <row r="6271">
          <cell r="A6271" t="str">
            <v>291590081All</v>
          </cell>
          <cell r="B6271">
            <v>25</v>
          </cell>
          <cell r="R6271" t="str">
            <v>291570011All</v>
          </cell>
          <cell r="S6271">
            <v>34</v>
          </cell>
        </row>
        <row r="6272">
          <cell r="A6272" t="str">
            <v>291610041All</v>
          </cell>
          <cell r="B6272">
            <v>50</v>
          </cell>
          <cell r="R6272" t="str">
            <v>291570041All</v>
          </cell>
          <cell r="S6272">
            <v>102</v>
          </cell>
        </row>
        <row r="6273">
          <cell r="A6273" t="str">
            <v>291630011All</v>
          </cell>
          <cell r="B6273">
            <v>34</v>
          </cell>
          <cell r="R6273" t="str">
            <v>291570051All</v>
          </cell>
          <cell r="S6273">
            <v>53</v>
          </cell>
        </row>
        <row r="6274">
          <cell r="A6274" t="str">
            <v>291630041All</v>
          </cell>
          <cell r="B6274">
            <v>85</v>
          </cell>
          <cell r="R6274" t="str">
            <v>291570081All</v>
          </cell>
          <cell r="S6274">
            <v>25</v>
          </cell>
        </row>
        <row r="6275">
          <cell r="A6275" t="str">
            <v>291630051All</v>
          </cell>
          <cell r="B6275">
            <v>62</v>
          </cell>
          <cell r="R6275" t="str">
            <v>291590011All</v>
          </cell>
          <cell r="S6275">
            <v>33</v>
          </cell>
        </row>
        <row r="6276">
          <cell r="A6276" t="str">
            <v>291630081All</v>
          </cell>
          <cell r="B6276">
            <v>27</v>
          </cell>
          <cell r="R6276" t="str">
            <v>291590041All</v>
          </cell>
          <cell r="S6276">
            <v>81</v>
          </cell>
        </row>
        <row r="6277">
          <cell r="A6277" t="str">
            <v>291650011All</v>
          </cell>
          <cell r="B6277">
            <v>33</v>
          </cell>
          <cell r="R6277" t="str">
            <v>291590051All</v>
          </cell>
          <cell r="S6277">
            <v>53</v>
          </cell>
        </row>
        <row r="6278">
          <cell r="A6278" t="str">
            <v>291650041All</v>
          </cell>
          <cell r="B6278">
            <v>99</v>
          </cell>
          <cell r="R6278" t="str">
            <v>291590081All</v>
          </cell>
          <cell r="S6278">
            <v>25</v>
          </cell>
        </row>
        <row r="6279">
          <cell r="A6279" t="str">
            <v>291650051All</v>
          </cell>
          <cell r="B6279">
            <v>56</v>
          </cell>
          <cell r="R6279" t="str">
            <v>291610041All</v>
          </cell>
          <cell r="S6279">
            <v>50</v>
          </cell>
        </row>
        <row r="6280">
          <cell r="A6280" t="str">
            <v>291650081All</v>
          </cell>
          <cell r="B6280">
            <v>29</v>
          </cell>
          <cell r="R6280" t="str">
            <v>291630011All</v>
          </cell>
          <cell r="S6280">
            <v>34</v>
          </cell>
        </row>
        <row r="6281">
          <cell r="A6281" t="str">
            <v>291670011All</v>
          </cell>
          <cell r="B6281">
            <v>17</v>
          </cell>
          <cell r="R6281" t="str">
            <v>291630041All</v>
          </cell>
          <cell r="S6281">
            <v>85</v>
          </cell>
        </row>
        <row r="6282">
          <cell r="A6282" t="str">
            <v>291670041All</v>
          </cell>
          <cell r="B6282">
            <v>69</v>
          </cell>
          <cell r="R6282" t="str">
            <v>291630051All</v>
          </cell>
          <cell r="S6282">
            <v>62</v>
          </cell>
        </row>
        <row r="6283">
          <cell r="A6283" t="str">
            <v>291670081All</v>
          </cell>
          <cell r="B6283">
            <v>20</v>
          </cell>
          <cell r="R6283" t="str">
            <v>291630081All</v>
          </cell>
          <cell r="S6283">
            <v>27</v>
          </cell>
        </row>
        <row r="6284">
          <cell r="A6284" t="str">
            <v>291690041All</v>
          </cell>
          <cell r="B6284">
            <v>76</v>
          </cell>
          <cell r="R6284" t="str">
            <v>291650011All</v>
          </cell>
          <cell r="S6284">
            <v>33</v>
          </cell>
        </row>
        <row r="6285">
          <cell r="A6285" t="str">
            <v>291710011All</v>
          </cell>
          <cell r="B6285">
            <v>29</v>
          </cell>
          <cell r="R6285" t="str">
            <v>291650041All</v>
          </cell>
          <cell r="S6285">
            <v>99</v>
          </cell>
        </row>
        <row r="6286">
          <cell r="A6286" t="str">
            <v>291710041All</v>
          </cell>
          <cell r="B6286">
            <v>92</v>
          </cell>
          <cell r="R6286" t="str">
            <v>291650051All</v>
          </cell>
          <cell r="S6286">
            <v>56</v>
          </cell>
        </row>
        <row r="6287">
          <cell r="A6287" t="str">
            <v>291710051All</v>
          </cell>
          <cell r="B6287">
            <v>57</v>
          </cell>
          <cell r="R6287" t="str">
            <v>291650081All</v>
          </cell>
          <cell r="S6287">
            <v>29</v>
          </cell>
        </row>
        <row r="6288">
          <cell r="A6288" t="str">
            <v>291710081All</v>
          </cell>
          <cell r="B6288">
            <v>27</v>
          </cell>
          <cell r="R6288" t="str">
            <v>291670011All</v>
          </cell>
          <cell r="S6288">
            <v>17</v>
          </cell>
        </row>
        <row r="6289">
          <cell r="A6289" t="str">
            <v>291730011All</v>
          </cell>
          <cell r="B6289">
            <v>36</v>
          </cell>
          <cell r="R6289" t="str">
            <v>291670041All</v>
          </cell>
          <cell r="S6289">
            <v>69</v>
          </cell>
        </row>
        <row r="6290">
          <cell r="A6290" t="str">
            <v>291730041All</v>
          </cell>
          <cell r="B6290">
            <v>88</v>
          </cell>
          <cell r="R6290" t="str">
            <v>291670081All</v>
          </cell>
          <cell r="S6290">
            <v>20</v>
          </cell>
        </row>
        <row r="6291">
          <cell r="A6291" t="str">
            <v>291730051All</v>
          </cell>
          <cell r="B6291">
            <v>67</v>
          </cell>
          <cell r="R6291" t="str">
            <v>291690041All</v>
          </cell>
          <cell r="S6291">
            <v>76</v>
          </cell>
        </row>
        <row r="6292">
          <cell r="A6292" t="str">
            <v>291730081All</v>
          </cell>
          <cell r="B6292">
            <v>28</v>
          </cell>
          <cell r="R6292" t="str">
            <v>291710011All</v>
          </cell>
          <cell r="S6292">
            <v>29</v>
          </cell>
        </row>
        <row r="6293">
          <cell r="A6293" t="str">
            <v>291750011All</v>
          </cell>
          <cell r="B6293">
            <v>36</v>
          </cell>
          <cell r="R6293" t="str">
            <v>291710041All</v>
          </cell>
          <cell r="S6293">
            <v>92</v>
          </cell>
        </row>
        <row r="6294">
          <cell r="A6294" t="str">
            <v>291750016All</v>
          </cell>
          <cell r="B6294">
            <v>33</v>
          </cell>
          <cell r="R6294" t="str">
            <v>291710051All</v>
          </cell>
          <cell r="S6294">
            <v>57</v>
          </cell>
        </row>
        <row r="6295">
          <cell r="A6295" t="str">
            <v>291750041All</v>
          </cell>
          <cell r="B6295">
            <v>87</v>
          </cell>
          <cell r="R6295" t="str">
            <v>291710081All</v>
          </cell>
          <cell r="S6295">
            <v>27</v>
          </cell>
        </row>
        <row r="6296">
          <cell r="A6296" t="str">
            <v>291750051All</v>
          </cell>
          <cell r="B6296">
            <v>57</v>
          </cell>
          <cell r="R6296" t="str">
            <v>291730011All</v>
          </cell>
          <cell r="S6296">
            <v>36</v>
          </cell>
        </row>
        <row r="6297">
          <cell r="A6297" t="str">
            <v>291750081All</v>
          </cell>
          <cell r="B6297">
            <v>28</v>
          </cell>
          <cell r="R6297" t="str">
            <v>291730041All</v>
          </cell>
          <cell r="S6297">
            <v>88</v>
          </cell>
        </row>
        <row r="6298">
          <cell r="A6298" t="str">
            <v>291770011All</v>
          </cell>
          <cell r="B6298">
            <v>30</v>
          </cell>
          <cell r="R6298" t="str">
            <v>291730051All</v>
          </cell>
          <cell r="S6298">
            <v>67</v>
          </cell>
        </row>
        <row r="6299">
          <cell r="A6299" t="str">
            <v>291770041All</v>
          </cell>
          <cell r="B6299">
            <v>99</v>
          </cell>
          <cell r="R6299" t="str">
            <v>291730081All</v>
          </cell>
          <cell r="S6299">
            <v>28</v>
          </cell>
        </row>
        <row r="6300">
          <cell r="A6300" t="str">
            <v>291770051All</v>
          </cell>
          <cell r="B6300">
            <v>48</v>
          </cell>
          <cell r="R6300" t="str">
            <v>291750011All</v>
          </cell>
          <cell r="S6300">
            <v>36</v>
          </cell>
        </row>
        <row r="6301">
          <cell r="A6301" t="str">
            <v>291770081All</v>
          </cell>
          <cell r="B6301">
            <v>27</v>
          </cell>
          <cell r="R6301" t="str">
            <v>291750016All</v>
          </cell>
          <cell r="S6301">
            <v>33</v>
          </cell>
        </row>
        <row r="6302">
          <cell r="A6302" t="str">
            <v>291810011All</v>
          </cell>
          <cell r="B6302">
            <v>36</v>
          </cell>
          <cell r="R6302" t="str">
            <v>291750041All</v>
          </cell>
          <cell r="S6302">
            <v>87</v>
          </cell>
        </row>
        <row r="6303">
          <cell r="A6303" t="str">
            <v>291810018LGRAll</v>
          </cell>
          <cell r="B6303">
            <v>4318</v>
          </cell>
          <cell r="R6303" t="str">
            <v>291750051All</v>
          </cell>
          <cell r="S6303">
            <v>57</v>
          </cell>
        </row>
        <row r="6304">
          <cell r="A6304" t="str">
            <v>291810041All</v>
          </cell>
          <cell r="B6304">
            <v>102</v>
          </cell>
          <cell r="R6304" t="str">
            <v>291750081All</v>
          </cell>
          <cell r="S6304">
            <v>28</v>
          </cell>
        </row>
        <row r="6305">
          <cell r="A6305" t="str">
            <v>291810051All</v>
          </cell>
          <cell r="B6305">
            <v>48</v>
          </cell>
          <cell r="R6305" t="str">
            <v>291770011All</v>
          </cell>
          <cell r="S6305">
            <v>30</v>
          </cell>
        </row>
        <row r="6306">
          <cell r="A6306" t="str">
            <v>291810081All</v>
          </cell>
          <cell r="B6306">
            <v>24</v>
          </cell>
          <cell r="R6306" t="str">
            <v>291770041All</v>
          </cell>
          <cell r="S6306">
            <v>99</v>
          </cell>
        </row>
        <row r="6307">
          <cell r="A6307" t="str">
            <v>291810081Irrigated</v>
          </cell>
          <cell r="B6307">
            <v>25</v>
          </cell>
          <cell r="R6307" t="str">
            <v>291770051All</v>
          </cell>
          <cell r="S6307">
            <v>48</v>
          </cell>
        </row>
        <row r="6308">
          <cell r="A6308" t="str">
            <v>291810081Nonirrigated</v>
          </cell>
          <cell r="B6308">
            <v>22</v>
          </cell>
          <cell r="R6308" t="str">
            <v>291770081All</v>
          </cell>
          <cell r="S6308">
            <v>27</v>
          </cell>
        </row>
        <row r="6309">
          <cell r="A6309" t="str">
            <v>291830011All</v>
          </cell>
          <cell r="B6309">
            <v>32</v>
          </cell>
          <cell r="R6309" t="str">
            <v>291810011All</v>
          </cell>
          <cell r="S6309">
            <v>36</v>
          </cell>
        </row>
        <row r="6310">
          <cell r="A6310" t="str">
            <v>291830041All</v>
          </cell>
          <cell r="B6310">
            <v>100</v>
          </cell>
          <cell r="R6310" t="str">
            <v>291810018LGRAll</v>
          </cell>
          <cell r="S6310">
            <v>4318</v>
          </cell>
        </row>
        <row r="6311">
          <cell r="A6311" t="str">
            <v>291830051All</v>
          </cell>
          <cell r="B6311">
            <v>55</v>
          </cell>
          <cell r="R6311" t="str">
            <v>291810041All</v>
          </cell>
          <cell r="S6311">
            <v>102</v>
          </cell>
        </row>
        <row r="6312">
          <cell r="A6312" t="str">
            <v>291830081All</v>
          </cell>
          <cell r="B6312">
            <v>32</v>
          </cell>
          <cell r="R6312" t="str">
            <v>291810051All</v>
          </cell>
          <cell r="S6312">
            <v>48</v>
          </cell>
        </row>
        <row r="6313">
          <cell r="A6313" t="str">
            <v>291850011All</v>
          </cell>
          <cell r="B6313">
            <v>29</v>
          </cell>
          <cell r="R6313" t="str">
            <v>291810081All</v>
          </cell>
          <cell r="S6313">
            <v>24</v>
          </cell>
        </row>
        <row r="6314">
          <cell r="A6314" t="str">
            <v>291850041All</v>
          </cell>
          <cell r="B6314">
            <v>75</v>
          </cell>
          <cell r="R6314" t="str">
            <v>291810081Irrigated</v>
          </cell>
          <cell r="S6314">
            <v>25</v>
          </cell>
        </row>
        <row r="6315">
          <cell r="A6315" t="str">
            <v>291850051All</v>
          </cell>
          <cell r="B6315">
            <v>53</v>
          </cell>
          <cell r="R6315" t="str">
            <v>291810081NonIrrigated</v>
          </cell>
          <cell r="S6315">
            <v>22</v>
          </cell>
        </row>
        <row r="6316">
          <cell r="A6316" t="str">
            <v>291850081All</v>
          </cell>
          <cell r="B6316">
            <v>20</v>
          </cell>
          <cell r="R6316" t="str">
            <v>291830011All</v>
          </cell>
          <cell r="S6316">
            <v>32</v>
          </cell>
        </row>
        <row r="6317">
          <cell r="A6317" t="str">
            <v>291870011All</v>
          </cell>
          <cell r="B6317">
            <v>20</v>
          </cell>
          <cell r="R6317" t="str">
            <v>291830041All</v>
          </cell>
          <cell r="S6317">
            <v>100</v>
          </cell>
        </row>
        <row r="6318">
          <cell r="A6318" t="str">
            <v>291870041All</v>
          </cell>
          <cell r="B6318">
            <v>76</v>
          </cell>
          <cell r="R6318" t="str">
            <v>291830051All</v>
          </cell>
          <cell r="S6318">
            <v>55</v>
          </cell>
        </row>
        <row r="6319">
          <cell r="A6319" t="str">
            <v>291870051All</v>
          </cell>
          <cell r="B6319">
            <v>40</v>
          </cell>
          <cell r="R6319" t="str">
            <v>291830081All</v>
          </cell>
          <cell r="S6319">
            <v>32</v>
          </cell>
        </row>
        <row r="6320">
          <cell r="A6320" t="str">
            <v>291870081All</v>
          </cell>
          <cell r="B6320">
            <v>22</v>
          </cell>
          <cell r="R6320" t="str">
            <v>291850011All</v>
          </cell>
          <cell r="S6320">
            <v>29</v>
          </cell>
        </row>
        <row r="6321">
          <cell r="A6321" t="str">
            <v>291890011All</v>
          </cell>
          <cell r="B6321">
            <v>32</v>
          </cell>
          <cell r="R6321" t="str">
            <v>291850041All</v>
          </cell>
          <cell r="S6321">
            <v>75</v>
          </cell>
        </row>
        <row r="6322">
          <cell r="A6322" t="str">
            <v>291890041All</v>
          </cell>
          <cell r="B6322">
            <v>96</v>
          </cell>
          <cell r="R6322" t="str">
            <v>291850051All</v>
          </cell>
          <cell r="S6322">
            <v>53</v>
          </cell>
        </row>
        <row r="6323">
          <cell r="A6323" t="str">
            <v>291890081All</v>
          </cell>
          <cell r="B6323">
            <v>29</v>
          </cell>
          <cell r="R6323" t="str">
            <v>291850081All</v>
          </cell>
          <cell r="S6323">
            <v>20</v>
          </cell>
        </row>
        <row r="6324">
          <cell r="A6324" t="str">
            <v>291930011All</v>
          </cell>
          <cell r="B6324">
            <v>31</v>
          </cell>
          <cell r="R6324" t="str">
            <v>291870011All</v>
          </cell>
          <cell r="S6324">
            <v>20</v>
          </cell>
        </row>
        <row r="6325">
          <cell r="A6325" t="str">
            <v>291930041All</v>
          </cell>
          <cell r="B6325">
            <v>97</v>
          </cell>
          <cell r="R6325" t="str">
            <v>291870041All</v>
          </cell>
          <cell r="S6325">
            <v>76</v>
          </cell>
        </row>
        <row r="6326">
          <cell r="A6326" t="str">
            <v>291930051All</v>
          </cell>
          <cell r="B6326">
            <v>51</v>
          </cell>
          <cell r="R6326" t="str">
            <v>291870051All</v>
          </cell>
          <cell r="S6326">
            <v>40</v>
          </cell>
        </row>
        <row r="6327">
          <cell r="A6327" t="str">
            <v>291930081All</v>
          </cell>
          <cell r="B6327">
            <v>25</v>
          </cell>
          <cell r="R6327" t="str">
            <v>291870081All</v>
          </cell>
          <cell r="S6327">
            <v>22</v>
          </cell>
        </row>
        <row r="6328">
          <cell r="A6328" t="str">
            <v>291950011All</v>
          </cell>
          <cell r="B6328">
            <v>35</v>
          </cell>
          <cell r="R6328" t="str">
            <v>291890011All</v>
          </cell>
          <cell r="S6328">
            <v>32</v>
          </cell>
        </row>
        <row r="6329">
          <cell r="A6329" t="str">
            <v>291950041All</v>
          </cell>
          <cell r="B6329">
            <v>108</v>
          </cell>
          <cell r="R6329" t="str">
            <v>291890041All</v>
          </cell>
          <cell r="S6329">
            <v>96</v>
          </cell>
        </row>
        <row r="6330">
          <cell r="A6330" t="str">
            <v>291950051All</v>
          </cell>
          <cell r="B6330">
            <v>50</v>
          </cell>
          <cell r="R6330" t="str">
            <v>291890081All</v>
          </cell>
          <cell r="S6330">
            <v>29</v>
          </cell>
        </row>
        <row r="6331">
          <cell r="A6331" t="str">
            <v>291950081All</v>
          </cell>
          <cell r="B6331">
            <v>32</v>
          </cell>
          <cell r="R6331" t="str">
            <v>291930011All</v>
          </cell>
          <cell r="S6331">
            <v>31</v>
          </cell>
        </row>
        <row r="6332">
          <cell r="A6332" t="str">
            <v>291970011All</v>
          </cell>
          <cell r="B6332">
            <v>32</v>
          </cell>
          <cell r="R6332" t="str">
            <v>291930041All</v>
          </cell>
          <cell r="S6332">
            <v>97</v>
          </cell>
        </row>
        <row r="6333">
          <cell r="A6333" t="str">
            <v>291970016All</v>
          </cell>
          <cell r="B6333">
            <v>28</v>
          </cell>
          <cell r="R6333" t="str">
            <v>291930051All</v>
          </cell>
          <cell r="S6333">
            <v>51</v>
          </cell>
        </row>
        <row r="6334">
          <cell r="A6334" t="str">
            <v>291970041All</v>
          </cell>
          <cell r="B6334">
            <v>92</v>
          </cell>
          <cell r="R6334" t="str">
            <v>291930081All</v>
          </cell>
          <cell r="S6334">
            <v>25</v>
          </cell>
        </row>
        <row r="6335">
          <cell r="A6335" t="str">
            <v>291970051All</v>
          </cell>
          <cell r="B6335">
            <v>57</v>
          </cell>
          <cell r="R6335" t="str">
            <v>291950011All</v>
          </cell>
          <cell r="S6335">
            <v>35</v>
          </cell>
        </row>
        <row r="6336">
          <cell r="A6336" t="str">
            <v>291970081All</v>
          </cell>
          <cell r="B6336">
            <v>27</v>
          </cell>
          <cell r="R6336" t="str">
            <v>291950041All</v>
          </cell>
          <cell r="S6336">
            <v>108</v>
          </cell>
        </row>
        <row r="6337">
          <cell r="A6337" t="str">
            <v>291990011All</v>
          </cell>
          <cell r="B6337">
            <v>36</v>
          </cell>
          <cell r="R6337" t="str">
            <v>291950051All</v>
          </cell>
          <cell r="S6337">
            <v>50</v>
          </cell>
        </row>
        <row r="6338">
          <cell r="A6338" t="str">
            <v>291990016All</v>
          </cell>
          <cell r="B6338">
            <v>31</v>
          </cell>
          <cell r="R6338" t="str">
            <v>291950081All</v>
          </cell>
          <cell r="S6338">
            <v>32</v>
          </cell>
        </row>
        <row r="6339">
          <cell r="A6339" t="str">
            <v>291990041All</v>
          </cell>
          <cell r="B6339">
            <v>95</v>
          </cell>
          <cell r="R6339" t="str">
            <v>291970011All</v>
          </cell>
          <cell r="S6339">
            <v>32</v>
          </cell>
        </row>
        <row r="6340">
          <cell r="A6340" t="str">
            <v>291990051All</v>
          </cell>
          <cell r="B6340">
            <v>57</v>
          </cell>
          <cell r="R6340" t="str">
            <v>291970016All</v>
          </cell>
          <cell r="S6340">
            <v>28</v>
          </cell>
        </row>
        <row r="6341">
          <cell r="A6341" t="str">
            <v>291990081All</v>
          </cell>
          <cell r="B6341">
            <v>29</v>
          </cell>
          <cell r="R6341" t="str">
            <v>291970041All</v>
          </cell>
          <cell r="S6341">
            <v>92</v>
          </cell>
        </row>
        <row r="6342">
          <cell r="A6342" t="str">
            <v>292010011All</v>
          </cell>
          <cell r="B6342">
            <v>36</v>
          </cell>
          <cell r="R6342" t="str">
            <v>291970051All</v>
          </cell>
          <cell r="S6342">
            <v>57</v>
          </cell>
        </row>
        <row r="6343">
          <cell r="A6343" t="str">
            <v>292010011Irrigated</v>
          </cell>
          <cell r="B6343">
            <v>36</v>
          </cell>
          <cell r="R6343" t="str">
            <v>291970081All</v>
          </cell>
          <cell r="S6343">
            <v>27</v>
          </cell>
        </row>
        <row r="6344">
          <cell r="A6344" t="str">
            <v>292010011Nonirrigated</v>
          </cell>
          <cell r="B6344">
            <v>36</v>
          </cell>
          <cell r="R6344" t="str">
            <v>291990011All</v>
          </cell>
          <cell r="S6344">
            <v>36</v>
          </cell>
        </row>
        <row r="6345">
          <cell r="A6345" t="str">
            <v>292010018LGRAll</v>
          </cell>
          <cell r="B6345">
            <v>4214</v>
          </cell>
          <cell r="R6345" t="str">
            <v>291990016All</v>
          </cell>
          <cell r="S6345">
            <v>31</v>
          </cell>
        </row>
        <row r="6346">
          <cell r="A6346" t="str">
            <v>292010041All</v>
          </cell>
          <cell r="B6346">
            <v>113</v>
          </cell>
          <cell r="R6346" t="str">
            <v>291990041All</v>
          </cell>
          <cell r="S6346">
            <v>95</v>
          </cell>
        </row>
        <row r="6347">
          <cell r="A6347" t="str">
            <v>292010041Irrigated</v>
          </cell>
          <cell r="B6347">
            <v>113</v>
          </cell>
          <cell r="R6347" t="str">
            <v>291990051All</v>
          </cell>
          <cell r="S6347">
            <v>57</v>
          </cell>
        </row>
        <row r="6348">
          <cell r="A6348" t="str">
            <v>292010041Nonirrigated</v>
          </cell>
          <cell r="B6348">
            <v>111</v>
          </cell>
          <cell r="R6348" t="str">
            <v>291990081All</v>
          </cell>
          <cell r="S6348">
            <v>29</v>
          </cell>
        </row>
        <row r="6349">
          <cell r="A6349" t="str">
            <v>292010051All</v>
          </cell>
          <cell r="B6349">
            <v>55</v>
          </cell>
          <cell r="R6349" t="str">
            <v>292010011All</v>
          </cell>
          <cell r="S6349">
            <v>36</v>
          </cell>
        </row>
        <row r="6350">
          <cell r="A6350" t="str">
            <v>292010051Irrigated</v>
          </cell>
          <cell r="B6350">
            <v>45</v>
          </cell>
          <cell r="R6350" t="str">
            <v>292010011Irrigated</v>
          </cell>
          <cell r="S6350">
            <v>36</v>
          </cell>
        </row>
        <row r="6351">
          <cell r="A6351" t="str">
            <v>292010051Nonirrigated</v>
          </cell>
          <cell r="B6351">
            <v>64</v>
          </cell>
          <cell r="R6351" t="str">
            <v>292010011NonIrrigated</v>
          </cell>
          <cell r="S6351">
            <v>36</v>
          </cell>
        </row>
        <row r="6352">
          <cell r="A6352" t="str">
            <v>292010081All</v>
          </cell>
          <cell r="B6352">
            <v>27</v>
          </cell>
          <cell r="R6352" t="str">
            <v>292010018LGRAll</v>
          </cell>
          <cell r="S6352">
            <v>4214</v>
          </cell>
        </row>
        <row r="6353">
          <cell r="A6353" t="str">
            <v>292010081Irrigated</v>
          </cell>
          <cell r="B6353">
            <v>28</v>
          </cell>
          <cell r="R6353" t="str">
            <v>292010041All</v>
          </cell>
          <cell r="S6353">
            <v>113</v>
          </cell>
        </row>
        <row r="6354">
          <cell r="A6354" t="str">
            <v>292010081Nonirrigated</v>
          </cell>
          <cell r="B6354">
            <v>25</v>
          </cell>
          <cell r="R6354" t="str">
            <v>292010041Irrigated</v>
          </cell>
          <cell r="S6354">
            <v>113</v>
          </cell>
        </row>
        <row r="6355">
          <cell r="A6355" t="str">
            <v>292050011All</v>
          </cell>
          <cell r="B6355">
            <v>36</v>
          </cell>
          <cell r="R6355" t="str">
            <v>292010041NonIrrigated</v>
          </cell>
          <cell r="S6355">
            <v>111</v>
          </cell>
        </row>
        <row r="6356">
          <cell r="A6356" t="str">
            <v>292050016All</v>
          </cell>
          <cell r="B6356">
            <v>37</v>
          </cell>
          <cell r="R6356" t="str">
            <v>292010051All</v>
          </cell>
          <cell r="S6356">
            <v>55</v>
          </cell>
        </row>
        <row r="6357">
          <cell r="A6357" t="str">
            <v>292050041All</v>
          </cell>
          <cell r="B6357">
            <v>92</v>
          </cell>
          <cell r="R6357" t="str">
            <v>292010051Irrigated</v>
          </cell>
          <cell r="S6357">
            <v>45</v>
          </cell>
        </row>
        <row r="6358">
          <cell r="A6358" t="str">
            <v>292050051All</v>
          </cell>
          <cell r="B6358">
            <v>69</v>
          </cell>
          <cell r="R6358" t="str">
            <v>292010051NonIrrigated</v>
          </cell>
          <cell r="S6358">
            <v>64</v>
          </cell>
        </row>
        <row r="6359">
          <cell r="A6359" t="str">
            <v>292050081All</v>
          </cell>
          <cell r="B6359">
            <v>29</v>
          </cell>
          <cell r="R6359" t="str">
            <v>292010081All</v>
          </cell>
          <cell r="S6359">
            <v>27</v>
          </cell>
        </row>
        <row r="6360">
          <cell r="A6360" t="str">
            <v>292070011All</v>
          </cell>
          <cell r="B6360">
            <v>36</v>
          </cell>
          <cell r="R6360" t="str">
            <v>292010081Irrigated</v>
          </cell>
          <cell r="S6360">
            <v>28</v>
          </cell>
        </row>
        <row r="6361">
          <cell r="A6361" t="str">
            <v>292070011Irrigated</v>
          </cell>
          <cell r="B6361">
            <v>36</v>
          </cell>
          <cell r="R6361" t="str">
            <v>292010081NonIrrigated</v>
          </cell>
          <cell r="S6361">
            <v>25</v>
          </cell>
        </row>
        <row r="6362">
          <cell r="A6362" t="str">
            <v>292070011Nonirrigated</v>
          </cell>
          <cell r="B6362">
            <v>36</v>
          </cell>
          <cell r="R6362" t="str">
            <v>292050011All</v>
          </cell>
          <cell r="S6362">
            <v>36</v>
          </cell>
        </row>
        <row r="6363">
          <cell r="A6363" t="str">
            <v>292070018LGRAll</v>
          </cell>
          <cell r="B6363">
            <v>4214</v>
          </cell>
          <cell r="R6363" t="str">
            <v>292050016All</v>
          </cell>
          <cell r="S6363">
            <v>37</v>
          </cell>
        </row>
        <row r="6364">
          <cell r="A6364" t="str">
            <v>292070041All</v>
          </cell>
          <cell r="B6364">
            <v>112</v>
          </cell>
          <cell r="R6364" t="str">
            <v>292050041All</v>
          </cell>
          <cell r="S6364">
            <v>92</v>
          </cell>
        </row>
        <row r="6365">
          <cell r="A6365" t="str">
            <v>292070051All</v>
          </cell>
          <cell r="B6365">
            <v>59</v>
          </cell>
          <cell r="R6365" t="str">
            <v>292050051All</v>
          </cell>
          <cell r="S6365">
            <v>69</v>
          </cell>
        </row>
        <row r="6366">
          <cell r="A6366" t="str">
            <v>292070051Irrigated</v>
          </cell>
          <cell r="B6366">
            <v>64</v>
          </cell>
          <cell r="R6366" t="str">
            <v>292050081All</v>
          </cell>
          <cell r="S6366">
            <v>29</v>
          </cell>
        </row>
        <row r="6367">
          <cell r="A6367" t="str">
            <v>292070051Nonirrigated</v>
          </cell>
          <cell r="B6367">
            <v>57</v>
          </cell>
          <cell r="R6367" t="str">
            <v>292070011All</v>
          </cell>
          <cell r="S6367">
            <v>36</v>
          </cell>
        </row>
        <row r="6368">
          <cell r="A6368" t="str">
            <v>292070081All</v>
          </cell>
          <cell r="B6368">
            <v>27</v>
          </cell>
          <cell r="R6368" t="str">
            <v>292070011Irrigated</v>
          </cell>
          <cell r="S6368">
            <v>36</v>
          </cell>
        </row>
        <row r="6369">
          <cell r="A6369" t="str">
            <v>292070081Irrigated</v>
          </cell>
          <cell r="B6369">
            <v>29</v>
          </cell>
          <cell r="R6369" t="str">
            <v>292070011NonIrrigated</v>
          </cell>
          <cell r="S6369">
            <v>36</v>
          </cell>
        </row>
        <row r="6370">
          <cell r="A6370" t="str">
            <v>292070081Nonirrigated</v>
          </cell>
          <cell r="B6370">
            <v>25</v>
          </cell>
          <cell r="R6370" t="str">
            <v>292070018LGRAll</v>
          </cell>
          <cell r="S6370">
            <v>4214</v>
          </cell>
        </row>
        <row r="6371">
          <cell r="A6371" t="str">
            <v>292110011All</v>
          </cell>
          <cell r="B6371">
            <v>33</v>
          </cell>
          <cell r="R6371" t="str">
            <v>292070041All</v>
          </cell>
          <cell r="S6371">
            <v>112</v>
          </cell>
        </row>
        <row r="6372">
          <cell r="A6372" t="str">
            <v>292110041All</v>
          </cell>
          <cell r="B6372">
            <v>82</v>
          </cell>
          <cell r="R6372" t="str">
            <v>292070051All</v>
          </cell>
          <cell r="S6372">
            <v>59</v>
          </cell>
        </row>
        <row r="6373">
          <cell r="A6373" t="str">
            <v>292110051All</v>
          </cell>
          <cell r="B6373">
            <v>54</v>
          </cell>
          <cell r="R6373" t="str">
            <v>292070051Irrigated</v>
          </cell>
          <cell r="S6373">
            <v>64</v>
          </cell>
        </row>
        <row r="6374">
          <cell r="A6374" t="str">
            <v>292110081All</v>
          </cell>
          <cell r="B6374">
            <v>25</v>
          </cell>
          <cell r="R6374" t="str">
            <v>292070051NonIrrigated</v>
          </cell>
          <cell r="S6374">
            <v>57</v>
          </cell>
        </row>
        <row r="6375">
          <cell r="A6375" t="str">
            <v>292150011All</v>
          </cell>
          <cell r="B6375">
            <v>14</v>
          </cell>
          <cell r="R6375" t="str">
            <v>292070081All</v>
          </cell>
          <cell r="S6375">
            <v>27</v>
          </cell>
        </row>
        <row r="6376">
          <cell r="A6376" t="str">
            <v>292170011All</v>
          </cell>
          <cell r="B6376">
            <v>32</v>
          </cell>
          <cell r="R6376" t="str">
            <v>292070081Irrigated</v>
          </cell>
          <cell r="S6376">
            <v>29</v>
          </cell>
        </row>
        <row r="6377">
          <cell r="A6377" t="str">
            <v>292170016All</v>
          </cell>
          <cell r="B6377">
            <v>30</v>
          </cell>
          <cell r="R6377" t="str">
            <v>292070081NonIrrigated</v>
          </cell>
          <cell r="S6377">
            <v>25</v>
          </cell>
        </row>
        <row r="6378">
          <cell r="A6378" t="str">
            <v>292170041All</v>
          </cell>
          <cell r="B6378">
            <v>89</v>
          </cell>
          <cell r="R6378" t="str">
            <v>292110011All</v>
          </cell>
          <cell r="S6378">
            <v>33</v>
          </cell>
        </row>
        <row r="6379">
          <cell r="A6379" t="str">
            <v>292170051All</v>
          </cell>
          <cell r="B6379">
            <v>56</v>
          </cell>
          <cell r="R6379" t="str">
            <v>292110041All</v>
          </cell>
          <cell r="S6379">
            <v>82</v>
          </cell>
        </row>
        <row r="6380">
          <cell r="A6380" t="str">
            <v>292170081All</v>
          </cell>
          <cell r="B6380">
            <v>21</v>
          </cell>
          <cell r="R6380" t="str">
            <v>292110051All</v>
          </cell>
          <cell r="S6380">
            <v>54</v>
          </cell>
        </row>
        <row r="6381">
          <cell r="A6381" t="str">
            <v>292190011All</v>
          </cell>
          <cell r="B6381">
            <v>32</v>
          </cell>
          <cell r="R6381" t="str">
            <v>292110081All</v>
          </cell>
          <cell r="S6381">
            <v>25</v>
          </cell>
        </row>
        <row r="6382">
          <cell r="A6382" t="str">
            <v>292190041All</v>
          </cell>
          <cell r="B6382">
            <v>92</v>
          </cell>
          <cell r="R6382" t="str">
            <v>292150011All</v>
          </cell>
          <cell r="S6382">
            <v>14</v>
          </cell>
        </row>
        <row r="6383">
          <cell r="A6383" t="str">
            <v>292190051All</v>
          </cell>
          <cell r="B6383">
            <v>58</v>
          </cell>
          <cell r="R6383" t="str">
            <v>292170011All</v>
          </cell>
          <cell r="S6383">
            <v>32</v>
          </cell>
        </row>
        <row r="6384">
          <cell r="A6384" t="str">
            <v>292190081All</v>
          </cell>
          <cell r="B6384">
            <v>28</v>
          </cell>
          <cell r="R6384" t="str">
            <v>292170016All</v>
          </cell>
          <cell r="S6384">
            <v>30</v>
          </cell>
        </row>
        <row r="6385">
          <cell r="A6385" t="str">
            <v>292230011All</v>
          </cell>
          <cell r="B6385">
            <v>36</v>
          </cell>
          <cell r="R6385" t="str">
            <v>292170041All</v>
          </cell>
          <cell r="S6385">
            <v>89</v>
          </cell>
        </row>
        <row r="6386">
          <cell r="A6386" t="str">
            <v>292230041All</v>
          </cell>
          <cell r="B6386">
            <v>102</v>
          </cell>
          <cell r="R6386" t="str">
            <v>292170051All</v>
          </cell>
          <cell r="S6386">
            <v>56</v>
          </cell>
        </row>
        <row r="6387">
          <cell r="A6387" t="str">
            <v>292230051All</v>
          </cell>
          <cell r="B6387">
            <v>43</v>
          </cell>
          <cell r="R6387" t="str">
            <v>292170081All</v>
          </cell>
          <cell r="S6387">
            <v>21</v>
          </cell>
        </row>
        <row r="6388">
          <cell r="A6388" t="str">
            <v>292230081All</v>
          </cell>
          <cell r="B6388">
            <v>25</v>
          </cell>
          <cell r="R6388" t="str">
            <v>292190011All</v>
          </cell>
          <cell r="S6388">
            <v>32</v>
          </cell>
        </row>
        <row r="6389">
          <cell r="A6389" t="str">
            <v>292250041All</v>
          </cell>
          <cell r="B6389">
            <v>82</v>
          </cell>
          <cell r="R6389" t="str">
            <v>292190041All</v>
          </cell>
          <cell r="S6389">
            <v>92</v>
          </cell>
        </row>
        <row r="6390">
          <cell r="A6390" t="str">
            <v>292270011All</v>
          </cell>
          <cell r="B6390">
            <v>29</v>
          </cell>
          <cell r="R6390" t="str">
            <v>292190051All</v>
          </cell>
          <cell r="S6390">
            <v>58</v>
          </cell>
        </row>
        <row r="6391">
          <cell r="A6391" t="str">
            <v>292270041All</v>
          </cell>
          <cell r="B6391">
            <v>92</v>
          </cell>
          <cell r="R6391" t="str">
            <v>292190081All</v>
          </cell>
          <cell r="S6391">
            <v>28</v>
          </cell>
        </row>
        <row r="6392">
          <cell r="A6392" t="str">
            <v>292270051All</v>
          </cell>
          <cell r="B6392">
            <v>55</v>
          </cell>
          <cell r="R6392" t="str">
            <v>292230011All</v>
          </cell>
          <cell r="S6392">
            <v>36</v>
          </cell>
        </row>
        <row r="6393">
          <cell r="A6393" t="str">
            <v>292270081All</v>
          </cell>
          <cell r="B6393">
            <v>27</v>
          </cell>
          <cell r="R6393" t="str">
            <v>292230041All</v>
          </cell>
          <cell r="S6393">
            <v>102</v>
          </cell>
        </row>
        <row r="6394">
          <cell r="A6394" t="str">
            <v>292290041All</v>
          </cell>
          <cell r="B6394">
            <v>80</v>
          </cell>
          <cell r="R6394" t="str">
            <v>292230051All</v>
          </cell>
          <cell r="S6394">
            <v>43</v>
          </cell>
        </row>
        <row r="6395">
          <cell r="A6395" t="str">
            <v>300010011All</v>
          </cell>
          <cell r="B6395">
            <v>57</v>
          </cell>
          <cell r="R6395" t="str">
            <v>292230081All</v>
          </cell>
          <cell r="S6395">
            <v>25</v>
          </cell>
        </row>
        <row r="6396">
          <cell r="A6396" t="str">
            <v>300010016All</v>
          </cell>
          <cell r="B6396">
            <v>48</v>
          </cell>
          <cell r="R6396" t="str">
            <v>292250041All</v>
          </cell>
          <cell r="S6396">
            <v>82</v>
          </cell>
        </row>
        <row r="6397">
          <cell r="A6397" t="str">
            <v>300010091All</v>
          </cell>
          <cell r="B6397">
            <v>48</v>
          </cell>
          <cell r="R6397" t="str">
            <v>292270011All</v>
          </cell>
          <cell r="S6397">
            <v>29</v>
          </cell>
        </row>
        <row r="6398">
          <cell r="A6398" t="str">
            <v>300030011All</v>
          </cell>
          <cell r="B6398">
            <v>25</v>
          </cell>
          <cell r="R6398" t="str">
            <v>292270041All</v>
          </cell>
          <cell r="S6398">
            <v>92</v>
          </cell>
        </row>
        <row r="6399">
          <cell r="A6399" t="str">
            <v>300030016All</v>
          </cell>
          <cell r="B6399">
            <v>27</v>
          </cell>
          <cell r="R6399" t="str">
            <v>292270051All</v>
          </cell>
          <cell r="S6399">
            <v>55</v>
          </cell>
        </row>
        <row r="6400">
          <cell r="A6400" t="str">
            <v>300030016Irrigated</v>
          </cell>
          <cell r="B6400">
            <v>54</v>
          </cell>
          <cell r="R6400" t="str">
            <v>292270081All</v>
          </cell>
          <cell r="S6400">
            <v>27</v>
          </cell>
        </row>
        <row r="6401">
          <cell r="A6401" t="str">
            <v>300030016Nonirrigated</v>
          </cell>
          <cell r="B6401">
            <v>20</v>
          </cell>
          <cell r="R6401" t="str">
            <v>292290041All</v>
          </cell>
          <cell r="S6401">
            <v>80</v>
          </cell>
        </row>
        <row r="6402">
          <cell r="A6402" t="str">
            <v>300030041Irrigated</v>
          </cell>
          <cell r="B6402">
            <v>92</v>
          </cell>
          <cell r="R6402" t="str">
            <v>300010011All</v>
          </cell>
          <cell r="S6402">
            <v>57</v>
          </cell>
        </row>
        <row r="6403">
          <cell r="A6403" t="str">
            <v>300030067All</v>
          </cell>
          <cell r="B6403">
            <v>641</v>
          </cell>
          <cell r="R6403" t="str">
            <v>300010016All</v>
          </cell>
          <cell r="S6403">
            <v>48</v>
          </cell>
        </row>
        <row r="6404">
          <cell r="A6404" t="str">
            <v>300030079All</v>
          </cell>
          <cell r="B6404">
            <v>480</v>
          </cell>
          <cell r="R6404" t="str">
            <v>300010091All</v>
          </cell>
          <cell r="S6404">
            <v>48</v>
          </cell>
        </row>
        <row r="6405">
          <cell r="A6405" t="str">
            <v>300030091All</v>
          </cell>
          <cell r="B6405">
            <v>51</v>
          </cell>
          <cell r="R6405" t="str">
            <v>300030011All</v>
          </cell>
          <cell r="S6405">
            <v>25</v>
          </cell>
        </row>
        <row r="6406">
          <cell r="A6406" t="str">
            <v>300030091Irrigated</v>
          </cell>
          <cell r="B6406">
            <v>60</v>
          </cell>
          <cell r="R6406" t="str">
            <v>300030016All</v>
          </cell>
          <cell r="S6406">
            <v>27</v>
          </cell>
        </row>
        <row r="6407">
          <cell r="A6407" t="str">
            <v>300030091Nonirrigated</v>
          </cell>
          <cell r="B6407">
            <v>17</v>
          </cell>
          <cell r="R6407" t="str">
            <v>300030016Irrigated</v>
          </cell>
          <cell r="S6407">
            <v>54</v>
          </cell>
        </row>
        <row r="6408">
          <cell r="A6408" t="str">
            <v>300030401All</v>
          </cell>
          <cell r="B6408">
            <v>546</v>
          </cell>
          <cell r="R6408" t="str">
            <v>300030016NonIrrigated</v>
          </cell>
          <cell r="S6408">
            <v>20</v>
          </cell>
        </row>
        <row r="6409">
          <cell r="A6409" t="str">
            <v>300050011All</v>
          </cell>
          <cell r="B6409">
            <v>20</v>
          </cell>
          <cell r="R6409" t="str">
            <v>300030041Irrigated</v>
          </cell>
          <cell r="S6409">
            <v>92</v>
          </cell>
        </row>
        <row r="6410">
          <cell r="A6410" t="str">
            <v>300050016All</v>
          </cell>
          <cell r="B6410">
            <v>36</v>
          </cell>
          <cell r="R6410" t="str">
            <v>300030067All</v>
          </cell>
          <cell r="S6410">
            <v>641</v>
          </cell>
        </row>
        <row r="6411">
          <cell r="A6411" t="str">
            <v>300050016Irrigated</v>
          </cell>
          <cell r="B6411">
            <v>48</v>
          </cell>
          <cell r="R6411" t="str">
            <v>300030079All</v>
          </cell>
          <cell r="S6411">
            <v>480</v>
          </cell>
        </row>
        <row r="6412">
          <cell r="A6412" t="str">
            <v>300050016Nonirrigated</v>
          </cell>
          <cell r="B6412">
            <v>24</v>
          </cell>
          <cell r="R6412" t="str">
            <v>300030091All</v>
          </cell>
          <cell r="S6412">
            <v>51</v>
          </cell>
        </row>
        <row r="6413">
          <cell r="A6413" t="str">
            <v>300050041All</v>
          </cell>
          <cell r="B6413">
            <v>69</v>
          </cell>
          <cell r="R6413" t="str">
            <v>300030091Irrigated</v>
          </cell>
          <cell r="S6413">
            <v>60</v>
          </cell>
        </row>
        <row r="6414">
          <cell r="A6414" t="str">
            <v>300050067All</v>
          </cell>
          <cell r="B6414">
            <v>735</v>
          </cell>
          <cell r="R6414" t="str">
            <v>300030091NonIrrigated</v>
          </cell>
          <cell r="S6414">
            <v>17</v>
          </cell>
        </row>
        <row r="6415">
          <cell r="A6415" t="str">
            <v>300050079All</v>
          </cell>
          <cell r="B6415">
            <v>476</v>
          </cell>
          <cell r="R6415" t="str">
            <v>300030401All</v>
          </cell>
          <cell r="S6415">
            <v>546</v>
          </cell>
        </row>
        <row r="6416">
          <cell r="A6416" t="str">
            <v>300050091All</v>
          </cell>
          <cell r="B6416">
            <v>24</v>
          </cell>
          <cell r="R6416" t="str">
            <v>300050011All</v>
          </cell>
          <cell r="S6416">
            <v>20</v>
          </cell>
        </row>
        <row r="6417">
          <cell r="A6417" t="str">
            <v>300050401All</v>
          </cell>
          <cell r="B6417">
            <v>573</v>
          </cell>
          <cell r="R6417" t="str">
            <v>300050016All</v>
          </cell>
          <cell r="S6417">
            <v>36</v>
          </cell>
        </row>
        <row r="6418">
          <cell r="A6418" t="str">
            <v>300050711All</v>
          </cell>
          <cell r="B6418">
            <v>511</v>
          </cell>
          <cell r="R6418" t="str">
            <v>300050016Irrigated</v>
          </cell>
          <cell r="S6418">
            <v>48</v>
          </cell>
        </row>
        <row r="6419">
          <cell r="A6419" t="str">
            <v>300070011All</v>
          </cell>
          <cell r="B6419">
            <v>25</v>
          </cell>
          <cell r="R6419" t="str">
            <v>300050016NonIrrigated</v>
          </cell>
          <cell r="S6419">
            <v>24</v>
          </cell>
        </row>
        <row r="6420">
          <cell r="A6420" t="str">
            <v>300070011Irrigated</v>
          </cell>
          <cell r="B6420">
            <v>49</v>
          </cell>
          <cell r="R6420" t="str">
            <v>300050041All</v>
          </cell>
          <cell r="S6420">
            <v>69</v>
          </cell>
        </row>
        <row r="6421">
          <cell r="A6421" t="str">
            <v>300070011Nonirrigated</v>
          </cell>
          <cell r="B6421">
            <v>18</v>
          </cell>
          <cell r="R6421" t="str">
            <v>300050067All</v>
          </cell>
          <cell r="S6421">
            <v>735</v>
          </cell>
        </row>
        <row r="6422">
          <cell r="A6422" t="str">
            <v>300070016All</v>
          </cell>
          <cell r="B6422">
            <v>49</v>
          </cell>
          <cell r="R6422" t="str">
            <v>300050079All</v>
          </cell>
          <cell r="S6422">
            <v>476</v>
          </cell>
        </row>
        <row r="6423">
          <cell r="A6423" t="str">
            <v>300070091All</v>
          </cell>
          <cell r="B6423">
            <v>42</v>
          </cell>
          <cell r="R6423" t="str">
            <v>300050091All</v>
          </cell>
          <cell r="S6423">
            <v>24</v>
          </cell>
        </row>
        <row r="6424">
          <cell r="A6424" t="str">
            <v>300090011All</v>
          </cell>
          <cell r="B6424">
            <v>20</v>
          </cell>
          <cell r="R6424" t="str">
            <v>300050401All</v>
          </cell>
          <cell r="S6424">
            <v>573</v>
          </cell>
        </row>
        <row r="6425">
          <cell r="A6425" t="str">
            <v>300090011Irrigated</v>
          </cell>
          <cell r="B6425">
            <v>32</v>
          </cell>
          <cell r="R6425" t="str">
            <v>300050711All</v>
          </cell>
          <cell r="S6425">
            <v>511</v>
          </cell>
        </row>
        <row r="6426">
          <cell r="A6426" t="str">
            <v>300090011Nonirrigated</v>
          </cell>
          <cell r="B6426">
            <v>15</v>
          </cell>
          <cell r="R6426" t="str">
            <v>300070011All</v>
          </cell>
          <cell r="S6426">
            <v>25</v>
          </cell>
        </row>
        <row r="6427">
          <cell r="A6427" t="str">
            <v>300090016All</v>
          </cell>
          <cell r="B6427">
            <v>14</v>
          </cell>
          <cell r="R6427" t="str">
            <v>300070011Irrigated</v>
          </cell>
          <cell r="S6427">
            <v>49</v>
          </cell>
        </row>
        <row r="6428">
          <cell r="A6428" t="str">
            <v>300090041All</v>
          </cell>
          <cell r="B6428">
            <v>98</v>
          </cell>
          <cell r="R6428" t="str">
            <v>300070011NonIrrigated</v>
          </cell>
          <cell r="S6428">
            <v>18</v>
          </cell>
        </row>
        <row r="6429">
          <cell r="A6429" t="str">
            <v>300090091All</v>
          </cell>
          <cell r="B6429">
            <v>67</v>
          </cell>
          <cell r="R6429" t="str">
            <v>300070016All</v>
          </cell>
          <cell r="S6429">
            <v>49</v>
          </cell>
        </row>
        <row r="6430">
          <cell r="A6430" t="str">
            <v>300110011All</v>
          </cell>
          <cell r="B6430">
            <v>14</v>
          </cell>
          <cell r="R6430" t="str">
            <v>300070091All</v>
          </cell>
          <cell r="S6430">
            <v>42</v>
          </cell>
        </row>
        <row r="6431">
          <cell r="A6431" t="str">
            <v>300110016All</v>
          </cell>
          <cell r="B6431">
            <v>13</v>
          </cell>
          <cell r="R6431" t="str">
            <v>300090011All</v>
          </cell>
          <cell r="S6431">
            <v>20</v>
          </cell>
        </row>
        <row r="6432">
          <cell r="A6432" t="str">
            <v>300110067All</v>
          </cell>
          <cell r="B6432">
            <v>645</v>
          </cell>
          <cell r="R6432" t="str">
            <v>300090011Irrigated</v>
          </cell>
          <cell r="S6432">
            <v>32</v>
          </cell>
        </row>
        <row r="6433">
          <cell r="A6433" t="str">
            <v>300110091All</v>
          </cell>
          <cell r="B6433">
            <v>15</v>
          </cell>
          <cell r="R6433" t="str">
            <v>300090011NonIrrigated</v>
          </cell>
          <cell r="S6433">
            <v>15</v>
          </cell>
        </row>
        <row r="6434">
          <cell r="A6434" t="str">
            <v>300110401All</v>
          </cell>
          <cell r="B6434">
            <v>519</v>
          </cell>
          <cell r="R6434" t="str">
            <v>300090016All</v>
          </cell>
          <cell r="S6434">
            <v>14</v>
          </cell>
        </row>
        <row r="6435">
          <cell r="A6435" t="str">
            <v>300130011All</v>
          </cell>
          <cell r="B6435">
            <v>22</v>
          </cell>
          <cell r="R6435" t="str">
            <v>300090041All</v>
          </cell>
          <cell r="S6435">
            <v>98</v>
          </cell>
        </row>
        <row r="6436">
          <cell r="A6436" t="str">
            <v>300130016All</v>
          </cell>
          <cell r="B6436">
            <v>15</v>
          </cell>
          <cell r="R6436" t="str">
            <v>300090091All</v>
          </cell>
          <cell r="S6436">
            <v>67</v>
          </cell>
        </row>
        <row r="6437">
          <cell r="A6437" t="str">
            <v>300130067All</v>
          </cell>
          <cell r="B6437">
            <v>613</v>
          </cell>
          <cell r="R6437" t="str">
            <v>300110011All</v>
          </cell>
          <cell r="S6437">
            <v>14</v>
          </cell>
        </row>
        <row r="6438">
          <cell r="A6438" t="str">
            <v>300130079All</v>
          </cell>
          <cell r="B6438">
            <v>379</v>
          </cell>
          <cell r="R6438" t="str">
            <v>300110016All</v>
          </cell>
          <cell r="S6438">
            <v>13</v>
          </cell>
        </row>
        <row r="6439">
          <cell r="A6439" t="str">
            <v>300130091All</v>
          </cell>
          <cell r="B6439">
            <v>27</v>
          </cell>
          <cell r="R6439" t="str">
            <v>300110067All</v>
          </cell>
          <cell r="S6439">
            <v>645</v>
          </cell>
        </row>
        <row r="6440">
          <cell r="A6440" t="str">
            <v>300130091Irrigated</v>
          </cell>
          <cell r="B6440">
            <v>53</v>
          </cell>
          <cell r="R6440" t="str">
            <v>300110091All</v>
          </cell>
          <cell r="S6440">
            <v>15</v>
          </cell>
        </row>
        <row r="6441">
          <cell r="A6441" t="str">
            <v>300130091Nonirrigated</v>
          </cell>
          <cell r="B6441">
            <v>16</v>
          </cell>
          <cell r="R6441" t="str">
            <v>300110401All</v>
          </cell>
          <cell r="S6441">
            <v>519</v>
          </cell>
        </row>
        <row r="6442">
          <cell r="A6442" t="str">
            <v>300130129All</v>
          </cell>
          <cell r="B6442">
            <v>567</v>
          </cell>
          <cell r="R6442" t="str">
            <v>300130011All</v>
          </cell>
          <cell r="S6442">
            <v>22</v>
          </cell>
        </row>
        <row r="6443">
          <cell r="A6443" t="str">
            <v>300130401All</v>
          </cell>
          <cell r="B6443">
            <v>478</v>
          </cell>
          <cell r="R6443" t="str">
            <v>300130016All</v>
          </cell>
          <cell r="S6443">
            <v>15</v>
          </cell>
        </row>
        <row r="6444">
          <cell r="A6444" t="str">
            <v>300130711All</v>
          </cell>
          <cell r="B6444">
            <v>830</v>
          </cell>
          <cell r="R6444" t="str">
            <v>300130067All</v>
          </cell>
          <cell r="S6444">
            <v>613</v>
          </cell>
        </row>
        <row r="6445">
          <cell r="A6445" t="str">
            <v>300150011All</v>
          </cell>
          <cell r="B6445">
            <v>25</v>
          </cell>
          <cell r="R6445" t="str">
            <v>300130079All</v>
          </cell>
          <cell r="S6445">
            <v>379</v>
          </cell>
        </row>
        <row r="6446">
          <cell r="A6446" t="str">
            <v>300150016All</v>
          </cell>
          <cell r="B6446">
            <v>21</v>
          </cell>
          <cell r="R6446" t="str">
            <v>300130091All</v>
          </cell>
          <cell r="S6446">
            <v>27</v>
          </cell>
        </row>
        <row r="6447">
          <cell r="A6447" t="str">
            <v>300150067All</v>
          </cell>
          <cell r="B6447">
            <v>770</v>
          </cell>
          <cell r="R6447" t="str">
            <v>300130091Irrigated</v>
          </cell>
          <cell r="S6447">
            <v>53</v>
          </cell>
        </row>
        <row r="6448">
          <cell r="A6448" t="str">
            <v>300150079All</v>
          </cell>
          <cell r="B6448">
            <v>455</v>
          </cell>
          <cell r="R6448" t="str">
            <v>300130091NonIrrigated</v>
          </cell>
          <cell r="S6448">
            <v>16</v>
          </cell>
        </row>
        <row r="6449">
          <cell r="A6449" t="str">
            <v>300150091All</v>
          </cell>
          <cell r="B6449">
            <v>21</v>
          </cell>
          <cell r="R6449" t="str">
            <v>300130129All</v>
          </cell>
          <cell r="S6449">
            <v>567</v>
          </cell>
        </row>
        <row r="6450">
          <cell r="A6450" t="str">
            <v>300150401All</v>
          </cell>
          <cell r="B6450">
            <v>601</v>
          </cell>
          <cell r="R6450" t="str">
            <v>300130401All</v>
          </cell>
          <cell r="S6450">
            <v>478</v>
          </cell>
        </row>
        <row r="6451">
          <cell r="A6451" t="str">
            <v>300150711All</v>
          </cell>
          <cell r="B6451">
            <v>528</v>
          </cell>
          <cell r="R6451" t="str">
            <v>300130711All</v>
          </cell>
          <cell r="S6451">
            <v>830</v>
          </cell>
        </row>
        <row r="6452">
          <cell r="A6452" t="str">
            <v>300170011All</v>
          </cell>
          <cell r="B6452">
            <v>16</v>
          </cell>
          <cell r="R6452" t="str">
            <v>300150011All</v>
          </cell>
          <cell r="S6452">
            <v>25</v>
          </cell>
        </row>
        <row r="6453">
          <cell r="A6453" t="str">
            <v>300170016All</v>
          </cell>
          <cell r="B6453">
            <v>20</v>
          </cell>
          <cell r="R6453" t="str">
            <v>300150016All</v>
          </cell>
          <cell r="S6453">
            <v>21</v>
          </cell>
        </row>
        <row r="6454">
          <cell r="A6454" t="str">
            <v>300170041All</v>
          </cell>
          <cell r="B6454">
            <v>100</v>
          </cell>
          <cell r="R6454" t="str">
            <v>300150067All</v>
          </cell>
          <cell r="S6454">
            <v>770</v>
          </cell>
        </row>
        <row r="6455">
          <cell r="A6455" t="str">
            <v>300170091All</v>
          </cell>
          <cell r="B6455">
            <v>17</v>
          </cell>
          <cell r="R6455" t="str">
            <v>300150079All</v>
          </cell>
          <cell r="S6455">
            <v>455</v>
          </cell>
        </row>
        <row r="6456">
          <cell r="A6456" t="str">
            <v>300190011All</v>
          </cell>
          <cell r="B6456">
            <v>16</v>
          </cell>
          <cell r="R6456" t="str">
            <v>300150091All</v>
          </cell>
          <cell r="S6456">
            <v>21</v>
          </cell>
        </row>
        <row r="6457">
          <cell r="A6457" t="str">
            <v>300190016All</v>
          </cell>
          <cell r="B6457">
            <v>23</v>
          </cell>
          <cell r="R6457" t="str">
            <v>300150401All</v>
          </cell>
          <cell r="S6457">
            <v>601</v>
          </cell>
        </row>
        <row r="6458">
          <cell r="A6458" t="str">
            <v>300190031All</v>
          </cell>
          <cell r="B6458">
            <v>10</v>
          </cell>
          <cell r="R6458" t="str">
            <v>300150711All</v>
          </cell>
          <cell r="S6458">
            <v>528</v>
          </cell>
        </row>
        <row r="6459">
          <cell r="A6459" t="str">
            <v>300190047GAD/GASAll</v>
          </cell>
          <cell r="B6459">
            <v>811</v>
          </cell>
          <cell r="R6459" t="str">
            <v>300170011All</v>
          </cell>
          <cell r="S6459">
            <v>16</v>
          </cell>
        </row>
        <row r="6460">
          <cell r="A6460" t="str">
            <v>300190067All</v>
          </cell>
          <cell r="B6460">
            <v>1039</v>
          </cell>
          <cell r="R6460" t="str">
            <v>300170016All</v>
          </cell>
          <cell r="S6460">
            <v>20</v>
          </cell>
        </row>
        <row r="6461">
          <cell r="A6461" t="str">
            <v>300190079All</v>
          </cell>
          <cell r="B6461">
            <v>438</v>
          </cell>
          <cell r="R6461" t="str">
            <v>300170041All</v>
          </cell>
          <cell r="S6461">
            <v>100</v>
          </cell>
        </row>
        <row r="6462">
          <cell r="A6462" t="str">
            <v>300190091All</v>
          </cell>
          <cell r="B6462">
            <v>18</v>
          </cell>
          <cell r="R6462" t="str">
            <v>300170091All</v>
          </cell>
          <cell r="S6462">
            <v>17</v>
          </cell>
        </row>
        <row r="6463">
          <cell r="A6463" t="str">
            <v>300190130All</v>
          </cell>
          <cell r="B6463">
            <v>398</v>
          </cell>
          <cell r="R6463" t="str">
            <v>300190011All</v>
          </cell>
          <cell r="S6463">
            <v>16</v>
          </cell>
        </row>
        <row r="6464">
          <cell r="A6464" t="str">
            <v>300190401All</v>
          </cell>
          <cell r="B6464">
            <v>811</v>
          </cell>
          <cell r="R6464" t="str">
            <v>300190016All</v>
          </cell>
          <cell r="S6464">
            <v>23</v>
          </cell>
        </row>
        <row r="6465">
          <cell r="A6465" t="str">
            <v>300190711All</v>
          </cell>
          <cell r="B6465">
            <v>620</v>
          </cell>
          <cell r="R6465" t="str">
            <v>300190031All</v>
          </cell>
          <cell r="S6465">
            <v>10</v>
          </cell>
        </row>
        <row r="6466">
          <cell r="A6466" t="str">
            <v>300210011All</v>
          </cell>
          <cell r="B6466">
            <v>17</v>
          </cell>
          <cell r="R6466" t="str">
            <v>300190047GAD/GASAll</v>
          </cell>
          <cell r="S6466">
            <v>811</v>
          </cell>
        </row>
        <row r="6467">
          <cell r="A6467" t="str">
            <v>300210016All</v>
          </cell>
          <cell r="B6467">
            <v>18</v>
          </cell>
          <cell r="R6467" t="str">
            <v>300190067All</v>
          </cell>
          <cell r="S6467">
            <v>1039</v>
          </cell>
        </row>
        <row r="6468">
          <cell r="A6468" t="str">
            <v>300210041All</v>
          </cell>
          <cell r="B6468">
            <v>84</v>
          </cell>
          <cell r="R6468" t="str">
            <v>300190079All</v>
          </cell>
          <cell r="S6468">
            <v>438</v>
          </cell>
        </row>
        <row r="6469">
          <cell r="A6469" t="str">
            <v>300210047GAD/GASAll</v>
          </cell>
          <cell r="B6469">
            <v>573</v>
          </cell>
          <cell r="R6469" t="str">
            <v>300190091All</v>
          </cell>
          <cell r="S6469">
            <v>18</v>
          </cell>
        </row>
        <row r="6470">
          <cell r="A6470" t="str">
            <v>300210067All</v>
          </cell>
          <cell r="B6470">
            <v>713</v>
          </cell>
          <cell r="R6470" t="str">
            <v>300190130All</v>
          </cell>
          <cell r="S6470">
            <v>398</v>
          </cell>
        </row>
        <row r="6471">
          <cell r="A6471" t="str">
            <v>300210078All</v>
          </cell>
          <cell r="B6471">
            <v>770</v>
          </cell>
          <cell r="R6471" t="str">
            <v>300190401All</v>
          </cell>
          <cell r="S6471">
            <v>811</v>
          </cell>
        </row>
        <row r="6472">
          <cell r="A6472" t="str">
            <v>300210079All</v>
          </cell>
          <cell r="B6472">
            <v>564</v>
          </cell>
          <cell r="R6472" t="str">
            <v>300190711All</v>
          </cell>
          <cell r="S6472">
            <v>620</v>
          </cell>
        </row>
        <row r="6473">
          <cell r="A6473" t="str">
            <v>300210091All</v>
          </cell>
          <cell r="B6473">
            <v>30</v>
          </cell>
          <cell r="R6473" t="str">
            <v>300210011All</v>
          </cell>
          <cell r="S6473">
            <v>17</v>
          </cell>
        </row>
        <row r="6474">
          <cell r="A6474" t="str">
            <v>300210401All</v>
          </cell>
          <cell r="B6474">
            <v>573</v>
          </cell>
          <cell r="R6474" t="str">
            <v>300210016All</v>
          </cell>
          <cell r="S6474">
            <v>18</v>
          </cell>
        </row>
        <row r="6475">
          <cell r="A6475" t="str">
            <v>300230011All</v>
          </cell>
          <cell r="B6475">
            <v>46</v>
          </cell>
          <cell r="R6475" t="str">
            <v>300210041All</v>
          </cell>
          <cell r="S6475">
            <v>84</v>
          </cell>
        </row>
        <row r="6476">
          <cell r="A6476" t="str">
            <v>300230091All</v>
          </cell>
          <cell r="B6476">
            <v>34</v>
          </cell>
          <cell r="R6476" t="str">
            <v>300210047GAD/GASAll</v>
          </cell>
          <cell r="S6476">
            <v>573</v>
          </cell>
        </row>
        <row r="6477">
          <cell r="A6477" t="str">
            <v>300250011All</v>
          </cell>
          <cell r="B6477">
            <v>16</v>
          </cell>
          <cell r="R6477" t="str">
            <v>300210067All</v>
          </cell>
          <cell r="S6477">
            <v>713</v>
          </cell>
        </row>
        <row r="6478">
          <cell r="A6478" t="str">
            <v>300250016All</v>
          </cell>
          <cell r="B6478">
            <v>19</v>
          </cell>
          <cell r="R6478" t="str">
            <v>300210078All</v>
          </cell>
          <cell r="S6478">
            <v>770</v>
          </cell>
        </row>
        <row r="6479">
          <cell r="A6479" t="str">
            <v>300250067All</v>
          </cell>
          <cell r="B6479">
            <v>789</v>
          </cell>
          <cell r="R6479" t="str">
            <v>300210079All</v>
          </cell>
          <cell r="S6479">
            <v>564</v>
          </cell>
        </row>
        <row r="6480">
          <cell r="A6480" t="str">
            <v>300250079All</v>
          </cell>
          <cell r="B6480">
            <v>571</v>
          </cell>
          <cell r="R6480" t="str">
            <v>300210091All</v>
          </cell>
          <cell r="S6480">
            <v>30</v>
          </cell>
        </row>
        <row r="6481">
          <cell r="A6481" t="str">
            <v>300250091All</v>
          </cell>
          <cell r="B6481">
            <v>14</v>
          </cell>
          <cell r="R6481" t="str">
            <v>300210401All</v>
          </cell>
          <cell r="S6481">
            <v>573</v>
          </cell>
        </row>
        <row r="6482">
          <cell r="A6482" t="str">
            <v>300250401All</v>
          </cell>
          <cell r="B6482">
            <v>620</v>
          </cell>
          <cell r="R6482" t="str">
            <v>300230011All</v>
          </cell>
          <cell r="S6482">
            <v>46</v>
          </cell>
        </row>
        <row r="6483">
          <cell r="A6483" t="str">
            <v>300270011All</v>
          </cell>
          <cell r="B6483">
            <v>22</v>
          </cell>
          <cell r="R6483" t="str">
            <v>300230091All</v>
          </cell>
          <cell r="S6483">
            <v>34</v>
          </cell>
        </row>
        <row r="6484">
          <cell r="A6484" t="str">
            <v>300270016All</v>
          </cell>
          <cell r="B6484">
            <v>18</v>
          </cell>
          <cell r="R6484" t="str">
            <v>300250011All</v>
          </cell>
          <cell r="S6484">
            <v>16</v>
          </cell>
        </row>
        <row r="6485">
          <cell r="A6485" t="str">
            <v>300270067All</v>
          </cell>
          <cell r="B6485">
            <v>739</v>
          </cell>
          <cell r="R6485" t="str">
            <v>300250016All</v>
          </cell>
          <cell r="S6485">
            <v>19</v>
          </cell>
        </row>
        <row r="6486">
          <cell r="A6486" t="str">
            <v>300270079All</v>
          </cell>
          <cell r="B6486">
            <v>368</v>
          </cell>
          <cell r="R6486" t="str">
            <v>300250067All</v>
          </cell>
          <cell r="S6486">
            <v>789</v>
          </cell>
        </row>
        <row r="6487">
          <cell r="A6487" t="str">
            <v>300270091All</v>
          </cell>
          <cell r="B6487">
            <v>15</v>
          </cell>
          <cell r="R6487" t="str">
            <v>300250079All</v>
          </cell>
          <cell r="S6487">
            <v>571</v>
          </cell>
        </row>
        <row r="6488">
          <cell r="A6488" t="str">
            <v>300270401All</v>
          </cell>
          <cell r="B6488">
            <v>577</v>
          </cell>
          <cell r="R6488" t="str">
            <v>300250091All</v>
          </cell>
          <cell r="S6488">
            <v>14</v>
          </cell>
        </row>
        <row r="6489">
          <cell r="A6489" t="str">
            <v>300270711All</v>
          </cell>
          <cell r="B6489">
            <v>419</v>
          </cell>
          <cell r="R6489" t="str">
            <v>300250401All</v>
          </cell>
          <cell r="S6489">
            <v>620</v>
          </cell>
        </row>
        <row r="6490">
          <cell r="A6490" t="str">
            <v>300290011All</v>
          </cell>
          <cell r="B6490">
            <v>39</v>
          </cell>
          <cell r="R6490" t="str">
            <v>300270011All</v>
          </cell>
          <cell r="S6490">
            <v>22</v>
          </cell>
        </row>
        <row r="6491">
          <cell r="A6491" t="str">
            <v>300290011Irrigated</v>
          </cell>
          <cell r="B6491">
            <v>43</v>
          </cell>
          <cell r="R6491" t="str">
            <v>300270016All</v>
          </cell>
          <cell r="S6491">
            <v>18</v>
          </cell>
        </row>
        <row r="6492">
          <cell r="A6492" t="str">
            <v>300290011Nonirrigated</v>
          </cell>
          <cell r="B6492">
            <v>37</v>
          </cell>
          <cell r="R6492" t="str">
            <v>300270067All</v>
          </cell>
          <cell r="S6492">
            <v>739</v>
          </cell>
        </row>
        <row r="6493">
          <cell r="A6493" t="str">
            <v>300290016All</v>
          </cell>
          <cell r="B6493">
            <v>42</v>
          </cell>
          <cell r="R6493" t="str">
            <v>300270079All</v>
          </cell>
          <cell r="S6493">
            <v>368</v>
          </cell>
        </row>
        <row r="6494">
          <cell r="A6494" t="str">
            <v>300290067Nonirrigated</v>
          </cell>
          <cell r="B6494">
            <v>1120</v>
          </cell>
          <cell r="R6494" t="str">
            <v>300270091All</v>
          </cell>
          <cell r="S6494">
            <v>15</v>
          </cell>
        </row>
        <row r="6495">
          <cell r="A6495" t="str">
            <v>300290091All</v>
          </cell>
          <cell r="B6495">
            <v>46</v>
          </cell>
          <cell r="R6495" t="str">
            <v>300270401All</v>
          </cell>
          <cell r="S6495">
            <v>577</v>
          </cell>
        </row>
        <row r="6496">
          <cell r="A6496" t="str">
            <v>300290091Irrigated</v>
          </cell>
          <cell r="B6496">
            <v>50</v>
          </cell>
          <cell r="R6496" t="str">
            <v>300270711All</v>
          </cell>
          <cell r="S6496">
            <v>419</v>
          </cell>
        </row>
        <row r="6497">
          <cell r="A6497" t="str">
            <v>300290091Nonirrigated</v>
          </cell>
          <cell r="B6497">
            <v>45</v>
          </cell>
          <cell r="R6497" t="str">
            <v>300290011All</v>
          </cell>
          <cell r="S6497">
            <v>39</v>
          </cell>
        </row>
        <row r="6498">
          <cell r="A6498" t="str">
            <v>300290401All</v>
          </cell>
          <cell r="B6498">
            <v>874</v>
          </cell>
          <cell r="R6498" t="str">
            <v>300290011Irrigated</v>
          </cell>
          <cell r="S6498">
            <v>43</v>
          </cell>
        </row>
        <row r="6499">
          <cell r="A6499" t="str">
            <v>300310011All</v>
          </cell>
          <cell r="B6499">
            <v>41</v>
          </cell>
          <cell r="R6499" t="str">
            <v>300290011NonIrrigated</v>
          </cell>
          <cell r="S6499">
            <v>37</v>
          </cell>
        </row>
        <row r="6500">
          <cell r="A6500" t="str">
            <v>300310011Irrigated</v>
          </cell>
          <cell r="B6500">
            <v>54</v>
          </cell>
          <cell r="R6500" t="str">
            <v>300290016All</v>
          </cell>
          <cell r="S6500">
            <v>42</v>
          </cell>
        </row>
        <row r="6501">
          <cell r="A6501" t="str">
            <v>300310011Nonirrigated</v>
          </cell>
          <cell r="B6501">
            <v>29</v>
          </cell>
          <cell r="R6501" t="str">
            <v>300290067NonIrrigated</v>
          </cell>
          <cell r="S6501">
            <v>1120</v>
          </cell>
        </row>
        <row r="6502">
          <cell r="A6502" t="str">
            <v>300310016All</v>
          </cell>
          <cell r="B6502">
            <v>42</v>
          </cell>
          <cell r="R6502" t="str">
            <v>300290091All</v>
          </cell>
          <cell r="S6502">
            <v>46</v>
          </cell>
        </row>
        <row r="6503">
          <cell r="A6503" t="str">
            <v>300310016Irrigated</v>
          </cell>
          <cell r="B6503">
            <v>53</v>
          </cell>
          <cell r="R6503" t="str">
            <v>300290091Irrigated</v>
          </cell>
          <cell r="S6503">
            <v>50</v>
          </cell>
        </row>
        <row r="6504">
          <cell r="A6504" t="str">
            <v>300310016Nonirrigated</v>
          </cell>
          <cell r="B6504">
            <v>39</v>
          </cell>
          <cell r="R6504" t="str">
            <v>300290091NonIrrigated</v>
          </cell>
          <cell r="S6504">
            <v>45</v>
          </cell>
        </row>
        <row r="6505">
          <cell r="A6505" t="str">
            <v>300310067Nonirrigated</v>
          </cell>
          <cell r="B6505">
            <v>1029</v>
          </cell>
          <cell r="R6505" t="str">
            <v>300290401All</v>
          </cell>
          <cell r="S6505">
            <v>874</v>
          </cell>
        </row>
        <row r="6506">
          <cell r="A6506" t="str">
            <v>300310091All</v>
          </cell>
          <cell r="B6506">
            <v>41</v>
          </cell>
          <cell r="R6506" t="str">
            <v>300310011All</v>
          </cell>
          <cell r="S6506">
            <v>41</v>
          </cell>
        </row>
        <row r="6507">
          <cell r="A6507" t="str">
            <v>300310091Irrigated</v>
          </cell>
          <cell r="B6507">
            <v>50</v>
          </cell>
          <cell r="R6507" t="str">
            <v>300310011Irrigated</v>
          </cell>
          <cell r="S6507">
            <v>54</v>
          </cell>
        </row>
        <row r="6508">
          <cell r="A6508" t="str">
            <v>300310091Nonirrigated</v>
          </cell>
          <cell r="B6508">
            <v>33</v>
          </cell>
          <cell r="R6508" t="str">
            <v>300310011NonIrrigated</v>
          </cell>
          <cell r="S6508">
            <v>29</v>
          </cell>
        </row>
        <row r="6509">
          <cell r="A6509" t="str">
            <v>300310401All</v>
          </cell>
          <cell r="B6509">
            <v>803</v>
          </cell>
          <cell r="R6509" t="str">
            <v>300310016All</v>
          </cell>
          <cell r="S6509">
            <v>42</v>
          </cell>
        </row>
        <row r="6510">
          <cell r="A6510" t="str">
            <v>300330011All</v>
          </cell>
          <cell r="B6510">
            <v>18</v>
          </cell>
          <cell r="R6510" t="str">
            <v>300310016Irrigated</v>
          </cell>
          <cell r="S6510">
            <v>53</v>
          </cell>
        </row>
        <row r="6511">
          <cell r="A6511" t="str">
            <v>300330016All</v>
          </cell>
          <cell r="B6511">
            <v>20</v>
          </cell>
          <cell r="R6511" t="str">
            <v>300310016NonIrrigated</v>
          </cell>
          <cell r="S6511">
            <v>39</v>
          </cell>
        </row>
        <row r="6512">
          <cell r="A6512" t="str">
            <v>300330067All</v>
          </cell>
          <cell r="B6512">
            <v>751</v>
          </cell>
          <cell r="R6512" t="str">
            <v>300310067NonIrrigated</v>
          </cell>
          <cell r="S6512">
            <v>1029</v>
          </cell>
        </row>
        <row r="6513">
          <cell r="A6513" t="str">
            <v>300330091All</v>
          </cell>
          <cell r="B6513">
            <v>21</v>
          </cell>
          <cell r="R6513" t="str">
            <v>300310091All</v>
          </cell>
          <cell r="S6513">
            <v>41</v>
          </cell>
        </row>
        <row r="6514">
          <cell r="A6514" t="str">
            <v>300330401All</v>
          </cell>
          <cell r="B6514">
            <v>586</v>
          </cell>
          <cell r="R6514" t="str">
            <v>300310091Irrigated</v>
          </cell>
          <cell r="S6514">
            <v>50</v>
          </cell>
        </row>
        <row r="6515">
          <cell r="A6515" t="str">
            <v>300350011All</v>
          </cell>
          <cell r="B6515">
            <v>20</v>
          </cell>
          <cell r="R6515" t="str">
            <v>300310091NonIrrigated</v>
          </cell>
          <cell r="S6515">
            <v>33</v>
          </cell>
        </row>
        <row r="6516">
          <cell r="A6516" t="str">
            <v>300350016All</v>
          </cell>
          <cell r="B6516">
            <v>21</v>
          </cell>
          <cell r="R6516" t="str">
            <v>300310401All</v>
          </cell>
          <cell r="S6516">
            <v>803</v>
          </cell>
        </row>
        <row r="6517">
          <cell r="A6517" t="str">
            <v>300350067All</v>
          </cell>
          <cell r="B6517">
            <v>768</v>
          </cell>
          <cell r="R6517" t="str">
            <v>300330011All</v>
          </cell>
          <cell r="S6517">
            <v>18</v>
          </cell>
        </row>
        <row r="6518">
          <cell r="A6518" t="str">
            <v>300350091All</v>
          </cell>
          <cell r="B6518">
            <v>23</v>
          </cell>
          <cell r="R6518" t="str">
            <v>300330016All</v>
          </cell>
          <cell r="S6518">
            <v>20</v>
          </cell>
        </row>
        <row r="6519">
          <cell r="A6519" t="str">
            <v>300350401All</v>
          </cell>
          <cell r="B6519">
            <v>601</v>
          </cell>
          <cell r="R6519" t="str">
            <v>300330067All</v>
          </cell>
          <cell r="S6519">
            <v>751</v>
          </cell>
        </row>
        <row r="6520">
          <cell r="A6520" t="str">
            <v>300350711All</v>
          </cell>
          <cell r="B6520">
            <v>564</v>
          </cell>
          <cell r="R6520" t="str">
            <v>300330091All</v>
          </cell>
          <cell r="S6520">
            <v>21</v>
          </cell>
        </row>
        <row r="6521">
          <cell r="A6521" t="str">
            <v>300370011All</v>
          </cell>
          <cell r="B6521">
            <v>13</v>
          </cell>
          <cell r="R6521" t="str">
            <v>300330401All</v>
          </cell>
          <cell r="S6521">
            <v>586</v>
          </cell>
        </row>
        <row r="6522">
          <cell r="A6522" t="str">
            <v>300370016All</v>
          </cell>
          <cell r="B6522">
            <v>16</v>
          </cell>
          <cell r="R6522" t="str">
            <v>300350011All</v>
          </cell>
          <cell r="S6522">
            <v>20</v>
          </cell>
        </row>
        <row r="6523">
          <cell r="A6523" t="str">
            <v>300370016Irrigated</v>
          </cell>
          <cell r="B6523">
            <v>48</v>
          </cell>
          <cell r="R6523" t="str">
            <v>300350016All</v>
          </cell>
          <cell r="S6523">
            <v>21</v>
          </cell>
        </row>
        <row r="6524">
          <cell r="A6524" t="str">
            <v>300370016Nonirrigated</v>
          </cell>
          <cell r="B6524">
            <v>12</v>
          </cell>
          <cell r="R6524" t="str">
            <v>300350067All</v>
          </cell>
          <cell r="S6524">
            <v>768</v>
          </cell>
        </row>
        <row r="6525">
          <cell r="A6525" t="str">
            <v>300370091All</v>
          </cell>
          <cell r="B6525">
            <v>11</v>
          </cell>
          <cell r="R6525" t="str">
            <v>300350091All</v>
          </cell>
          <cell r="S6525">
            <v>23</v>
          </cell>
        </row>
        <row r="6526">
          <cell r="A6526" t="str">
            <v>300390011All</v>
          </cell>
          <cell r="B6526">
            <v>46</v>
          </cell>
          <cell r="R6526" t="str">
            <v>300350401All</v>
          </cell>
          <cell r="S6526">
            <v>601</v>
          </cell>
        </row>
        <row r="6527">
          <cell r="A6527" t="str">
            <v>300410011All</v>
          </cell>
          <cell r="B6527">
            <v>19</v>
          </cell>
          <cell r="R6527" t="str">
            <v>300350711All</v>
          </cell>
          <cell r="S6527">
            <v>564</v>
          </cell>
        </row>
        <row r="6528">
          <cell r="A6528" t="str">
            <v>300410016All</v>
          </cell>
          <cell r="B6528">
            <v>25</v>
          </cell>
          <cell r="R6528" t="str">
            <v>300370011All</v>
          </cell>
          <cell r="S6528">
            <v>13</v>
          </cell>
        </row>
        <row r="6529">
          <cell r="A6529" t="str">
            <v>300410041All</v>
          </cell>
          <cell r="B6529">
            <v>69</v>
          </cell>
          <cell r="R6529" t="str">
            <v>300370016All</v>
          </cell>
          <cell r="S6529">
            <v>16</v>
          </cell>
        </row>
        <row r="6530">
          <cell r="A6530" t="str">
            <v>300410067All</v>
          </cell>
          <cell r="B6530">
            <v>769</v>
          </cell>
          <cell r="R6530" t="str">
            <v>300370016Irrigated</v>
          </cell>
          <cell r="S6530">
            <v>48</v>
          </cell>
        </row>
        <row r="6531">
          <cell r="A6531" t="str">
            <v>300410079All</v>
          </cell>
          <cell r="B6531">
            <v>476</v>
          </cell>
          <cell r="R6531" t="str">
            <v>300370016NonIrrigated</v>
          </cell>
          <cell r="S6531">
            <v>12</v>
          </cell>
        </row>
        <row r="6532">
          <cell r="A6532" t="str">
            <v>300410091All</v>
          </cell>
          <cell r="B6532">
            <v>22</v>
          </cell>
          <cell r="R6532" t="str">
            <v>300370091All</v>
          </cell>
          <cell r="S6532">
            <v>11</v>
          </cell>
        </row>
        <row r="6533">
          <cell r="A6533" t="str">
            <v>300410401All</v>
          </cell>
          <cell r="B6533">
            <v>600</v>
          </cell>
          <cell r="R6533" t="str">
            <v>300390011All</v>
          </cell>
          <cell r="S6533">
            <v>46</v>
          </cell>
        </row>
        <row r="6534">
          <cell r="A6534" t="str">
            <v>300410711All</v>
          </cell>
          <cell r="B6534">
            <v>481</v>
          </cell>
          <cell r="R6534" t="str">
            <v>300410011All</v>
          </cell>
          <cell r="S6534">
            <v>19</v>
          </cell>
        </row>
        <row r="6535">
          <cell r="A6535" t="str">
            <v>300430011All</v>
          </cell>
          <cell r="B6535">
            <v>21</v>
          </cell>
          <cell r="R6535" t="str">
            <v>300410016All</v>
          </cell>
          <cell r="S6535">
            <v>25</v>
          </cell>
        </row>
        <row r="6536">
          <cell r="A6536" t="str">
            <v>300430016All</v>
          </cell>
          <cell r="B6536">
            <v>49</v>
          </cell>
          <cell r="R6536" t="str">
            <v>300410041All</v>
          </cell>
          <cell r="S6536">
            <v>69</v>
          </cell>
        </row>
        <row r="6537">
          <cell r="A6537" t="str">
            <v>300430091All</v>
          </cell>
          <cell r="B6537">
            <v>20</v>
          </cell>
          <cell r="R6537" t="str">
            <v>300410067All</v>
          </cell>
          <cell r="S6537">
            <v>769</v>
          </cell>
        </row>
        <row r="6538">
          <cell r="A6538" t="str">
            <v>300450011All</v>
          </cell>
          <cell r="B6538">
            <v>22</v>
          </cell>
          <cell r="R6538" t="str">
            <v>300410079All</v>
          </cell>
          <cell r="S6538">
            <v>476</v>
          </cell>
        </row>
        <row r="6539">
          <cell r="A6539" t="str">
            <v>300450016All</v>
          </cell>
          <cell r="B6539">
            <v>20</v>
          </cell>
          <cell r="R6539" t="str">
            <v>300410091All</v>
          </cell>
          <cell r="S6539">
            <v>22</v>
          </cell>
        </row>
        <row r="6540">
          <cell r="A6540" t="str">
            <v>300450041All</v>
          </cell>
          <cell r="B6540">
            <v>58</v>
          </cell>
          <cell r="R6540" t="str">
            <v>300410401All</v>
          </cell>
          <cell r="S6540">
            <v>600</v>
          </cell>
        </row>
        <row r="6541">
          <cell r="A6541" t="str">
            <v>300450067All</v>
          </cell>
          <cell r="B6541">
            <v>839</v>
          </cell>
          <cell r="R6541" t="str">
            <v>300410711All</v>
          </cell>
          <cell r="S6541">
            <v>481</v>
          </cell>
        </row>
        <row r="6542">
          <cell r="A6542" t="str">
            <v>300450091All</v>
          </cell>
          <cell r="B6542">
            <v>18</v>
          </cell>
          <cell r="R6542" t="str">
            <v>300430011All</v>
          </cell>
          <cell r="S6542">
            <v>21</v>
          </cell>
        </row>
        <row r="6543">
          <cell r="A6543" t="str">
            <v>300450401All</v>
          </cell>
          <cell r="B6543">
            <v>655</v>
          </cell>
          <cell r="R6543" t="str">
            <v>300430016All</v>
          </cell>
          <cell r="S6543">
            <v>49</v>
          </cell>
        </row>
        <row r="6544">
          <cell r="A6544" t="str">
            <v>300450711All</v>
          </cell>
          <cell r="B6544">
            <v>525</v>
          </cell>
          <cell r="R6544" t="str">
            <v>300430091All</v>
          </cell>
          <cell r="S6544">
            <v>20</v>
          </cell>
        </row>
        <row r="6545">
          <cell r="A6545" t="str">
            <v>300470011All</v>
          </cell>
          <cell r="B6545">
            <v>42</v>
          </cell>
          <cell r="R6545" t="str">
            <v>300450011All</v>
          </cell>
          <cell r="S6545">
            <v>22</v>
          </cell>
        </row>
        <row r="6546">
          <cell r="A6546" t="str">
            <v>300470011Irrigated</v>
          </cell>
          <cell r="B6546">
            <v>48</v>
          </cell>
          <cell r="R6546" t="str">
            <v>300450016All</v>
          </cell>
          <cell r="S6546">
            <v>20</v>
          </cell>
        </row>
        <row r="6547">
          <cell r="A6547" t="str">
            <v>300470011Nonirrigated</v>
          </cell>
          <cell r="B6547">
            <v>20</v>
          </cell>
          <cell r="R6547" t="str">
            <v>300450041All</v>
          </cell>
          <cell r="S6547">
            <v>58</v>
          </cell>
        </row>
        <row r="6548">
          <cell r="A6548" t="str">
            <v>300470016All</v>
          </cell>
          <cell r="B6548">
            <v>53</v>
          </cell>
          <cell r="R6548" t="str">
            <v>300450067All</v>
          </cell>
          <cell r="S6548">
            <v>839</v>
          </cell>
        </row>
        <row r="6549">
          <cell r="A6549" t="str">
            <v>300470091All</v>
          </cell>
          <cell r="B6549">
            <v>30</v>
          </cell>
          <cell r="R6549" t="str">
            <v>300450091All</v>
          </cell>
          <cell r="S6549">
            <v>18</v>
          </cell>
        </row>
        <row r="6550">
          <cell r="A6550" t="str">
            <v>300490011All</v>
          </cell>
          <cell r="B6550">
            <v>19</v>
          </cell>
          <cell r="R6550" t="str">
            <v>300450401All</v>
          </cell>
          <cell r="S6550">
            <v>655</v>
          </cell>
        </row>
        <row r="6551">
          <cell r="A6551" t="str">
            <v>300490016All</v>
          </cell>
          <cell r="B6551">
            <v>44</v>
          </cell>
          <cell r="R6551" t="str">
            <v>300450711All</v>
          </cell>
          <cell r="S6551">
            <v>525</v>
          </cell>
        </row>
        <row r="6552">
          <cell r="A6552" t="str">
            <v>300490091All</v>
          </cell>
          <cell r="B6552">
            <v>32</v>
          </cell>
          <cell r="R6552" t="str">
            <v>300470011All</v>
          </cell>
          <cell r="S6552">
            <v>42</v>
          </cell>
        </row>
        <row r="6553">
          <cell r="A6553" t="str">
            <v>300490091Irrigated</v>
          </cell>
          <cell r="B6553">
            <v>49</v>
          </cell>
          <cell r="R6553" t="str">
            <v>300470011Irrigated</v>
          </cell>
          <cell r="S6553">
            <v>48</v>
          </cell>
        </row>
        <row r="6554">
          <cell r="A6554" t="str">
            <v>300490091Nonirrigated</v>
          </cell>
          <cell r="B6554">
            <v>18</v>
          </cell>
          <cell r="R6554" t="str">
            <v>300470011NonIrrigated</v>
          </cell>
          <cell r="S6554">
            <v>20</v>
          </cell>
        </row>
        <row r="6555">
          <cell r="A6555" t="str">
            <v>300510011All</v>
          </cell>
          <cell r="B6555">
            <v>18</v>
          </cell>
          <cell r="R6555" t="str">
            <v>300470016All</v>
          </cell>
          <cell r="S6555">
            <v>53</v>
          </cell>
        </row>
        <row r="6556">
          <cell r="A6556" t="str">
            <v>300510016All</v>
          </cell>
          <cell r="B6556">
            <v>25</v>
          </cell>
          <cell r="R6556" t="str">
            <v>300470091All</v>
          </cell>
          <cell r="S6556">
            <v>30</v>
          </cell>
        </row>
        <row r="6557">
          <cell r="A6557" t="str">
            <v>300510067All</v>
          </cell>
          <cell r="B6557">
            <v>816</v>
          </cell>
          <cell r="R6557" t="str">
            <v>300490011All</v>
          </cell>
          <cell r="S6557">
            <v>19</v>
          </cell>
        </row>
        <row r="6558">
          <cell r="A6558" t="str">
            <v>300510079All</v>
          </cell>
          <cell r="B6558">
            <v>315</v>
          </cell>
          <cell r="R6558" t="str">
            <v>300490016All</v>
          </cell>
          <cell r="S6558">
            <v>44</v>
          </cell>
        </row>
        <row r="6559">
          <cell r="A6559" t="str">
            <v>300510091All</v>
          </cell>
          <cell r="B6559">
            <v>23</v>
          </cell>
          <cell r="R6559" t="str">
            <v>300490091All</v>
          </cell>
          <cell r="S6559">
            <v>32</v>
          </cell>
        </row>
        <row r="6560">
          <cell r="A6560" t="str">
            <v>300510129All</v>
          </cell>
          <cell r="B6560">
            <v>888</v>
          </cell>
          <cell r="R6560" t="str">
            <v>300490091Irrigated</v>
          </cell>
          <cell r="S6560">
            <v>49</v>
          </cell>
        </row>
        <row r="6561">
          <cell r="A6561" t="str">
            <v>300510401All</v>
          </cell>
          <cell r="B6561">
            <v>642</v>
          </cell>
          <cell r="R6561" t="str">
            <v>300490091NonIrrigated</v>
          </cell>
          <cell r="S6561">
            <v>18</v>
          </cell>
        </row>
        <row r="6562">
          <cell r="A6562" t="str">
            <v>300510711All</v>
          </cell>
          <cell r="B6562">
            <v>508</v>
          </cell>
          <cell r="R6562" t="str">
            <v>300510011All</v>
          </cell>
          <cell r="S6562">
            <v>18</v>
          </cell>
        </row>
        <row r="6563">
          <cell r="A6563" t="str">
            <v>300550011All</v>
          </cell>
          <cell r="B6563">
            <v>15</v>
          </cell>
          <cell r="R6563" t="str">
            <v>300510016All</v>
          </cell>
          <cell r="S6563">
            <v>25</v>
          </cell>
        </row>
        <row r="6564">
          <cell r="A6564" t="str">
            <v>300550016All</v>
          </cell>
          <cell r="B6564">
            <v>16</v>
          </cell>
          <cell r="R6564" t="str">
            <v>300510067All</v>
          </cell>
          <cell r="S6564">
            <v>816</v>
          </cell>
        </row>
        <row r="6565">
          <cell r="A6565" t="str">
            <v>300550041Irrigated</v>
          </cell>
          <cell r="B6565">
            <v>69</v>
          </cell>
          <cell r="R6565" t="str">
            <v>300510079All</v>
          </cell>
          <cell r="S6565">
            <v>315</v>
          </cell>
        </row>
        <row r="6566">
          <cell r="A6566" t="str">
            <v>300550047GAD/GASAll</v>
          </cell>
          <cell r="B6566">
            <v>672</v>
          </cell>
          <cell r="R6566" t="str">
            <v>300510091All</v>
          </cell>
          <cell r="S6566">
            <v>23</v>
          </cell>
        </row>
        <row r="6567">
          <cell r="A6567" t="str">
            <v>300550067All</v>
          </cell>
          <cell r="B6567">
            <v>838</v>
          </cell>
          <cell r="R6567" t="str">
            <v>300510129All</v>
          </cell>
          <cell r="S6567">
            <v>888</v>
          </cell>
        </row>
        <row r="6568">
          <cell r="A6568" t="str">
            <v>300550079All</v>
          </cell>
          <cell r="B6568">
            <v>613</v>
          </cell>
          <cell r="R6568" t="str">
            <v>300510401All</v>
          </cell>
          <cell r="S6568">
            <v>642</v>
          </cell>
        </row>
        <row r="6569">
          <cell r="A6569" t="str">
            <v>300550091All</v>
          </cell>
          <cell r="B6569">
            <v>16</v>
          </cell>
          <cell r="R6569" t="str">
            <v>300510711All</v>
          </cell>
          <cell r="S6569">
            <v>508</v>
          </cell>
        </row>
        <row r="6570">
          <cell r="A6570" t="str">
            <v>300550130All</v>
          </cell>
          <cell r="B6570">
            <v>368</v>
          </cell>
          <cell r="R6570" t="str">
            <v>300550011All</v>
          </cell>
          <cell r="S6570">
            <v>15</v>
          </cell>
        </row>
        <row r="6571">
          <cell r="A6571" t="str">
            <v>300550401All</v>
          </cell>
          <cell r="B6571">
            <v>672</v>
          </cell>
          <cell r="R6571" t="str">
            <v>300550016All</v>
          </cell>
          <cell r="S6571">
            <v>16</v>
          </cell>
        </row>
        <row r="6572">
          <cell r="A6572" t="str">
            <v>300570011All</v>
          </cell>
          <cell r="B6572">
            <v>39</v>
          </cell>
          <cell r="R6572" t="str">
            <v>300550041Irrigated</v>
          </cell>
          <cell r="S6572">
            <v>69</v>
          </cell>
        </row>
        <row r="6573">
          <cell r="A6573" t="str">
            <v>300570011Irrigated</v>
          </cell>
          <cell r="B6573">
            <v>46</v>
          </cell>
          <cell r="R6573" t="str">
            <v>300550047GAD/GASAll</v>
          </cell>
          <cell r="S6573">
            <v>672</v>
          </cell>
        </row>
        <row r="6574">
          <cell r="A6574" t="str">
            <v>300570011Nonirrigated</v>
          </cell>
          <cell r="B6574">
            <v>22</v>
          </cell>
          <cell r="R6574" t="str">
            <v>300550067All</v>
          </cell>
          <cell r="S6574">
            <v>838</v>
          </cell>
        </row>
        <row r="6575">
          <cell r="A6575" t="str">
            <v>300570016All</v>
          </cell>
          <cell r="B6575">
            <v>53</v>
          </cell>
          <cell r="R6575" t="str">
            <v>300550079All</v>
          </cell>
          <cell r="S6575">
            <v>613</v>
          </cell>
        </row>
        <row r="6576">
          <cell r="A6576" t="str">
            <v>300570091All</v>
          </cell>
          <cell r="B6576">
            <v>45</v>
          </cell>
          <cell r="R6576" t="str">
            <v>300550091All</v>
          </cell>
          <cell r="S6576">
            <v>16</v>
          </cell>
        </row>
        <row r="6577">
          <cell r="A6577" t="str">
            <v>300590011All</v>
          </cell>
          <cell r="B6577">
            <v>22</v>
          </cell>
          <cell r="R6577" t="str">
            <v>300550130All</v>
          </cell>
          <cell r="S6577">
            <v>368</v>
          </cell>
        </row>
        <row r="6578">
          <cell r="A6578" t="str">
            <v>300590016All</v>
          </cell>
          <cell r="B6578">
            <v>49</v>
          </cell>
          <cell r="R6578" t="str">
            <v>300550401All</v>
          </cell>
          <cell r="S6578">
            <v>672</v>
          </cell>
        </row>
        <row r="6579">
          <cell r="A6579" t="str">
            <v>300590091All</v>
          </cell>
          <cell r="B6579">
            <v>20</v>
          </cell>
          <cell r="R6579" t="str">
            <v>300570011All</v>
          </cell>
          <cell r="S6579">
            <v>39</v>
          </cell>
        </row>
        <row r="6580">
          <cell r="A6580" t="str">
            <v>300590091Irrigated</v>
          </cell>
          <cell r="B6580">
            <v>31</v>
          </cell>
          <cell r="R6580" t="str">
            <v>300570011Irrigated</v>
          </cell>
          <cell r="S6580">
            <v>46</v>
          </cell>
        </row>
        <row r="6581">
          <cell r="A6581" t="str">
            <v>300590091Nonirrigated</v>
          </cell>
          <cell r="B6581">
            <v>13</v>
          </cell>
          <cell r="R6581" t="str">
            <v>300570011NonIrrigated</v>
          </cell>
          <cell r="S6581">
            <v>22</v>
          </cell>
        </row>
        <row r="6582">
          <cell r="A6582" t="str">
            <v>300610011All</v>
          </cell>
          <cell r="B6582">
            <v>25</v>
          </cell>
          <cell r="R6582" t="str">
            <v>300570016All</v>
          </cell>
          <cell r="S6582">
            <v>53</v>
          </cell>
        </row>
        <row r="6583">
          <cell r="A6583" t="str">
            <v>300610016All</v>
          </cell>
          <cell r="B6583">
            <v>29</v>
          </cell>
          <cell r="R6583" t="str">
            <v>300570091All</v>
          </cell>
          <cell r="S6583">
            <v>45</v>
          </cell>
        </row>
        <row r="6584">
          <cell r="A6584" t="str">
            <v>300630011All</v>
          </cell>
          <cell r="B6584">
            <v>33</v>
          </cell>
          <cell r="R6584" t="str">
            <v>300590011All</v>
          </cell>
          <cell r="S6584">
            <v>22</v>
          </cell>
        </row>
        <row r="6585">
          <cell r="A6585" t="str">
            <v>300630011Irrigated</v>
          </cell>
          <cell r="B6585">
            <v>42</v>
          </cell>
          <cell r="R6585" t="str">
            <v>300590016All</v>
          </cell>
          <cell r="S6585">
            <v>49</v>
          </cell>
        </row>
        <row r="6586">
          <cell r="A6586" t="str">
            <v>300630011Nonirrigated</v>
          </cell>
          <cell r="B6586">
            <v>25</v>
          </cell>
          <cell r="R6586" t="str">
            <v>300590091All</v>
          </cell>
          <cell r="S6586">
            <v>20</v>
          </cell>
        </row>
        <row r="6587">
          <cell r="A6587" t="str">
            <v>300630016All</v>
          </cell>
          <cell r="B6587">
            <v>43</v>
          </cell>
          <cell r="R6587" t="str">
            <v>300590091Irrigated</v>
          </cell>
          <cell r="S6587">
            <v>31</v>
          </cell>
        </row>
        <row r="6588">
          <cell r="A6588" t="str">
            <v>300650011All</v>
          </cell>
          <cell r="B6588">
            <v>15</v>
          </cell>
          <cell r="R6588" t="str">
            <v>300590091NonIrrigated</v>
          </cell>
          <cell r="S6588">
            <v>13</v>
          </cell>
        </row>
        <row r="6589">
          <cell r="A6589" t="str">
            <v>300650016All</v>
          </cell>
          <cell r="B6589">
            <v>20</v>
          </cell>
          <cell r="R6589" t="str">
            <v>300610011All</v>
          </cell>
          <cell r="S6589">
            <v>25</v>
          </cell>
        </row>
        <row r="6590">
          <cell r="A6590" t="str">
            <v>300650016Irrigated</v>
          </cell>
          <cell r="B6590">
            <v>49</v>
          </cell>
          <cell r="R6590" t="str">
            <v>300610016All</v>
          </cell>
          <cell r="S6590">
            <v>29</v>
          </cell>
        </row>
        <row r="6591">
          <cell r="A6591" t="str">
            <v>300650016Nonirrigated</v>
          </cell>
          <cell r="B6591">
            <v>13</v>
          </cell>
          <cell r="R6591" t="str">
            <v>300630011All</v>
          </cell>
          <cell r="S6591">
            <v>33</v>
          </cell>
        </row>
        <row r="6592">
          <cell r="A6592" t="str">
            <v>300650041All</v>
          </cell>
          <cell r="B6592">
            <v>67</v>
          </cell>
          <cell r="R6592" t="str">
            <v>300630011Irrigated</v>
          </cell>
          <cell r="S6592">
            <v>42</v>
          </cell>
        </row>
        <row r="6593">
          <cell r="A6593" t="str">
            <v>300650091All</v>
          </cell>
          <cell r="B6593">
            <v>11</v>
          </cell>
          <cell r="R6593" t="str">
            <v>300630011NonIrrigated</v>
          </cell>
          <cell r="S6593">
            <v>25</v>
          </cell>
        </row>
        <row r="6594">
          <cell r="A6594" t="str">
            <v>300650091Irrigated</v>
          </cell>
          <cell r="B6594">
            <v>24</v>
          </cell>
          <cell r="R6594" t="str">
            <v>300630016All</v>
          </cell>
          <cell r="S6594">
            <v>43</v>
          </cell>
        </row>
        <row r="6595">
          <cell r="A6595" t="str">
            <v>300650091Nonirrigated</v>
          </cell>
          <cell r="B6595">
            <v>10</v>
          </cell>
          <cell r="R6595" t="str">
            <v>300650011All</v>
          </cell>
          <cell r="S6595">
            <v>15</v>
          </cell>
        </row>
        <row r="6596">
          <cell r="A6596" t="str">
            <v>300670011All</v>
          </cell>
          <cell r="B6596">
            <v>24</v>
          </cell>
          <cell r="R6596" t="str">
            <v>300650016All</v>
          </cell>
          <cell r="S6596">
            <v>20</v>
          </cell>
        </row>
        <row r="6597">
          <cell r="A6597" t="str">
            <v>300670011Irrigated</v>
          </cell>
          <cell r="B6597">
            <v>46</v>
          </cell>
          <cell r="R6597" t="str">
            <v>300650016Irrigated</v>
          </cell>
          <cell r="S6597">
            <v>49</v>
          </cell>
        </row>
        <row r="6598">
          <cell r="A6598" t="str">
            <v>300670011Nonirrigated</v>
          </cell>
          <cell r="B6598">
            <v>13</v>
          </cell>
          <cell r="R6598" t="str">
            <v>300650016NonIrrigated</v>
          </cell>
          <cell r="S6598">
            <v>13</v>
          </cell>
        </row>
        <row r="6599">
          <cell r="A6599" t="str">
            <v>300670016All</v>
          </cell>
          <cell r="B6599">
            <v>47</v>
          </cell>
          <cell r="R6599" t="str">
            <v>300650041All</v>
          </cell>
          <cell r="S6599">
            <v>67</v>
          </cell>
        </row>
        <row r="6600">
          <cell r="A6600" t="str">
            <v>300670091All</v>
          </cell>
          <cell r="B6600">
            <v>28</v>
          </cell>
          <cell r="R6600" t="str">
            <v>300650091All</v>
          </cell>
          <cell r="S6600">
            <v>11</v>
          </cell>
        </row>
        <row r="6601">
          <cell r="A6601" t="str">
            <v>300670091Irrigated</v>
          </cell>
          <cell r="B6601">
            <v>40</v>
          </cell>
          <cell r="R6601" t="str">
            <v>300650091Irrigated</v>
          </cell>
          <cell r="S6601">
            <v>24</v>
          </cell>
        </row>
        <row r="6602">
          <cell r="A6602" t="str">
            <v>300670091Nonirrigated</v>
          </cell>
          <cell r="B6602">
            <v>18</v>
          </cell>
          <cell r="R6602" t="str">
            <v>300650091NonIrrigated</v>
          </cell>
          <cell r="S6602">
            <v>10</v>
          </cell>
        </row>
        <row r="6603">
          <cell r="A6603" t="str">
            <v>300690011All</v>
          </cell>
          <cell r="B6603">
            <v>12</v>
          </cell>
          <cell r="R6603" t="str">
            <v>300670011All</v>
          </cell>
          <cell r="S6603">
            <v>24</v>
          </cell>
        </row>
        <row r="6604">
          <cell r="A6604" t="str">
            <v>300690016All</v>
          </cell>
          <cell r="B6604">
            <v>19</v>
          </cell>
          <cell r="R6604" t="str">
            <v>300670011Irrigated</v>
          </cell>
          <cell r="S6604">
            <v>46</v>
          </cell>
        </row>
        <row r="6605">
          <cell r="A6605" t="str">
            <v>300690091All</v>
          </cell>
          <cell r="B6605">
            <v>16</v>
          </cell>
          <cell r="R6605" t="str">
            <v>300670011NonIrrigated</v>
          </cell>
          <cell r="S6605">
            <v>13</v>
          </cell>
        </row>
        <row r="6606">
          <cell r="A6606" t="str">
            <v>300710011All</v>
          </cell>
          <cell r="B6606">
            <v>16</v>
          </cell>
          <cell r="R6606" t="str">
            <v>300670016All</v>
          </cell>
          <cell r="S6606">
            <v>47</v>
          </cell>
        </row>
        <row r="6607">
          <cell r="A6607" t="str">
            <v>300710016All</v>
          </cell>
          <cell r="B6607">
            <v>21</v>
          </cell>
          <cell r="R6607" t="str">
            <v>300670091All</v>
          </cell>
          <cell r="S6607">
            <v>28</v>
          </cell>
        </row>
        <row r="6608">
          <cell r="A6608" t="str">
            <v>300710041All</v>
          </cell>
          <cell r="B6608">
            <v>63</v>
          </cell>
          <cell r="R6608" t="str">
            <v>300670091Irrigated</v>
          </cell>
          <cell r="S6608">
            <v>40</v>
          </cell>
        </row>
        <row r="6609">
          <cell r="A6609" t="str">
            <v>300710067All</v>
          </cell>
          <cell r="B6609">
            <v>748</v>
          </cell>
          <cell r="R6609" t="str">
            <v>300670091NonIrrigated</v>
          </cell>
          <cell r="S6609">
            <v>18</v>
          </cell>
        </row>
        <row r="6610">
          <cell r="A6610" t="str">
            <v>300710079All</v>
          </cell>
          <cell r="B6610">
            <v>420</v>
          </cell>
          <cell r="R6610" t="str">
            <v>300690011All</v>
          </cell>
          <cell r="S6610">
            <v>12</v>
          </cell>
        </row>
        <row r="6611">
          <cell r="A6611" t="str">
            <v>300710091All</v>
          </cell>
          <cell r="B6611">
            <v>18</v>
          </cell>
          <cell r="R6611" t="str">
            <v>300690016All</v>
          </cell>
          <cell r="S6611">
            <v>19</v>
          </cell>
        </row>
        <row r="6612">
          <cell r="A6612" t="str">
            <v>300710401All</v>
          </cell>
          <cell r="B6612">
            <v>580</v>
          </cell>
          <cell r="R6612" t="str">
            <v>300690091All</v>
          </cell>
          <cell r="S6612">
            <v>16</v>
          </cell>
        </row>
        <row r="6613">
          <cell r="A6613" t="str">
            <v>300710711All</v>
          </cell>
          <cell r="B6613">
            <v>419</v>
          </cell>
          <cell r="R6613" t="str">
            <v>300710011All</v>
          </cell>
          <cell r="S6613">
            <v>16</v>
          </cell>
        </row>
        <row r="6614">
          <cell r="A6614" t="str">
            <v>300730011All</v>
          </cell>
          <cell r="B6614">
            <v>26</v>
          </cell>
          <cell r="R6614" t="str">
            <v>300710016All</v>
          </cell>
          <cell r="S6614">
            <v>21</v>
          </cell>
        </row>
        <row r="6615">
          <cell r="A6615" t="str">
            <v>300730016All</v>
          </cell>
          <cell r="B6615">
            <v>39</v>
          </cell>
          <cell r="R6615" t="str">
            <v>300710041All</v>
          </cell>
          <cell r="S6615">
            <v>63</v>
          </cell>
        </row>
        <row r="6616">
          <cell r="A6616" t="str">
            <v>300730016Irrigated</v>
          </cell>
          <cell r="B6616">
            <v>47</v>
          </cell>
          <cell r="R6616" t="str">
            <v>300710067All</v>
          </cell>
          <cell r="S6616">
            <v>748</v>
          </cell>
        </row>
        <row r="6617">
          <cell r="A6617" t="str">
            <v>300730016Nonirrigated</v>
          </cell>
          <cell r="B6617">
            <v>27</v>
          </cell>
          <cell r="R6617" t="str">
            <v>300710079All</v>
          </cell>
          <cell r="S6617">
            <v>420</v>
          </cell>
        </row>
        <row r="6618">
          <cell r="A6618" t="str">
            <v>300730067Nonirrigated</v>
          </cell>
          <cell r="B6618">
            <v>1029</v>
          </cell>
          <cell r="R6618" t="str">
            <v>300710091All</v>
          </cell>
          <cell r="S6618">
            <v>18</v>
          </cell>
        </row>
        <row r="6619">
          <cell r="A6619" t="str">
            <v>300730091All</v>
          </cell>
          <cell r="B6619">
            <v>33</v>
          </cell>
          <cell r="R6619" t="str">
            <v>300710401All</v>
          </cell>
          <cell r="S6619">
            <v>580</v>
          </cell>
        </row>
        <row r="6620">
          <cell r="A6620" t="str">
            <v>300730091Irrigated</v>
          </cell>
          <cell r="B6620">
            <v>47</v>
          </cell>
          <cell r="R6620" t="str">
            <v>300710711All</v>
          </cell>
          <cell r="S6620">
            <v>419</v>
          </cell>
        </row>
        <row r="6621">
          <cell r="A6621" t="str">
            <v>300730091Nonirrigated</v>
          </cell>
          <cell r="B6621">
            <v>27</v>
          </cell>
          <cell r="R6621" t="str">
            <v>300730011All</v>
          </cell>
          <cell r="S6621">
            <v>26</v>
          </cell>
        </row>
        <row r="6622">
          <cell r="A6622" t="str">
            <v>300730129All</v>
          </cell>
          <cell r="B6622">
            <v>951</v>
          </cell>
          <cell r="R6622" t="str">
            <v>300730016All</v>
          </cell>
          <cell r="S6622">
            <v>39</v>
          </cell>
        </row>
        <row r="6623">
          <cell r="A6623" t="str">
            <v>300730401All</v>
          </cell>
          <cell r="B6623">
            <v>803</v>
          </cell>
          <cell r="R6623" t="str">
            <v>300730016Irrigated</v>
          </cell>
          <cell r="S6623">
            <v>47</v>
          </cell>
        </row>
        <row r="6624">
          <cell r="A6624" t="str">
            <v>300730711All</v>
          </cell>
          <cell r="B6624">
            <v>975</v>
          </cell>
          <cell r="R6624" t="str">
            <v>300730016NonIrrigated</v>
          </cell>
          <cell r="S6624">
            <v>27</v>
          </cell>
        </row>
        <row r="6625">
          <cell r="A6625" t="str">
            <v>300750011All</v>
          </cell>
          <cell r="B6625">
            <v>17</v>
          </cell>
          <cell r="R6625" t="str">
            <v>300730067NonIrrigated</v>
          </cell>
          <cell r="S6625">
            <v>1029</v>
          </cell>
        </row>
        <row r="6626">
          <cell r="A6626" t="str">
            <v>300750016All</v>
          </cell>
          <cell r="B6626">
            <v>17</v>
          </cell>
          <cell r="R6626" t="str">
            <v>300730091All</v>
          </cell>
          <cell r="S6626">
            <v>33</v>
          </cell>
        </row>
        <row r="6627">
          <cell r="A6627" t="str">
            <v>300750091All</v>
          </cell>
          <cell r="B6627">
            <v>18</v>
          </cell>
          <cell r="R6627" t="str">
            <v>300730091Irrigated</v>
          </cell>
          <cell r="S6627">
            <v>47</v>
          </cell>
        </row>
        <row r="6628">
          <cell r="A6628" t="str">
            <v>300770011All</v>
          </cell>
          <cell r="B6628">
            <v>41</v>
          </cell>
          <cell r="R6628" t="str">
            <v>300730091NonIrrigated</v>
          </cell>
          <cell r="S6628">
            <v>27</v>
          </cell>
        </row>
        <row r="6629">
          <cell r="A6629" t="str">
            <v>300770016All</v>
          </cell>
          <cell r="B6629">
            <v>43</v>
          </cell>
          <cell r="R6629" t="str">
            <v>300730129All</v>
          </cell>
          <cell r="S6629">
            <v>951</v>
          </cell>
        </row>
        <row r="6630">
          <cell r="A6630" t="str">
            <v>300790011All</v>
          </cell>
          <cell r="B6630">
            <v>18</v>
          </cell>
          <cell r="R6630" t="str">
            <v>300730401All</v>
          </cell>
          <cell r="S6630">
            <v>803</v>
          </cell>
        </row>
        <row r="6631">
          <cell r="A6631" t="str">
            <v>300790016All</v>
          </cell>
          <cell r="B6631">
            <v>29</v>
          </cell>
          <cell r="R6631" t="str">
            <v>300730711All</v>
          </cell>
          <cell r="S6631">
            <v>975</v>
          </cell>
        </row>
        <row r="6632">
          <cell r="A6632" t="str">
            <v>300790041All</v>
          </cell>
          <cell r="B6632">
            <v>96</v>
          </cell>
          <cell r="R6632" t="str">
            <v>300750011All</v>
          </cell>
          <cell r="S6632">
            <v>17</v>
          </cell>
        </row>
        <row r="6633">
          <cell r="A6633" t="str">
            <v>300790047GAD/GASAll</v>
          </cell>
          <cell r="B6633">
            <v>644</v>
          </cell>
          <cell r="R6633" t="str">
            <v>300750016All</v>
          </cell>
          <cell r="S6633">
            <v>17</v>
          </cell>
        </row>
        <row r="6634">
          <cell r="A6634" t="str">
            <v>300790067All</v>
          </cell>
          <cell r="B6634">
            <v>805</v>
          </cell>
          <cell r="R6634" t="str">
            <v>300750091All</v>
          </cell>
          <cell r="S6634">
            <v>18</v>
          </cell>
        </row>
        <row r="6635">
          <cell r="A6635" t="str">
            <v>300790091All</v>
          </cell>
          <cell r="B6635">
            <v>26</v>
          </cell>
          <cell r="R6635" t="str">
            <v>300770011All</v>
          </cell>
          <cell r="S6635">
            <v>41</v>
          </cell>
        </row>
        <row r="6636">
          <cell r="A6636" t="str">
            <v>300790401All</v>
          </cell>
          <cell r="B6636">
            <v>644</v>
          </cell>
          <cell r="R6636" t="str">
            <v>300770016All</v>
          </cell>
          <cell r="S6636">
            <v>43</v>
          </cell>
        </row>
        <row r="6637">
          <cell r="A6637" t="str">
            <v>300810011All</v>
          </cell>
          <cell r="B6637">
            <v>32</v>
          </cell>
          <cell r="R6637" t="str">
            <v>300790011All</v>
          </cell>
          <cell r="S6637">
            <v>18</v>
          </cell>
        </row>
        <row r="6638">
          <cell r="A6638" t="str">
            <v>300810011Irrigated</v>
          </cell>
          <cell r="B6638">
            <v>44</v>
          </cell>
          <cell r="R6638" t="str">
            <v>300790016All</v>
          </cell>
          <cell r="S6638">
            <v>29</v>
          </cell>
        </row>
        <row r="6639">
          <cell r="A6639" t="str">
            <v>300810011Nonirrigated</v>
          </cell>
          <cell r="B6639">
            <v>15</v>
          </cell>
          <cell r="R6639" t="str">
            <v>300790041All</v>
          </cell>
          <cell r="S6639">
            <v>96</v>
          </cell>
        </row>
        <row r="6640">
          <cell r="A6640" t="str">
            <v>300810016All</v>
          </cell>
          <cell r="B6640">
            <v>43</v>
          </cell>
          <cell r="R6640" t="str">
            <v>300790047GAD/GASAll</v>
          </cell>
          <cell r="S6640">
            <v>644</v>
          </cell>
        </row>
        <row r="6641">
          <cell r="A6641" t="str">
            <v>300830011All</v>
          </cell>
          <cell r="B6641">
            <v>19</v>
          </cell>
          <cell r="R6641" t="str">
            <v>300790067All</v>
          </cell>
          <cell r="S6641">
            <v>805</v>
          </cell>
        </row>
        <row r="6642">
          <cell r="A6642" t="str">
            <v>300830016All</v>
          </cell>
          <cell r="B6642">
            <v>36</v>
          </cell>
          <cell r="R6642" t="str">
            <v>300790091All</v>
          </cell>
          <cell r="S6642">
            <v>26</v>
          </cell>
        </row>
        <row r="6643">
          <cell r="A6643" t="str">
            <v>300830041All</v>
          </cell>
          <cell r="B6643">
            <v>82</v>
          </cell>
          <cell r="R6643" t="str">
            <v>300790401All</v>
          </cell>
          <cell r="S6643">
            <v>644</v>
          </cell>
        </row>
        <row r="6644">
          <cell r="A6644" t="str">
            <v>300830047GAD/GASAll</v>
          </cell>
          <cell r="B6644">
            <v>680</v>
          </cell>
          <cell r="R6644" t="str">
            <v>300810011All</v>
          </cell>
          <cell r="S6644">
            <v>32</v>
          </cell>
        </row>
        <row r="6645">
          <cell r="A6645" t="str">
            <v>300830067All</v>
          </cell>
          <cell r="B6645">
            <v>851</v>
          </cell>
          <cell r="R6645" t="str">
            <v>300810011Irrigated</v>
          </cell>
          <cell r="S6645">
            <v>44</v>
          </cell>
        </row>
        <row r="6646">
          <cell r="A6646" t="str">
            <v>300830079All</v>
          </cell>
          <cell r="B6646">
            <v>543</v>
          </cell>
          <cell r="R6646" t="str">
            <v>300810011NonIrrigated</v>
          </cell>
          <cell r="S6646">
            <v>15</v>
          </cell>
        </row>
        <row r="6647">
          <cell r="A6647" t="str">
            <v>300830091All</v>
          </cell>
          <cell r="B6647">
            <v>40</v>
          </cell>
          <cell r="R6647" t="str">
            <v>300810016All</v>
          </cell>
          <cell r="S6647">
            <v>43</v>
          </cell>
        </row>
        <row r="6648">
          <cell r="A6648" t="str">
            <v>300830091Irrigated</v>
          </cell>
          <cell r="B6648">
            <v>59</v>
          </cell>
          <cell r="R6648" t="str">
            <v>300830011All</v>
          </cell>
          <cell r="S6648">
            <v>19</v>
          </cell>
        </row>
        <row r="6649">
          <cell r="A6649" t="str">
            <v>300830091Nonirrigated</v>
          </cell>
          <cell r="B6649">
            <v>22</v>
          </cell>
          <cell r="R6649" t="str">
            <v>300830016All</v>
          </cell>
          <cell r="S6649">
            <v>36</v>
          </cell>
        </row>
        <row r="6650">
          <cell r="A6650" t="str">
            <v>300830129All</v>
          </cell>
          <cell r="B6650">
            <v>819</v>
          </cell>
          <cell r="R6650" t="str">
            <v>300830041All</v>
          </cell>
          <cell r="S6650">
            <v>82</v>
          </cell>
        </row>
        <row r="6651">
          <cell r="A6651" t="str">
            <v>300830130All</v>
          </cell>
          <cell r="B6651">
            <v>420</v>
          </cell>
          <cell r="R6651" t="str">
            <v>300830047GAD/GASAll</v>
          </cell>
          <cell r="S6651">
            <v>680</v>
          </cell>
        </row>
        <row r="6652">
          <cell r="A6652" t="str">
            <v>300830401All</v>
          </cell>
          <cell r="B6652">
            <v>680</v>
          </cell>
          <cell r="R6652" t="str">
            <v>300830067All</v>
          </cell>
          <cell r="S6652">
            <v>851</v>
          </cell>
        </row>
        <row r="6653">
          <cell r="A6653" t="str">
            <v>300830711All</v>
          </cell>
          <cell r="B6653">
            <v>685</v>
          </cell>
          <cell r="R6653" t="str">
            <v>300830079All</v>
          </cell>
          <cell r="S6653">
            <v>543</v>
          </cell>
        </row>
        <row r="6654">
          <cell r="A6654" t="str">
            <v>300850011All</v>
          </cell>
          <cell r="B6654">
            <v>19</v>
          </cell>
          <cell r="R6654" t="str">
            <v>300830091All</v>
          </cell>
          <cell r="S6654">
            <v>40</v>
          </cell>
        </row>
        <row r="6655">
          <cell r="A6655" t="str">
            <v>300850016All</v>
          </cell>
          <cell r="B6655">
            <v>31</v>
          </cell>
          <cell r="R6655" t="str">
            <v>300830091Irrigated</v>
          </cell>
          <cell r="S6655">
            <v>59</v>
          </cell>
        </row>
        <row r="6656">
          <cell r="A6656" t="str">
            <v>300850041All</v>
          </cell>
          <cell r="B6656">
            <v>74</v>
          </cell>
          <cell r="R6656" t="str">
            <v>300830091NonIrrigated</v>
          </cell>
          <cell r="S6656">
            <v>22</v>
          </cell>
        </row>
        <row r="6657">
          <cell r="A6657" t="str">
            <v>300850047GAD/GASAll</v>
          </cell>
          <cell r="B6657">
            <v>832</v>
          </cell>
          <cell r="R6657" t="str">
            <v>300830129All</v>
          </cell>
          <cell r="S6657">
            <v>819</v>
          </cell>
        </row>
        <row r="6658">
          <cell r="A6658" t="str">
            <v>300850047GARAll</v>
          </cell>
          <cell r="B6658">
            <v>832</v>
          </cell>
          <cell r="R6658" t="str">
            <v>300830130All</v>
          </cell>
          <cell r="S6658">
            <v>420</v>
          </cell>
        </row>
        <row r="6659">
          <cell r="A6659" t="str">
            <v>300850067All</v>
          </cell>
          <cell r="B6659">
            <v>1040</v>
          </cell>
          <cell r="R6659" t="str">
            <v>300830401All</v>
          </cell>
          <cell r="S6659">
            <v>680</v>
          </cell>
        </row>
        <row r="6660">
          <cell r="A6660" t="str">
            <v>300850079All</v>
          </cell>
          <cell r="B6660">
            <v>536</v>
          </cell>
          <cell r="R6660" t="str">
            <v>300830711All</v>
          </cell>
          <cell r="S6660">
            <v>685</v>
          </cell>
        </row>
        <row r="6661">
          <cell r="A6661" t="str">
            <v>300850091All</v>
          </cell>
          <cell r="B6661">
            <v>33</v>
          </cell>
          <cell r="R6661" t="str">
            <v>300850011All</v>
          </cell>
          <cell r="S6661">
            <v>19</v>
          </cell>
        </row>
        <row r="6662">
          <cell r="A6662" t="str">
            <v>300850091Irrigated</v>
          </cell>
          <cell r="B6662">
            <v>51</v>
          </cell>
          <cell r="R6662" t="str">
            <v>300850016All</v>
          </cell>
          <cell r="S6662">
            <v>31</v>
          </cell>
        </row>
        <row r="6663">
          <cell r="A6663" t="str">
            <v>300850091Nonirrigated</v>
          </cell>
          <cell r="B6663">
            <v>21</v>
          </cell>
          <cell r="R6663" t="str">
            <v>300850031All</v>
          </cell>
          <cell r="S6663">
            <v>8</v>
          </cell>
        </row>
        <row r="6664">
          <cell r="A6664" t="str">
            <v>300850129All</v>
          </cell>
          <cell r="B6664">
            <v>630</v>
          </cell>
          <cell r="R6664" t="str">
            <v>300850041All</v>
          </cell>
          <cell r="S6664">
            <v>74</v>
          </cell>
        </row>
        <row r="6665">
          <cell r="A6665" t="str">
            <v>300850130All</v>
          </cell>
          <cell r="B6665">
            <v>398</v>
          </cell>
          <cell r="R6665" t="str">
            <v>300850047GAD/GASAll</v>
          </cell>
          <cell r="S6665">
            <v>832</v>
          </cell>
        </row>
        <row r="6666">
          <cell r="A6666" t="str">
            <v>300850401All</v>
          </cell>
          <cell r="B6666">
            <v>811</v>
          </cell>
          <cell r="R6666" t="str">
            <v>300850047GARAll</v>
          </cell>
          <cell r="S6666">
            <v>832</v>
          </cell>
        </row>
        <row r="6667">
          <cell r="A6667" t="str">
            <v>300850711All</v>
          </cell>
          <cell r="B6667">
            <v>700</v>
          </cell>
          <cell r="R6667" t="str">
            <v>300850067All</v>
          </cell>
          <cell r="S6667">
            <v>1040</v>
          </cell>
        </row>
        <row r="6668">
          <cell r="A6668" t="str">
            <v>300870011All</v>
          </cell>
          <cell r="B6668">
            <v>18</v>
          </cell>
          <cell r="R6668" t="str">
            <v>300850079All</v>
          </cell>
          <cell r="S6668">
            <v>536</v>
          </cell>
        </row>
        <row r="6669">
          <cell r="A6669" t="str">
            <v>300870016All</v>
          </cell>
          <cell r="B6669">
            <v>22</v>
          </cell>
          <cell r="R6669" t="str">
            <v>300850091All</v>
          </cell>
          <cell r="S6669">
            <v>33</v>
          </cell>
        </row>
        <row r="6670">
          <cell r="A6670" t="str">
            <v>300870041All</v>
          </cell>
          <cell r="B6670">
            <v>95</v>
          </cell>
          <cell r="R6670" t="str">
            <v>300850091Irrigated</v>
          </cell>
          <cell r="S6670">
            <v>51</v>
          </cell>
        </row>
        <row r="6671">
          <cell r="A6671" t="str">
            <v>300870091All</v>
          </cell>
          <cell r="B6671">
            <v>46</v>
          </cell>
          <cell r="R6671" t="str">
            <v>300850091NonIrrigated</v>
          </cell>
          <cell r="S6671">
            <v>21</v>
          </cell>
        </row>
        <row r="6672">
          <cell r="A6672" t="str">
            <v>300870091Irrigated</v>
          </cell>
          <cell r="B6672">
            <v>53</v>
          </cell>
          <cell r="R6672" t="str">
            <v>300850129All</v>
          </cell>
          <cell r="S6672">
            <v>630</v>
          </cell>
        </row>
        <row r="6673">
          <cell r="A6673" t="str">
            <v>300870091Nonirrigated</v>
          </cell>
          <cell r="B6673">
            <v>16</v>
          </cell>
          <cell r="R6673" t="str">
            <v>300850130All</v>
          </cell>
          <cell r="S6673">
            <v>398</v>
          </cell>
        </row>
        <row r="6674">
          <cell r="A6674" t="str">
            <v>300890011All</v>
          </cell>
          <cell r="B6674">
            <v>25</v>
          </cell>
          <cell r="R6674" t="str">
            <v>300850401All</v>
          </cell>
          <cell r="S6674">
            <v>811</v>
          </cell>
        </row>
        <row r="6675">
          <cell r="A6675" t="str">
            <v>300890011Irrigated</v>
          </cell>
          <cell r="B6675">
            <v>43</v>
          </cell>
          <cell r="R6675" t="str">
            <v>300850711All</v>
          </cell>
          <cell r="S6675">
            <v>700</v>
          </cell>
        </row>
        <row r="6676">
          <cell r="A6676" t="str">
            <v>300890011Nonirrigated</v>
          </cell>
          <cell r="B6676">
            <v>15</v>
          </cell>
          <cell r="R6676" t="str">
            <v>300870011All</v>
          </cell>
          <cell r="S6676">
            <v>18</v>
          </cell>
        </row>
        <row r="6677">
          <cell r="A6677" t="str">
            <v>300890016All</v>
          </cell>
          <cell r="B6677">
            <v>40</v>
          </cell>
          <cell r="R6677" t="str">
            <v>300870016All</v>
          </cell>
          <cell r="S6677">
            <v>22</v>
          </cell>
        </row>
        <row r="6678">
          <cell r="A6678" t="str">
            <v>300890091All</v>
          </cell>
          <cell r="B6678">
            <v>25</v>
          </cell>
          <cell r="R6678" t="str">
            <v>300870041All</v>
          </cell>
          <cell r="S6678">
            <v>95</v>
          </cell>
        </row>
        <row r="6679">
          <cell r="A6679" t="str">
            <v>300890091Irrigated</v>
          </cell>
          <cell r="B6679">
            <v>34</v>
          </cell>
          <cell r="R6679" t="str">
            <v>300870091All</v>
          </cell>
          <cell r="S6679">
            <v>46</v>
          </cell>
        </row>
        <row r="6680">
          <cell r="A6680" t="str">
            <v>300890091Nonirrigated</v>
          </cell>
          <cell r="B6680">
            <v>19</v>
          </cell>
          <cell r="R6680" t="str">
            <v>300870091Irrigated</v>
          </cell>
          <cell r="S6680">
            <v>53</v>
          </cell>
        </row>
        <row r="6681">
          <cell r="A6681" t="str">
            <v>300910011All</v>
          </cell>
          <cell r="B6681">
            <v>16</v>
          </cell>
          <cell r="R6681" t="str">
            <v>300870091NonIrrigated</v>
          </cell>
          <cell r="S6681">
            <v>16</v>
          </cell>
        </row>
        <row r="6682">
          <cell r="A6682" t="str">
            <v>300910016All</v>
          </cell>
          <cell r="B6682">
            <v>32</v>
          </cell>
          <cell r="R6682" t="str">
            <v>300890011All</v>
          </cell>
          <cell r="S6682">
            <v>25</v>
          </cell>
        </row>
        <row r="6683">
          <cell r="A6683" t="str">
            <v>300910047GAD/GASAll</v>
          </cell>
          <cell r="B6683">
            <v>671</v>
          </cell>
          <cell r="R6683" t="str">
            <v>300890011Irrigated</v>
          </cell>
          <cell r="S6683">
            <v>43</v>
          </cell>
        </row>
        <row r="6684">
          <cell r="A6684" t="str">
            <v>300910047GARAll</v>
          </cell>
          <cell r="B6684">
            <v>935</v>
          </cell>
          <cell r="R6684" t="str">
            <v>300890011NonIrrigated</v>
          </cell>
          <cell r="S6684">
            <v>15</v>
          </cell>
        </row>
        <row r="6685">
          <cell r="A6685" t="str">
            <v>300910067All</v>
          </cell>
          <cell r="B6685">
            <v>883</v>
          </cell>
          <cell r="R6685" t="str">
            <v>300890016All</v>
          </cell>
          <cell r="S6685">
            <v>40</v>
          </cell>
        </row>
        <row r="6686">
          <cell r="A6686" t="str">
            <v>300910079All</v>
          </cell>
          <cell r="B6686">
            <v>525</v>
          </cell>
          <cell r="R6686" t="str">
            <v>300890091All</v>
          </cell>
          <cell r="S6686">
            <v>25</v>
          </cell>
        </row>
        <row r="6687">
          <cell r="A6687" t="str">
            <v>300910091All</v>
          </cell>
          <cell r="B6687">
            <v>19</v>
          </cell>
          <cell r="R6687" t="str">
            <v>300890091Irrigated</v>
          </cell>
          <cell r="S6687">
            <v>34</v>
          </cell>
        </row>
        <row r="6688">
          <cell r="A6688" t="str">
            <v>300910129All</v>
          </cell>
          <cell r="B6688">
            <v>491</v>
          </cell>
          <cell r="R6688" t="str">
            <v>300890091NonIrrigated</v>
          </cell>
          <cell r="S6688">
            <v>19</v>
          </cell>
        </row>
        <row r="6689">
          <cell r="A6689" t="str">
            <v>300910130All</v>
          </cell>
          <cell r="B6689">
            <v>349</v>
          </cell>
          <cell r="R6689" t="str">
            <v>300910011All</v>
          </cell>
          <cell r="S6689">
            <v>16</v>
          </cell>
        </row>
        <row r="6690">
          <cell r="A6690" t="str">
            <v>300910401All</v>
          </cell>
          <cell r="B6690">
            <v>674</v>
          </cell>
          <cell r="R6690" t="str">
            <v>300910016All</v>
          </cell>
          <cell r="S6690">
            <v>32</v>
          </cell>
        </row>
        <row r="6691">
          <cell r="A6691" t="str">
            <v>300910711All</v>
          </cell>
          <cell r="B6691">
            <v>561</v>
          </cell>
          <cell r="R6691" t="str">
            <v>300910031All</v>
          </cell>
          <cell r="S6691">
            <v>8</v>
          </cell>
        </row>
        <row r="6692">
          <cell r="A6692" t="str">
            <v>300950011All</v>
          </cell>
          <cell r="B6692">
            <v>15</v>
          </cell>
          <cell r="R6692" t="str">
            <v>300910047GAD/GASAll</v>
          </cell>
          <cell r="S6692">
            <v>671</v>
          </cell>
        </row>
        <row r="6693">
          <cell r="A6693" t="str">
            <v>300950016All</v>
          </cell>
          <cell r="B6693">
            <v>15</v>
          </cell>
          <cell r="R6693" t="str">
            <v>300910047GARAll</v>
          </cell>
          <cell r="S6693">
            <v>935</v>
          </cell>
        </row>
        <row r="6694">
          <cell r="A6694" t="str">
            <v>300950041Irrigated</v>
          </cell>
          <cell r="B6694">
            <v>98</v>
          </cell>
          <cell r="R6694" t="str">
            <v>300910067All</v>
          </cell>
          <cell r="S6694">
            <v>883</v>
          </cell>
        </row>
        <row r="6695">
          <cell r="A6695" t="str">
            <v>300950067All</v>
          </cell>
          <cell r="B6695">
            <v>700</v>
          </cell>
          <cell r="R6695" t="str">
            <v>300910079All</v>
          </cell>
          <cell r="S6695">
            <v>525</v>
          </cell>
        </row>
        <row r="6696">
          <cell r="A6696" t="str">
            <v>300950079All</v>
          </cell>
          <cell r="B6696">
            <v>368</v>
          </cell>
          <cell r="R6696" t="str">
            <v>300910091All</v>
          </cell>
          <cell r="S6696">
            <v>19</v>
          </cell>
        </row>
        <row r="6697">
          <cell r="A6697" t="str">
            <v>300950091All</v>
          </cell>
          <cell r="B6697">
            <v>13</v>
          </cell>
          <cell r="R6697" t="str">
            <v>300910129All</v>
          </cell>
          <cell r="S6697">
            <v>491</v>
          </cell>
        </row>
        <row r="6698">
          <cell r="A6698" t="str">
            <v>300950401All</v>
          </cell>
          <cell r="B6698">
            <v>546</v>
          </cell>
          <cell r="R6698" t="str">
            <v>300910130All</v>
          </cell>
          <cell r="S6698">
            <v>349</v>
          </cell>
        </row>
        <row r="6699">
          <cell r="A6699" t="str">
            <v>300970011All</v>
          </cell>
          <cell r="B6699">
            <v>16</v>
          </cell>
          <cell r="R6699" t="str">
            <v>300910401All</v>
          </cell>
          <cell r="S6699">
            <v>674</v>
          </cell>
        </row>
        <row r="6700">
          <cell r="A6700" t="str">
            <v>300970016All</v>
          </cell>
          <cell r="B6700">
            <v>28</v>
          </cell>
          <cell r="R6700" t="str">
            <v>300910711All</v>
          </cell>
          <cell r="S6700">
            <v>561</v>
          </cell>
        </row>
        <row r="6701">
          <cell r="A6701" t="str">
            <v>300970016Irrigated</v>
          </cell>
          <cell r="B6701">
            <v>47</v>
          </cell>
          <cell r="R6701" t="str">
            <v>300950011All</v>
          </cell>
          <cell r="S6701">
            <v>15</v>
          </cell>
        </row>
        <row r="6702">
          <cell r="A6702" t="str">
            <v>300970016Nonirrigated</v>
          </cell>
          <cell r="B6702">
            <v>19</v>
          </cell>
          <cell r="R6702" t="str">
            <v>300950016All</v>
          </cell>
          <cell r="S6702">
            <v>15</v>
          </cell>
        </row>
        <row r="6703">
          <cell r="A6703" t="str">
            <v>300970091All</v>
          </cell>
          <cell r="B6703">
            <v>29</v>
          </cell>
          <cell r="R6703" t="str">
            <v>300950041Irrigated</v>
          </cell>
          <cell r="S6703">
            <v>98</v>
          </cell>
        </row>
        <row r="6704">
          <cell r="A6704" t="str">
            <v>300970091Irrigated</v>
          </cell>
          <cell r="B6704">
            <v>36</v>
          </cell>
          <cell r="R6704" t="str">
            <v>300950067All</v>
          </cell>
          <cell r="S6704">
            <v>700</v>
          </cell>
        </row>
        <row r="6705">
          <cell r="A6705" t="str">
            <v>300970091Nonirrigated</v>
          </cell>
          <cell r="B6705">
            <v>15</v>
          </cell>
          <cell r="R6705" t="str">
            <v>300950079All</v>
          </cell>
          <cell r="S6705">
            <v>368</v>
          </cell>
        </row>
        <row r="6706">
          <cell r="A6706" t="str">
            <v>300990011All</v>
          </cell>
          <cell r="B6706">
            <v>27</v>
          </cell>
          <cell r="R6706" t="str">
            <v>300950091All</v>
          </cell>
          <cell r="S6706">
            <v>13</v>
          </cell>
        </row>
        <row r="6707">
          <cell r="A6707" t="str">
            <v>300990016All</v>
          </cell>
          <cell r="B6707">
            <v>39</v>
          </cell>
          <cell r="R6707" t="str">
            <v>300950401All</v>
          </cell>
          <cell r="S6707">
            <v>546</v>
          </cell>
        </row>
        <row r="6708">
          <cell r="A6708" t="str">
            <v>300990016Irrigated</v>
          </cell>
          <cell r="B6708">
            <v>48</v>
          </cell>
          <cell r="R6708" t="str">
            <v>300970011All</v>
          </cell>
          <cell r="S6708">
            <v>16</v>
          </cell>
        </row>
        <row r="6709">
          <cell r="A6709" t="str">
            <v>300990016Nonirrigated</v>
          </cell>
          <cell r="B6709">
            <v>25</v>
          </cell>
          <cell r="R6709" t="str">
            <v>300970016All</v>
          </cell>
          <cell r="S6709">
            <v>28</v>
          </cell>
        </row>
        <row r="6710">
          <cell r="A6710" t="str">
            <v>300990067All</v>
          </cell>
          <cell r="B6710">
            <v>858</v>
          </cell>
          <cell r="R6710" t="str">
            <v>300970016Irrigated</v>
          </cell>
          <cell r="S6710">
            <v>47</v>
          </cell>
        </row>
        <row r="6711">
          <cell r="A6711" t="str">
            <v>300990079All</v>
          </cell>
          <cell r="B6711">
            <v>361</v>
          </cell>
          <cell r="R6711" t="str">
            <v>300970016NonIrrigated</v>
          </cell>
          <cell r="S6711">
            <v>19</v>
          </cell>
        </row>
        <row r="6712">
          <cell r="A6712" t="str">
            <v>300990091All</v>
          </cell>
          <cell r="B6712">
            <v>41</v>
          </cell>
          <cell r="R6712" t="str">
            <v>300970091All</v>
          </cell>
          <cell r="S6712">
            <v>29</v>
          </cell>
        </row>
        <row r="6713">
          <cell r="A6713" t="str">
            <v>300990091Irrigated</v>
          </cell>
          <cell r="B6713">
            <v>57</v>
          </cell>
          <cell r="R6713" t="str">
            <v>300970091Irrigated</v>
          </cell>
          <cell r="S6713">
            <v>36</v>
          </cell>
        </row>
        <row r="6714">
          <cell r="A6714" t="str">
            <v>300990091Nonirrigated</v>
          </cell>
          <cell r="B6714">
            <v>25</v>
          </cell>
          <cell r="R6714" t="str">
            <v>300970091NonIrrigated</v>
          </cell>
          <cell r="S6714">
            <v>15</v>
          </cell>
        </row>
        <row r="6715">
          <cell r="A6715" t="str">
            <v>300990129All</v>
          </cell>
          <cell r="B6715">
            <v>473</v>
          </cell>
          <cell r="R6715" t="str">
            <v>300990011All</v>
          </cell>
          <cell r="S6715">
            <v>27</v>
          </cell>
        </row>
        <row r="6716">
          <cell r="A6716" t="str">
            <v>300990401All</v>
          </cell>
          <cell r="B6716">
            <v>686</v>
          </cell>
          <cell r="R6716" t="str">
            <v>300990016All</v>
          </cell>
          <cell r="S6716">
            <v>39</v>
          </cell>
        </row>
        <row r="6717">
          <cell r="A6717" t="str">
            <v>300990711All</v>
          </cell>
          <cell r="B6717">
            <v>746</v>
          </cell>
          <cell r="R6717" t="str">
            <v>300990016Irrigated</v>
          </cell>
          <cell r="S6717">
            <v>48</v>
          </cell>
        </row>
        <row r="6718">
          <cell r="A6718" t="str">
            <v>301010011All</v>
          </cell>
          <cell r="B6718">
            <v>15</v>
          </cell>
          <cell r="R6718" t="str">
            <v>300990016NonIrrigated</v>
          </cell>
          <cell r="S6718">
            <v>25</v>
          </cell>
        </row>
        <row r="6719">
          <cell r="A6719" t="str">
            <v>301010016All</v>
          </cell>
          <cell r="B6719">
            <v>26</v>
          </cell>
          <cell r="R6719" t="str">
            <v>300990067All</v>
          </cell>
          <cell r="S6719">
            <v>858</v>
          </cell>
        </row>
        <row r="6720">
          <cell r="A6720" t="str">
            <v>301010067All</v>
          </cell>
          <cell r="B6720">
            <v>726</v>
          </cell>
          <cell r="R6720" t="str">
            <v>300990079All</v>
          </cell>
          <cell r="S6720">
            <v>361</v>
          </cell>
        </row>
        <row r="6721">
          <cell r="A6721" t="str">
            <v>301010091All</v>
          </cell>
          <cell r="B6721">
            <v>21</v>
          </cell>
          <cell r="R6721" t="str">
            <v>300990091All</v>
          </cell>
          <cell r="S6721">
            <v>41</v>
          </cell>
        </row>
        <row r="6722">
          <cell r="A6722" t="str">
            <v>301010401All</v>
          </cell>
          <cell r="B6722">
            <v>570</v>
          </cell>
          <cell r="R6722" t="str">
            <v>300990091Irrigated</v>
          </cell>
          <cell r="S6722">
            <v>57</v>
          </cell>
        </row>
        <row r="6723">
          <cell r="A6723" t="str">
            <v>301010711All</v>
          </cell>
          <cell r="B6723">
            <v>525</v>
          </cell>
          <cell r="R6723" t="str">
            <v>300990091NonIrrigated</v>
          </cell>
          <cell r="S6723">
            <v>25</v>
          </cell>
        </row>
        <row r="6724">
          <cell r="A6724" t="str">
            <v>301030011All</v>
          </cell>
          <cell r="B6724">
            <v>30</v>
          </cell>
          <cell r="R6724" t="str">
            <v>300990129All</v>
          </cell>
          <cell r="S6724">
            <v>473</v>
          </cell>
        </row>
        <row r="6725">
          <cell r="A6725" t="str">
            <v>301030011Irrigated</v>
          </cell>
          <cell r="B6725">
            <v>48</v>
          </cell>
          <cell r="R6725" t="str">
            <v>300990401All</v>
          </cell>
          <cell r="S6725">
            <v>686</v>
          </cell>
        </row>
        <row r="6726">
          <cell r="A6726" t="str">
            <v>301030011Nonirrigated</v>
          </cell>
          <cell r="B6726">
            <v>18</v>
          </cell>
          <cell r="R6726" t="str">
            <v>300990711All</v>
          </cell>
          <cell r="S6726">
            <v>746</v>
          </cell>
        </row>
        <row r="6727">
          <cell r="A6727" t="str">
            <v>301030016All</v>
          </cell>
          <cell r="B6727">
            <v>53</v>
          </cell>
          <cell r="R6727" t="str">
            <v>301010011All</v>
          </cell>
          <cell r="S6727">
            <v>15</v>
          </cell>
        </row>
        <row r="6728">
          <cell r="A6728" t="str">
            <v>301030041All</v>
          </cell>
          <cell r="B6728">
            <v>117</v>
          </cell>
          <cell r="R6728" t="str">
            <v>301010016All</v>
          </cell>
          <cell r="S6728">
            <v>26</v>
          </cell>
        </row>
        <row r="6729">
          <cell r="A6729" t="str">
            <v>301030091All</v>
          </cell>
          <cell r="B6729">
            <v>65</v>
          </cell>
          <cell r="R6729" t="str">
            <v>301010067All</v>
          </cell>
          <cell r="S6729">
            <v>726</v>
          </cell>
        </row>
        <row r="6730">
          <cell r="A6730" t="str">
            <v>301050011All</v>
          </cell>
          <cell r="B6730">
            <v>16</v>
          </cell>
          <cell r="R6730" t="str">
            <v>301010091All</v>
          </cell>
          <cell r="S6730">
            <v>21</v>
          </cell>
        </row>
        <row r="6731">
          <cell r="A6731" t="str">
            <v>301050016All</v>
          </cell>
          <cell r="B6731">
            <v>27</v>
          </cell>
          <cell r="R6731" t="str">
            <v>301010401All</v>
          </cell>
          <cell r="S6731">
            <v>570</v>
          </cell>
        </row>
        <row r="6732">
          <cell r="A6732" t="str">
            <v>301050016Irrigated</v>
          </cell>
          <cell r="B6732">
            <v>50</v>
          </cell>
          <cell r="R6732" t="str">
            <v>301010711All</v>
          </cell>
          <cell r="S6732">
            <v>525</v>
          </cell>
        </row>
        <row r="6733">
          <cell r="A6733" t="str">
            <v>301050016Nonirrigated</v>
          </cell>
          <cell r="B6733">
            <v>20</v>
          </cell>
          <cell r="R6733" t="str">
            <v>301030011All</v>
          </cell>
          <cell r="S6733">
            <v>30</v>
          </cell>
        </row>
        <row r="6734">
          <cell r="A6734" t="str">
            <v>301050031All</v>
          </cell>
          <cell r="B6734">
            <v>11</v>
          </cell>
          <cell r="R6734" t="str">
            <v>301030011Irrigated</v>
          </cell>
          <cell r="S6734">
            <v>48</v>
          </cell>
        </row>
        <row r="6735">
          <cell r="A6735" t="str">
            <v>301050041All</v>
          </cell>
          <cell r="B6735">
            <v>63</v>
          </cell>
          <cell r="R6735" t="str">
            <v>301030011NonIrrigated</v>
          </cell>
          <cell r="S6735">
            <v>18</v>
          </cell>
        </row>
        <row r="6736">
          <cell r="A6736" t="str">
            <v>301050047GAD/GASAll</v>
          </cell>
          <cell r="B6736">
            <v>679</v>
          </cell>
          <cell r="R6736" t="str">
            <v>301030016All</v>
          </cell>
          <cell r="S6736">
            <v>53</v>
          </cell>
        </row>
        <row r="6737">
          <cell r="A6737" t="str">
            <v>301050067All</v>
          </cell>
          <cell r="B6737">
            <v>869</v>
          </cell>
          <cell r="R6737" t="str">
            <v>301030041All</v>
          </cell>
          <cell r="S6737">
            <v>117</v>
          </cell>
        </row>
        <row r="6738">
          <cell r="A6738" t="str">
            <v>301050079All</v>
          </cell>
          <cell r="B6738">
            <v>455</v>
          </cell>
          <cell r="R6738" t="str">
            <v>301030091All</v>
          </cell>
          <cell r="S6738">
            <v>65</v>
          </cell>
        </row>
        <row r="6739">
          <cell r="A6739" t="str">
            <v>301050091All</v>
          </cell>
          <cell r="B6739">
            <v>20</v>
          </cell>
          <cell r="R6739" t="str">
            <v>301050011All</v>
          </cell>
          <cell r="S6739">
            <v>16</v>
          </cell>
        </row>
        <row r="6740">
          <cell r="A6740" t="str">
            <v>301050091Irrigated</v>
          </cell>
          <cell r="B6740">
            <v>25</v>
          </cell>
          <cell r="R6740" t="str">
            <v>301050016All</v>
          </cell>
          <cell r="S6740">
            <v>27</v>
          </cell>
        </row>
        <row r="6741">
          <cell r="A6741" t="str">
            <v>301050091Nonirrigated</v>
          </cell>
          <cell r="B6741">
            <v>18</v>
          </cell>
          <cell r="R6741" t="str">
            <v>301050016Irrigated</v>
          </cell>
          <cell r="S6741">
            <v>50</v>
          </cell>
        </row>
        <row r="6742">
          <cell r="A6742" t="str">
            <v>301050129All</v>
          </cell>
          <cell r="B6742">
            <v>473</v>
          </cell>
          <cell r="R6742" t="str">
            <v>301050016NonIrrigated</v>
          </cell>
          <cell r="S6742">
            <v>20</v>
          </cell>
        </row>
        <row r="6743">
          <cell r="A6743" t="str">
            <v>301050130All</v>
          </cell>
          <cell r="B6743">
            <v>393</v>
          </cell>
          <cell r="R6743" t="str">
            <v>301050031All</v>
          </cell>
          <cell r="S6743">
            <v>11</v>
          </cell>
        </row>
        <row r="6744">
          <cell r="A6744" t="str">
            <v>301050401All</v>
          </cell>
          <cell r="B6744">
            <v>679</v>
          </cell>
          <cell r="R6744" t="str">
            <v>301050041All</v>
          </cell>
          <cell r="S6744">
            <v>63</v>
          </cell>
        </row>
        <row r="6745">
          <cell r="A6745" t="str">
            <v>301050711All</v>
          </cell>
          <cell r="B6745">
            <v>547</v>
          </cell>
          <cell r="R6745" t="str">
            <v>301050047GAD/GASAll</v>
          </cell>
          <cell r="S6745">
            <v>679</v>
          </cell>
        </row>
        <row r="6746">
          <cell r="A6746" t="str">
            <v>301070011All</v>
          </cell>
          <cell r="B6746">
            <v>15</v>
          </cell>
          <cell r="R6746" t="str">
            <v>301050067All</v>
          </cell>
          <cell r="S6746">
            <v>869</v>
          </cell>
        </row>
        <row r="6747">
          <cell r="A6747" t="str">
            <v>301070016All</v>
          </cell>
          <cell r="B6747">
            <v>53</v>
          </cell>
          <cell r="R6747" t="str">
            <v>301050079All</v>
          </cell>
          <cell r="S6747">
            <v>455</v>
          </cell>
        </row>
        <row r="6748">
          <cell r="A6748" t="str">
            <v>301070067All</v>
          </cell>
          <cell r="B6748">
            <v>770</v>
          </cell>
          <cell r="R6748" t="str">
            <v>301050091All</v>
          </cell>
          <cell r="S6748">
            <v>20</v>
          </cell>
        </row>
        <row r="6749">
          <cell r="A6749" t="str">
            <v>301070091All</v>
          </cell>
          <cell r="B6749">
            <v>16</v>
          </cell>
          <cell r="R6749" t="str">
            <v>301050091Irrigated</v>
          </cell>
          <cell r="S6749">
            <v>25</v>
          </cell>
        </row>
        <row r="6750">
          <cell r="A6750" t="str">
            <v>301070401All</v>
          </cell>
          <cell r="B6750">
            <v>601</v>
          </cell>
          <cell r="R6750" t="str">
            <v>301050091NonIrrigated</v>
          </cell>
          <cell r="S6750">
            <v>18</v>
          </cell>
        </row>
        <row r="6751">
          <cell r="A6751" t="str">
            <v>301090011All</v>
          </cell>
          <cell r="B6751">
            <v>17</v>
          </cell>
          <cell r="R6751" t="str">
            <v>301050129All</v>
          </cell>
          <cell r="S6751">
            <v>473</v>
          </cell>
        </row>
        <row r="6752">
          <cell r="A6752" t="str">
            <v>301090016All</v>
          </cell>
          <cell r="B6752">
            <v>26</v>
          </cell>
          <cell r="R6752" t="str">
            <v>301050130All</v>
          </cell>
          <cell r="S6752">
            <v>393</v>
          </cell>
        </row>
        <row r="6753">
          <cell r="A6753" t="str">
            <v>301090047GAD/GASAll</v>
          </cell>
          <cell r="B6753">
            <v>683</v>
          </cell>
          <cell r="R6753" t="str">
            <v>301050401All</v>
          </cell>
          <cell r="S6753">
            <v>679</v>
          </cell>
        </row>
        <row r="6754">
          <cell r="A6754" t="str">
            <v>301090067All</v>
          </cell>
          <cell r="B6754">
            <v>875</v>
          </cell>
          <cell r="R6754" t="str">
            <v>301050711All</v>
          </cell>
          <cell r="S6754">
            <v>547</v>
          </cell>
        </row>
        <row r="6755">
          <cell r="A6755" t="str">
            <v>301090078All</v>
          </cell>
          <cell r="B6755">
            <v>648</v>
          </cell>
          <cell r="R6755" t="str">
            <v>301070011All</v>
          </cell>
          <cell r="S6755">
            <v>15</v>
          </cell>
        </row>
        <row r="6756">
          <cell r="A6756" t="str">
            <v>301090079All</v>
          </cell>
          <cell r="B6756">
            <v>525</v>
          </cell>
          <cell r="R6756" t="str">
            <v>301070016All</v>
          </cell>
          <cell r="S6756">
            <v>53</v>
          </cell>
        </row>
        <row r="6757">
          <cell r="A6757" t="str">
            <v>301090091All</v>
          </cell>
          <cell r="B6757">
            <v>20</v>
          </cell>
          <cell r="R6757" t="str">
            <v>301070067All</v>
          </cell>
          <cell r="S6757">
            <v>770</v>
          </cell>
        </row>
        <row r="6758">
          <cell r="A6758" t="str">
            <v>301090129All</v>
          </cell>
          <cell r="B6758">
            <v>441</v>
          </cell>
          <cell r="R6758" t="str">
            <v>301070091All</v>
          </cell>
          <cell r="S6758">
            <v>16</v>
          </cell>
        </row>
        <row r="6759">
          <cell r="A6759" t="str">
            <v>301090401All</v>
          </cell>
          <cell r="B6759">
            <v>700</v>
          </cell>
          <cell r="R6759" t="str">
            <v>301070401All</v>
          </cell>
          <cell r="S6759">
            <v>601</v>
          </cell>
        </row>
        <row r="6760">
          <cell r="A6760" t="str">
            <v>301090711All</v>
          </cell>
          <cell r="B6760">
            <v>490</v>
          </cell>
          <cell r="R6760" t="str">
            <v>301090011All</v>
          </cell>
          <cell r="S6760">
            <v>17</v>
          </cell>
        </row>
        <row r="6761">
          <cell r="A6761" t="str">
            <v>301110011All</v>
          </cell>
          <cell r="B6761">
            <v>20</v>
          </cell>
          <cell r="R6761" t="str">
            <v>301090016All</v>
          </cell>
          <cell r="S6761">
            <v>26</v>
          </cell>
        </row>
        <row r="6762">
          <cell r="A6762" t="str">
            <v>301110016All</v>
          </cell>
          <cell r="B6762">
            <v>21</v>
          </cell>
          <cell r="R6762" t="str">
            <v>301090047GAD/GASAll</v>
          </cell>
          <cell r="S6762">
            <v>683</v>
          </cell>
        </row>
        <row r="6763">
          <cell r="A6763" t="str">
            <v>301110016Irrigated</v>
          </cell>
          <cell r="B6763">
            <v>60</v>
          </cell>
          <cell r="R6763" t="str">
            <v>301090067All</v>
          </cell>
          <cell r="S6763">
            <v>875</v>
          </cell>
        </row>
        <row r="6764">
          <cell r="A6764" t="str">
            <v>301110016Nonirrigated</v>
          </cell>
          <cell r="B6764">
            <v>21</v>
          </cell>
          <cell r="R6764" t="str">
            <v>301090078All</v>
          </cell>
          <cell r="S6764">
            <v>648</v>
          </cell>
        </row>
        <row r="6765">
          <cell r="A6765" t="str">
            <v>301110041All</v>
          </cell>
          <cell r="B6765">
            <v>99</v>
          </cell>
          <cell r="R6765" t="str">
            <v>301090079All</v>
          </cell>
          <cell r="S6765">
            <v>525</v>
          </cell>
        </row>
        <row r="6766">
          <cell r="A6766" t="str">
            <v>301110067All</v>
          </cell>
          <cell r="B6766">
            <v>700</v>
          </cell>
          <cell r="R6766" t="str">
            <v>301090091All</v>
          </cell>
          <cell r="S6766">
            <v>20</v>
          </cell>
        </row>
        <row r="6767">
          <cell r="A6767" t="str">
            <v>301110079All</v>
          </cell>
          <cell r="B6767">
            <v>324</v>
          </cell>
          <cell r="R6767" t="str">
            <v>301090129All</v>
          </cell>
          <cell r="S6767">
            <v>441</v>
          </cell>
        </row>
        <row r="6768">
          <cell r="A6768" t="str">
            <v>301110091All</v>
          </cell>
          <cell r="B6768">
            <v>52</v>
          </cell>
          <cell r="R6768" t="str">
            <v>301090401All</v>
          </cell>
          <cell r="S6768">
            <v>700</v>
          </cell>
        </row>
        <row r="6769">
          <cell r="A6769" t="str">
            <v>301110091Irrigated</v>
          </cell>
          <cell r="B6769">
            <v>67</v>
          </cell>
          <cell r="R6769" t="str">
            <v>301090711All</v>
          </cell>
          <cell r="S6769">
            <v>490</v>
          </cell>
        </row>
        <row r="6770">
          <cell r="A6770" t="str">
            <v>301110091Nonirrigated</v>
          </cell>
          <cell r="B6770">
            <v>13</v>
          </cell>
          <cell r="R6770" t="str">
            <v>301110011All</v>
          </cell>
          <cell r="S6770">
            <v>20</v>
          </cell>
        </row>
        <row r="6771">
          <cell r="A6771" t="str">
            <v>301110401All</v>
          </cell>
          <cell r="B6771">
            <v>546</v>
          </cell>
          <cell r="R6771" t="str">
            <v>301110016All</v>
          </cell>
          <cell r="S6771">
            <v>21</v>
          </cell>
        </row>
        <row r="6772">
          <cell r="A6772" t="str">
            <v>310010011All</v>
          </cell>
          <cell r="B6772">
            <v>27</v>
          </cell>
          <cell r="R6772" t="str">
            <v>301110016Irrigated</v>
          </cell>
          <cell r="S6772">
            <v>60</v>
          </cell>
        </row>
        <row r="6773">
          <cell r="A6773" t="str">
            <v>310010016All</v>
          </cell>
          <cell r="B6773">
            <v>36</v>
          </cell>
          <cell r="R6773" t="str">
            <v>301110016NonIrrigated</v>
          </cell>
          <cell r="S6773">
            <v>21</v>
          </cell>
        </row>
        <row r="6774">
          <cell r="A6774" t="str">
            <v>310010041All</v>
          </cell>
          <cell r="B6774">
            <v>125</v>
          </cell>
          <cell r="R6774" t="str">
            <v>301110041All</v>
          </cell>
          <cell r="S6774">
            <v>99</v>
          </cell>
        </row>
        <row r="6775">
          <cell r="A6775" t="str">
            <v>310010051All</v>
          </cell>
          <cell r="B6775">
            <v>64</v>
          </cell>
          <cell r="R6775" t="str">
            <v>301110067All</v>
          </cell>
          <cell r="S6775">
            <v>700</v>
          </cell>
        </row>
        <row r="6776">
          <cell r="A6776" t="str">
            <v>310010051Irrigated</v>
          </cell>
          <cell r="B6776">
            <v>78</v>
          </cell>
          <cell r="R6776" t="str">
            <v>301110079All</v>
          </cell>
          <cell r="S6776">
            <v>324</v>
          </cell>
        </row>
        <row r="6777">
          <cell r="A6777" t="str">
            <v>310010051Nonirrigated</v>
          </cell>
          <cell r="B6777">
            <v>55</v>
          </cell>
          <cell r="R6777" t="str">
            <v>301110091All</v>
          </cell>
          <cell r="S6777">
            <v>52</v>
          </cell>
        </row>
        <row r="6778">
          <cell r="A6778" t="str">
            <v>310010081All</v>
          </cell>
          <cell r="B6778">
            <v>39</v>
          </cell>
          <cell r="R6778" t="str">
            <v>301110091Irrigated</v>
          </cell>
          <cell r="S6778">
            <v>67</v>
          </cell>
        </row>
        <row r="6779">
          <cell r="A6779" t="str">
            <v>310030011All</v>
          </cell>
          <cell r="B6779">
            <v>29</v>
          </cell>
          <cell r="R6779" t="str">
            <v>301110091NonIrrigated</v>
          </cell>
          <cell r="S6779">
            <v>13</v>
          </cell>
        </row>
        <row r="6780">
          <cell r="A6780" t="str">
            <v>310030011Irrigated</v>
          </cell>
          <cell r="B6780">
            <v>29</v>
          </cell>
          <cell r="R6780" t="str">
            <v>301110401All</v>
          </cell>
          <cell r="S6780">
            <v>546</v>
          </cell>
        </row>
        <row r="6781">
          <cell r="A6781" t="str">
            <v>310030011Nonirrigated</v>
          </cell>
          <cell r="B6781">
            <v>29</v>
          </cell>
          <cell r="R6781" t="str">
            <v>310010011All</v>
          </cell>
          <cell r="S6781">
            <v>27</v>
          </cell>
        </row>
        <row r="6782">
          <cell r="A6782" t="str">
            <v>310030016All</v>
          </cell>
          <cell r="B6782">
            <v>51</v>
          </cell>
          <cell r="R6782" t="str">
            <v>310010016All</v>
          </cell>
          <cell r="S6782">
            <v>36</v>
          </cell>
        </row>
        <row r="6783">
          <cell r="A6783" t="str">
            <v>310030016Irrigated</v>
          </cell>
          <cell r="B6783">
            <v>51</v>
          </cell>
          <cell r="R6783" t="str">
            <v>310010041All</v>
          </cell>
          <cell r="S6783">
            <v>125</v>
          </cell>
        </row>
        <row r="6784">
          <cell r="A6784" t="str">
            <v>310030016Nonirrigated</v>
          </cell>
          <cell r="B6784">
            <v>51</v>
          </cell>
          <cell r="R6784" t="str">
            <v>310010051All</v>
          </cell>
          <cell r="S6784">
            <v>64</v>
          </cell>
        </row>
        <row r="6785">
          <cell r="A6785" t="str">
            <v>310030041All</v>
          </cell>
          <cell r="B6785">
            <v>122</v>
          </cell>
          <cell r="R6785" t="str">
            <v>310010051Irrigated</v>
          </cell>
          <cell r="S6785">
            <v>78</v>
          </cell>
        </row>
        <row r="6786">
          <cell r="A6786" t="str">
            <v>310030051All</v>
          </cell>
          <cell r="B6786">
            <v>50</v>
          </cell>
          <cell r="R6786" t="str">
            <v>310010051NonIrrigated</v>
          </cell>
          <cell r="S6786">
            <v>55</v>
          </cell>
        </row>
        <row r="6787">
          <cell r="A6787" t="str">
            <v>310030081All</v>
          </cell>
          <cell r="B6787">
            <v>36</v>
          </cell>
          <cell r="R6787" t="str">
            <v>310010081All</v>
          </cell>
          <cell r="S6787">
            <v>39</v>
          </cell>
        </row>
        <row r="6788">
          <cell r="A6788" t="str">
            <v>310050041All</v>
          </cell>
          <cell r="B6788">
            <v>109</v>
          </cell>
          <cell r="R6788" t="str">
            <v>310030011All</v>
          </cell>
          <cell r="S6788">
            <v>29</v>
          </cell>
        </row>
        <row r="6789">
          <cell r="A6789" t="str">
            <v>310070011All</v>
          </cell>
          <cell r="B6789">
            <v>22</v>
          </cell>
          <cell r="R6789" t="str">
            <v>310030011Irrigated</v>
          </cell>
          <cell r="S6789">
            <v>29</v>
          </cell>
        </row>
        <row r="6790">
          <cell r="A6790" t="str">
            <v>310070016All</v>
          </cell>
          <cell r="B6790">
            <v>14</v>
          </cell>
          <cell r="R6790" t="str">
            <v>310030011NonIrrigated</v>
          </cell>
          <cell r="S6790">
            <v>29</v>
          </cell>
        </row>
        <row r="6791">
          <cell r="A6791" t="str">
            <v>310070041All</v>
          </cell>
          <cell r="B6791">
            <v>52</v>
          </cell>
          <cell r="R6791" t="str">
            <v>310030016All</v>
          </cell>
          <cell r="S6791">
            <v>51</v>
          </cell>
        </row>
        <row r="6792">
          <cell r="A6792" t="str">
            <v>310070041Irrigated</v>
          </cell>
          <cell r="B6792">
            <v>94</v>
          </cell>
          <cell r="R6792" t="str">
            <v>310030016Irrigated</v>
          </cell>
          <cell r="S6792">
            <v>51</v>
          </cell>
        </row>
        <row r="6793">
          <cell r="A6793" t="str">
            <v>310070041Nonirrigated</v>
          </cell>
          <cell r="B6793">
            <v>29</v>
          </cell>
          <cell r="R6793" t="str">
            <v>310030016NonIrrigated</v>
          </cell>
          <cell r="S6793">
            <v>51</v>
          </cell>
        </row>
        <row r="6794">
          <cell r="A6794" t="str">
            <v>310070078All</v>
          </cell>
          <cell r="B6794">
            <v>397</v>
          </cell>
          <cell r="R6794" t="str">
            <v>310030041All</v>
          </cell>
          <cell r="S6794">
            <v>122</v>
          </cell>
        </row>
        <row r="6795">
          <cell r="A6795" t="str">
            <v>310070091All</v>
          </cell>
          <cell r="B6795">
            <v>15</v>
          </cell>
          <cell r="R6795" t="str">
            <v>310030051All</v>
          </cell>
          <cell r="S6795">
            <v>50</v>
          </cell>
        </row>
        <row r="6796">
          <cell r="A6796" t="str">
            <v>310090041All</v>
          </cell>
          <cell r="B6796">
            <v>92</v>
          </cell>
          <cell r="R6796" t="str">
            <v>310030081All</v>
          </cell>
          <cell r="S6796">
            <v>36</v>
          </cell>
        </row>
        <row r="6797">
          <cell r="A6797" t="str">
            <v>310110011All</v>
          </cell>
          <cell r="B6797">
            <v>29</v>
          </cell>
          <cell r="R6797" t="str">
            <v>310050041All</v>
          </cell>
          <cell r="S6797">
            <v>109</v>
          </cell>
        </row>
        <row r="6798">
          <cell r="A6798" t="str">
            <v>310110011Irrigated</v>
          </cell>
          <cell r="B6798">
            <v>29</v>
          </cell>
          <cell r="R6798" t="str">
            <v>310070011All</v>
          </cell>
          <cell r="S6798">
            <v>22</v>
          </cell>
        </row>
        <row r="6799">
          <cell r="A6799" t="str">
            <v>310110011Nonirrigated</v>
          </cell>
          <cell r="B6799">
            <v>29</v>
          </cell>
          <cell r="R6799" t="str">
            <v>310070016All</v>
          </cell>
          <cell r="S6799">
            <v>14</v>
          </cell>
        </row>
        <row r="6800">
          <cell r="A6800" t="str">
            <v>310110016All</v>
          </cell>
          <cell r="B6800">
            <v>51</v>
          </cell>
          <cell r="R6800" t="str">
            <v>310070041All</v>
          </cell>
          <cell r="S6800">
            <v>52</v>
          </cell>
        </row>
        <row r="6801">
          <cell r="A6801" t="str">
            <v>310110016Irrigated</v>
          </cell>
          <cell r="B6801">
            <v>51</v>
          </cell>
          <cell r="R6801" t="str">
            <v>310070041Irrigated</v>
          </cell>
          <cell r="S6801">
            <v>94</v>
          </cell>
        </row>
        <row r="6802">
          <cell r="A6802" t="str">
            <v>310110016Nonirrigated</v>
          </cell>
          <cell r="B6802">
            <v>51</v>
          </cell>
          <cell r="R6802" t="str">
            <v>310070041NonIrrigated</v>
          </cell>
          <cell r="S6802">
            <v>29</v>
          </cell>
        </row>
        <row r="6803">
          <cell r="A6803" t="str">
            <v>310110041All</v>
          </cell>
          <cell r="B6803">
            <v>110</v>
          </cell>
          <cell r="R6803" t="str">
            <v>310070078All</v>
          </cell>
          <cell r="S6803">
            <v>397</v>
          </cell>
        </row>
        <row r="6804">
          <cell r="A6804" t="str">
            <v>310110041Irrigated</v>
          </cell>
          <cell r="B6804">
            <v>125</v>
          </cell>
          <cell r="R6804" t="str">
            <v>310070091All</v>
          </cell>
          <cell r="S6804">
            <v>15</v>
          </cell>
        </row>
        <row r="6805">
          <cell r="A6805" t="str">
            <v>310110041Nonirrigated</v>
          </cell>
          <cell r="B6805">
            <v>74</v>
          </cell>
          <cell r="R6805" t="str">
            <v>310090041All</v>
          </cell>
          <cell r="S6805">
            <v>92</v>
          </cell>
        </row>
        <row r="6806">
          <cell r="A6806" t="str">
            <v>310110051All</v>
          </cell>
          <cell r="B6806">
            <v>52</v>
          </cell>
          <cell r="R6806" t="str">
            <v>310110011All</v>
          </cell>
          <cell r="S6806">
            <v>29</v>
          </cell>
        </row>
        <row r="6807">
          <cell r="A6807" t="str">
            <v>310110081All</v>
          </cell>
          <cell r="B6807">
            <v>34</v>
          </cell>
          <cell r="R6807" t="str">
            <v>310110011Irrigated</v>
          </cell>
          <cell r="S6807">
            <v>29</v>
          </cell>
        </row>
        <row r="6808">
          <cell r="A6808" t="str">
            <v>310110081Irrigated</v>
          </cell>
          <cell r="B6808">
            <v>38</v>
          </cell>
          <cell r="R6808" t="str">
            <v>310110011NonIrrigated</v>
          </cell>
          <cell r="S6808">
            <v>29</v>
          </cell>
        </row>
        <row r="6809">
          <cell r="A6809" t="str">
            <v>310110081Nonirrigated</v>
          </cell>
          <cell r="B6809">
            <v>26</v>
          </cell>
          <cell r="R6809" t="str">
            <v>310110016All</v>
          </cell>
          <cell r="S6809">
            <v>51</v>
          </cell>
        </row>
        <row r="6810">
          <cell r="A6810" t="str">
            <v>310130011All</v>
          </cell>
          <cell r="B6810">
            <v>30</v>
          </cell>
          <cell r="R6810" t="str">
            <v>310110016Irrigated</v>
          </cell>
          <cell r="S6810">
            <v>51</v>
          </cell>
        </row>
        <row r="6811">
          <cell r="A6811" t="str">
            <v>310130011Irrigated</v>
          </cell>
          <cell r="B6811">
            <v>48</v>
          </cell>
          <cell r="R6811" t="str">
            <v>310110016NonIrrigated</v>
          </cell>
          <cell r="S6811">
            <v>51</v>
          </cell>
        </row>
        <row r="6812">
          <cell r="A6812" t="str">
            <v>310130011Nonirrigated</v>
          </cell>
          <cell r="B6812">
            <v>25</v>
          </cell>
          <cell r="R6812" t="str">
            <v>310110041All</v>
          </cell>
          <cell r="S6812">
            <v>110</v>
          </cell>
        </row>
        <row r="6813">
          <cell r="A6813" t="str">
            <v>310130016All</v>
          </cell>
          <cell r="B6813">
            <v>34</v>
          </cell>
          <cell r="R6813" t="str">
            <v>310110041Irrigated</v>
          </cell>
          <cell r="S6813">
            <v>125</v>
          </cell>
        </row>
        <row r="6814">
          <cell r="A6814" t="str">
            <v>310130016Irrigated</v>
          </cell>
          <cell r="B6814">
            <v>48</v>
          </cell>
          <cell r="R6814" t="str">
            <v>310110041NonIrrigated</v>
          </cell>
          <cell r="S6814">
            <v>74</v>
          </cell>
        </row>
        <row r="6815">
          <cell r="A6815" t="str">
            <v>310130016Nonirrigated</v>
          </cell>
          <cell r="B6815">
            <v>14</v>
          </cell>
          <cell r="R6815" t="str">
            <v>310110051All</v>
          </cell>
          <cell r="S6815">
            <v>52</v>
          </cell>
        </row>
        <row r="6816">
          <cell r="A6816" t="str">
            <v>310130041All</v>
          </cell>
          <cell r="B6816">
            <v>98</v>
          </cell>
          <cell r="R6816" t="str">
            <v>310110081All</v>
          </cell>
          <cell r="S6816">
            <v>34</v>
          </cell>
        </row>
        <row r="6817">
          <cell r="A6817" t="str">
            <v>310130078All</v>
          </cell>
          <cell r="B6817">
            <v>673</v>
          </cell>
          <cell r="R6817" t="str">
            <v>310110081Irrigated</v>
          </cell>
          <cell r="S6817">
            <v>38</v>
          </cell>
        </row>
        <row r="6818">
          <cell r="A6818" t="str">
            <v>310130078Irrigated</v>
          </cell>
          <cell r="B6818">
            <v>1044</v>
          </cell>
          <cell r="R6818" t="str">
            <v>310110081NonIrrigated</v>
          </cell>
          <cell r="S6818">
            <v>26</v>
          </cell>
        </row>
        <row r="6819">
          <cell r="A6819" t="str">
            <v>310130078Nonirrigated</v>
          </cell>
          <cell r="B6819">
            <v>526</v>
          </cell>
          <cell r="R6819" t="str">
            <v>310130011All</v>
          </cell>
          <cell r="S6819">
            <v>30</v>
          </cell>
        </row>
        <row r="6820">
          <cell r="A6820" t="str">
            <v>310150011All</v>
          </cell>
          <cell r="B6820">
            <v>25</v>
          </cell>
          <cell r="R6820" t="str">
            <v>310130011Irrigated</v>
          </cell>
          <cell r="S6820">
            <v>48</v>
          </cell>
        </row>
        <row r="6821">
          <cell r="A6821" t="str">
            <v>310150016All</v>
          </cell>
          <cell r="B6821">
            <v>40</v>
          </cell>
          <cell r="R6821" t="str">
            <v>310130011NonIrrigated</v>
          </cell>
          <cell r="S6821">
            <v>25</v>
          </cell>
        </row>
        <row r="6822">
          <cell r="A6822" t="str">
            <v>310150041All</v>
          </cell>
          <cell r="B6822">
            <v>51</v>
          </cell>
          <cell r="R6822" t="str">
            <v>310130016All</v>
          </cell>
          <cell r="S6822">
            <v>34</v>
          </cell>
        </row>
        <row r="6823">
          <cell r="A6823" t="str">
            <v>310150051All</v>
          </cell>
          <cell r="B6823">
            <v>38</v>
          </cell>
          <cell r="R6823" t="str">
            <v>310130016Irrigated</v>
          </cell>
          <cell r="S6823">
            <v>48</v>
          </cell>
        </row>
        <row r="6824">
          <cell r="A6824" t="str">
            <v>310150081All</v>
          </cell>
          <cell r="B6824">
            <v>20</v>
          </cell>
          <cell r="R6824" t="str">
            <v>310130016NonIrrigated</v>
          </cell>
          <cell r="S6824">
            <v>14</v>
          </cell>
        </row>
        <row r="6825">
          <cell r="A6825" t="str">
            <v>310170016All</v>
          </cell>
          <cell r="B6825">
            <v>33</v>
          </cell>
          <cell r="R6825" t="str">
            <v>310130041All</v>
          </cell>
          <cell r="S6825">
            <v>98</v>
          </cell>
        </row>
        <row r="6826">
          <cell r="A6826" t="str">
            <v>310170016Irrigated</v>
          </cell>
          <cell r="B6826">
            <v>46</v>
          </cell>
          <cell r="R6826" t="str">
            <v>310130078All</v>
          </cell>
          <cell r="S6826">
            <v>673</v>
          </cell>
        </row>
        <row r="6827">
          <cell r="A6827" t="str">
            <v>310170016Nonirrigated</v>
          </cell>
          <cell r="B6827">
            <v>25</v>
          </cell>
          <cell r="R6827" t="str">
            <v>310130078Irrigated</v>
          </cell>
          <cell r="S6827">
            <v>1044</v>
          </cell>
        </row>
        <row r="6828">
          <cell r="A6828" t="str">
            <v>310170041All</v>
          </cell>
          <cell r="B6828">
            <v>112</v>
          </cell>
          <cell r="R6828" t="str">
            <v>310130078NonIrrigated</v>
          </cell>
          <cell r="S6828">
            <v>526</v>
          </cell>
        </row>
        <row r="6829">
          <cell r="A6829" t="str">
            <v>310170051All</v>
          </cell>
          <cell r="B6829">
            <v>36</v>
          </cell>
          <cell r="R6829" t="str">
            <v>310150011All</v>
          </cell>
          <cell r="S6829">
            <v>25</v>
          </cell>
        </row>
        <row r="6830">
          <cell r="A6830" t="str">
            <v>310170081All</v>
          </cell>
          <cell r="B6830">
            <v>35</v>
          </cell>
          <cell r="R6830" t="str">
            <v>310150016All</v>
          </cell>
          <cell r="S6830">
            <v>40</v>
          </cell>
        </row>
        <row r="6831">
          <cell r="A6831" t="str">
            <v>310190011All</v>
          </cell>
          <cell r="B6831">
            <v>29</v>
          </cell>
          <cell r="R6831" t="str">
            <v>310150041All</v>
          </cell>
          <cell r="S6831">
            <v>51</v>
          </cell>
        </row>
        <row r="6832">
          <cell r="A6832" t="str">
            <v>310190011Irrigated</v>
          </cell>
          <cell r="B6832">
            <v>39</v>
          </cell>
          <cell r="R6832" t="str">
            <v>310150051All</v>
          </cell>
          <cell r="S6832">
            <v>38</v>
          </cell>
        </row>
        <row r="6833">
          <cell r="A6833" t="str">
            <v>310190011Nonirrigated</v>
          </cell>
          <cell r="B6833">
            <v>25</v>
          </cell>
          <cell r="R6833" t="str">
            <v>310150081All</v>
          </cell>
          <cell r="S6833">
            <v>20</v>
          </cell>
        </row>
        <row r="6834">
          <cell r="A6834" t="str">
            <v>310190016All</v>
          </cell>
          <cell r="B6834">
            <v>35</v>
          </cell>
          <cell r="R6834" t="str">
            <v>310170016All</v>
          </cell>
          <cell r="S6834">
            <v>33</v>
          </cell>
        </row>
        <row r="6835">
          <cell r="A6835" t="str">
            <v>310190016Irrigated</v>
          </cell>
          <cell r="B6835">
            <v>41</v>
          </cell>
          <cell r="R6835" t="str">
            <v>310170016Irrigated</v>
          </cell>
          <cell r="S6835">
            <v>46</v>
          </cell>
        </row>
        <row r="6836">
          <cell r="A6836" t="str">
            <v>310190016Nonirrigated</v>
          </cell>
          <cell r="B6836">
            <v>30</v>
          </cell>
          <cell r="R6836" t="str">
            <v>310170016NonIrrigated</v>
          </cell>
          <cell r="S6836">
            <v>25</v>
          </cell>
        </row>
        <row r="6837">
          <cell r="A6837" t="str">
            <v>310190041All</v>
          </cell>
          <cell r="B6837">
            <v>119</v>
          </cell>
          <cell r="R6837" t="str">
            <v>310170041All</v>
          </cell>
          <cell r="S6837">
            <v>112</v>
          </cell>
        </row>
        <row r="6838">
          <cell r="A6838" t="str">
            <v>310190051All</v>
          </cell>
          <cell r="B6838">
            <v>55</v>
          </cell>
          <cell r="R6838" t="str">
            <v>310170051All</v>
          </cell>
          <cell r="S6838">
            <v>36</v>
          </cell>
        </row>
        <row r="6839">
          <cell r="A6839" t="str">
            <v>310190051Irrigated</v>
          </cell>
          <cell r="B6839">
            <v>74</v>
          </cell>
          <cell r="R6839" t="str">
            <v>310170081All</v>
          </cell>
          <cell r="S6839">
            <v>35</v>
          </cell>
        </row>
        <row r="6840">
          <cell r="A6840" t="str">
            <v>310190051Nonirrigated</v>
          </cell>
          <cell r="B6840">
            <v>41</v>
          </cell>
          <cell r="R6840" t="str">
            <v>310190011All</v>
          </cell>
          <cell r="S6840">
            <v>29</v>
          </cell>
        </row>
        <row r="6841">
          <cell r="A6841" t="str">
            <v>310190081All</v>
          </cell>
          <cell r="B6841">
            <v>36</v>
          </cell>
          <cell r="R6841" t="str">
            <v>310190011Irrigated</v>
          </cell>
          <cell r="S6841">
            <v>39</v>
          </cell>
        </row>
        <row r="6842">
          <cell r="A6842" t="str">
            <v>310210011All</v>
          </cell>
          <cell r="B6842">
            <v>29</v>
          </cell>
          <cell r="R6842" t="str">
            <v>310190011NonIrrigated</v>
          </cell>
          <cell r="S6842">
            <v>25</v>
          </cell>
        </row>
        <row r="6843">
          <cell r="A6843" t="str">
            <v>310210016All</v>
          </cell>
          <cell r="B6843">
            <v>51</v>
          </cell>
          <cell r="R6843" t="str">
            <v>310190016All</v>
          </cell>
          <cell r="S6843">
            <v>35</v>
          </cell>
        </row>
        <row r="6844">
          <cell r="A6844" t="str">
            <v>310210041All</v>
          </cell>
          <cell r="B6844">
            <v>103</v>
          </cell>
          <cell r="R6844" t="str">
            <v>310190016Irrigated</v>
          </cell>
          <cell r="S6844">
            <v>41</v>
          </cell>
        </row>
        <row r="6845">
          <cell r="A6845" t="str">
            <v>310210051All</v>
          </cell>
          <cell r="B6845">
            <v>53</v>
          </cell>
          <cell r="R6845" t="str">
            <v>310190016NonIrrigated</v>
          </cell>
          <cell r="S6845">
            <v>30</v>
          </cell>
        </row>
        <row r="6846">
          <cell r="A6846" t="str">
            <v>310210081All</v>
          </cell>
          <cell r="B6846">
            <v>32</v>
          </cell>
          <cell r="R6846" t="str">
            <v>310190041All</v>
          </cell>
          <cell r="S6846">
            <v>119</v>
          </cell>
        </row>
        <row r="6847">
          <cell r="A6847" t="str">
            <v>310230011All</v>
          </cell>
          <cell r="B6847">
            <v>32</v>
          </cell>
          <cell r="R6847" t="str">
            <v>310190051All</v>
          </cell>
          <cell r="S6847">
            <v>55</v>
          </cell>
        </row>
        <row r="6848">
          <cell r="A6848" t="str">
            <v>310230016All</v>
          </cell>
          <cell r="B6848">
            <v>36</v>
          </cell>
          <cell r="R6848" t="str">
            <v>310190051Irrigated</v>
          </cell>
          <cell r="S6848">
            <v>74</v>
          </cell>
        </row>
        <row r="6849">
          <cell r="A6849" t="str">
            <v>310230041All</v>
          </cell>
          <cell r="B6849">
            <v>102</v>
          </cell>
          <cell r="R6849" t="str">
            <v>310190051NonIrrigated</v>
          </cell>
          <cell r="S6849">
            <v>41</v>
          </cell>
        </row>
        <row r="6850">
          <cell r="A6850" t="str">
            <v>310230041Irrigated</v>
          </cell>
          <cell r="B6850">
            <v>127</v>
          </cell>
          <cell r="R6850" t="str">
            <v>310190081All</v>
          </cell>
          <cell r="S6850">
            <v>36</v>
          </cell>
        </row>
        <row r="6851">
          <cell r="A6851" t="str">
            <v>310230041Nonirrigated</v>
          </cell>
          <cell r="B6851">
            <v>76</v>
          </cell>
          <cell r="R6851" t="str">
            <v>310210011All</v>
          </cell>
          <cell r="S6851">
            <v>29</v>
          </cell>
        </row>
        <row r="6852">
          <cell r="A6852" t="str">
            <v>310230051All</v>
          </cell>
          <cell r="B6852">
            <v>62</v>
          </cell>
          <cell r="R6852" t="str">
            <v>310210016All</v>
          </cell>
          <cell r="S6852">
            <v>51</v>
          </cell>
        </row>
        <row r="6853">
          <cell r="A6853" t="str">
            <v>310230081All</v>
          </cell>
          <cell r="B6853">
            <v>32</v>
          </cell>
          <cell r="R6853" t="str">
            <v>310210041All</v>
          </cell>
          <cell r="S6853">
            <v>103</v>
          </cell>
        </row>
        <row r="6854">
          <cell r="A6854" t="str">
            <v>310230081Irrigated</v>
          </cell>
          <cell r="B6854">
            <v>39</v>
          </cell>
          <cell r="R6854" t="str">
            <v>310210051All</v>
          </cell>
          <cell r="S6854">
            <v>53</v>
          </cell>
        </row>
        <row r="6855">
          <cell r="A6855" t="str">
            <v>310230081Nonirrigated</v>
          </cell>
          <cell r="B6855">
            <v>27</v>
          </cell>
          <cell r="R6855" t="str">
            <v>310210081All</v>
          </cell>
          <cell r="S6855">
            <v>32</v>
          </cell>
        </row>
        <row r="6856">
          <cell r="A6856" t="str">
            <v>310250011All</v>
          </cell>
          <cell r="B6856">
            <v>34</v>
          </cell>
          <cell r="R6856" t="str">
            <v>310230011All</v>
          </cell>
          <cell r="S6856">
            <v>32</v>
          </cell>
        </row>
        <row r="6857">
          <cell r="A6857" t="str">
            <v>310250016All</v>
          </cell>
          <cell r="B6857">
            <v>39</v>
          </cell>
          <cell r="R6857" t="str">
            <v>310230016All</v>
          </cell>
          <cell r="S6857">
            <v>36</v>
          </cell>
        </row>
        <row r="6858">
          <cell r="A6858" t="str">
            <v>310250041All</v>
          </cell>
          <cell r="B6858">
            <v>90</v>
          </cell>
          <cell r="R6858" t="str">
            <v>310230041All</v>
          </cell>
          <cell r="S6858">
            <v>102</v>
          </cell>
        </row>
        <row r="6859">
          <cell r="A6859" t="str">
            <v>310250051All</v>
          </cell>
          <cell r="B6859">
            <v>60</v>
          </cell>
          <cell r="R6859" t="str">
            <v>310230041Irrigated</v>
          </cell>
          <cell r="S6859">
            <v>127</v>
          </cell>
        </row>
        <row r="6860">
          <cell r="A6860" t="str">
            <v>310250081All</v>
          </cell>
          <cell r="B6860">
            <v>31</v>
          </cell>
          <cell r="R6860" t="str">
            <v>310230041NonIrrigated</v>
          </cell>
          <cell r="S6860">
            <v>76</v>
          </cell>
        </row>
        <row r="6861">
          <cell r="A6861" t="str">
            <v>310270011All</v>
          </cell>
          <cell r="B6861">
            <v>29</v>
          </cell>
          <cell r="R6861" t="str">
            <v>310230051All</v>
          </cell>
          <cell r="S6861">
            <v>62</v>
          </cell>
        </row>
        <row r="6862">
          <cell r="A6862" t="str">
            <v>310270016All</v>
          </cell>
          <cell r="B6862">
            <v>51</v>
          </cell>
          <cell r="R6862" t="str">
            <v>310230081All</v>
          </cell>
          <cell r="S6862">
            <v>32</v>
          </cell>
        </row>
        <row r="6863">
          <cell r="A6863" t="str">
            <v>310270041All</v>
          </cell>
          <cell r="B6863">
            <v>104</v>
          </cell>
          <cell r="R6863" t="str">
            <v>310230081Irrigated</v>
          </cell>
          <cell r="S6863">
            <v>39</v>
          </cell>
        </row>
        <row r="6864">
          <cell r="A6864" t="str">
            <v>310270041Irrigated</v>
          </cell>
          <cell r="B6864">
            <v>126</v>
          </cell>
          <cell r="R6864" t="str">
            <v>310230081NonIrrigated</v>
          </cell>
          <cell r="S6864">
            <v>27</v>
          </cell>
        </row>
        <row r="6865">
          <cell r="A6865" t="str">
            <v>310270041Nonirrigated</v>
          </cell>
          <cell r="B6865">
            <v>83</v>
          </cell>
          <cell r="R6865" t="str">
            <v>310250011All</v>
          </cell>
          <cell r="S6865">
            <v>34</v>
          </cell>
        </row>
        <row r="6866">
          <cell r="A6866" t="str">
            <v>310270051All</v>
          </cell>
          <cell r="B6866">
            <v>46</v>
          </cell>
          <cell r="R6866" t="str">
            <v>310250016All</v>
          </cell>
          <cell r="S6866">
            <v>39</v>
          </cell>
        </row>
        <row r="6867">
          <cell r="A6867" t="str">
            <v>310270081All</v>
          </cell>
          <cell r="B6867">
            <v>30</v>
          </cell>
          <cell r="R6867" t="str">
            <v>310250041All</v>
          </cell>
          <cell r="S6867">
            <v>90</v>
          </cell>
        </row>
        <row r="6868">
          <cell r="A6868" t="str">
            <v>310270081Irrigated</v>
          </cell>
          <cell r="B6868">
            <v>34</v>
          </cell>
          <cell r="R6868" t="str">
            <v>310250051All</v>
          </cell>
          <cell r="S6868">
            <v>60</v>
          </cell>
        </row>
        <row r="6869">
          <cell r="A6869" t="str">
            <v>310270081Nonirrigated</v>
          </cell>
          <cell r="B6869">
            <v>27</v>
          </cell>
          <cell r="R6869" t="str">
            <v>310250081All</v>
          </cell>
          <cell r="S6869">
            <v>31</v>
          </cell>
        </row>
        <row r="6870">
          <cell r="A6870" t="str">
            <v>310270091All</v>
          </cell>
          <cell r="B6870">
            <v>25</v>
          </cell>
          <cell r="R6870" t="str">
            <v>310270011All</v>
          </cell>
          <cell r="S6870">
            <v>29</v>
          </cell>
        </row>
        <row r="6871">
          <cell r="A6871" t="str">
            <v>310290011All</v>
          </cell>
          <cell r="B6871">
            <v>33</v>
          </cell>
          <cell r="R6871" t="str">
            <v>310270016All</v>
          </cell>
          <cell r="S6871">
            <v>51</v>
          </cell>
        </row>
        <row r="6872">
          <cell r="A6872" t="str">
            <v>310290011Irrigated</v>
          </cell>
          <cell r="B6872">
            <v>54</v>
          </cell>
          <cell r="R6872" t="str">
            <v>310270041All</v>
          </cell>
          <cell r="S6872">
            <v>104</v>
          </cell>
        </row>
        <row r="6873">
          <cell r="A6873" t="str">
            <v>310290011Nonirrigated</v>
          </cell>
          <cell r="B6873">
            <v>27</v>
          </cell>
          <cell r="R6873" t="str">
            <v>310270041Irrigated</v>
          </cell>
          <cell r="S6873">
            <v>126</v>
          </cell>
        </row>
        <row r="6874">
          <cell r="A6874" t="str">
            <v>310290016All</v>
          </cell>
          <cell r="B6874">
            <v>35</v>
          </cell>
          <cell r="R6874" t="str">
            <v>310270041NonIrrigated</v>
          </cell>
          <cell r="S6874">
            <v>83</v>
          </cell>
        </row>
        <row r="6875">
          <cell r="A6875" t="str">
            <v>310290016Irrigated</v>
          </cell>
          <cell r="B6875">
            <v>46</v>
          </cell>
          <cell r="R6875" t="str">
            <v>310270051All</v>
          </cell>
          <cell r="S6875">
            <v>46</v>
          </cell>
        </row>
        <row r="6876">
          <cell r="A6876" t="str">
            <v>310290016Nonirrigated</v>
          </cell>
          <cell r="B6876">
            <v>24</v>
          </cell>
          <cell r="R6876" t="str">
            <v>310270081All</v>
          </cell>
          <cell r="S6876">
            <v>30</v>
          </cell>
        </row>
        <row r="6877">
          <cell r="A6877" t="str">
            <v>310290041All</v>
          </cell>
          <cell r="B6877">
            <v>111</v>
          </cell>
          <cell r="R6877" t="str">
            <v>310270081Irrigated</v>
          </cell>
          <cell r="S6877">
            <v>34</v>
          </cell>
        </row>
        <row r="6878">
          <cell r="A6878" t="str">
            <v>310290051All</v>
          </cell>
          <cell r="B6878">
            <v>36</v>
          </cell>
          <cell r="R6878" t="str">
            <v>310270081NonIrrigated</v>
          </cell>
          <cell r="S6878">
            <v>27</v>
          </cell>
        </row>
        <row r="6879">
          <cell r="A6879" t="str">
            <v>310290078All</v>
          </cell>
          <cell r="B6879">
            <v>648</v>
          </cell>
          <cell r="R6879" t="str">
            <v>310270091All</v>
          </cell>
          <cell r="S6879">
            <v>25</v>
          </cell>
        </row>
        <row r="6880">
          <cell r="A6880" t="str">
            <v>310290081All</v>
          </cell>
          <cell r="B6880">
            <v>39</v>
          </cell>
          <cell r="R6880" t="str">
            <v>310290011All</v>
          </cell>
          <cell r="S6880">
            <v>33</v>
          </cell>
        </row>
        <row r="6881">
          <cell r="A6881" t="str">
            <v>310310011All</v>
          </cell>
          <cell r="B6881">
            <v>32</v>
          </cell>
          <cell r="R6881" t="str">
            <v>310290011Irrigated</v>
          </cell>
          <cell r="S6881">
            <v>54</v>
          </cell>
        </row>
        <row r="6882">
          <cell r="A6882" t="str">
            <v>310310011Irrigated</v>
          </cell>
          <cell r="B6882">
            <v>37</v>
          </cell>
          <cell r="R6882" t="str">
            <v>310290011NonIrrigated</v>
          </cell>
          <cell r="S6882">
            <v>27</v>
          </cell>
        </row>
        <row r="6883">
          <cell r="A6883" t="str">
            <v>310310011Nonirrigated</v>
          </cell>
          <cell r="B6883">
            <v>20</v>
          </cell>
          <cell r="R6883" t="str">
            <v>310290016All</v>
          </cell>
          <cell r="S6883">
            <v>35</v>
          </cell>
        </row>
        <row r="6884">
          <cell r="A6884" t="str">
            <v>310310016All</v>
          </cell>
          <cell r="B6884">
            <v>27</v>
          </cell>
          <cell r="R6884" t="str">
            <v>310290016Irrigated</v>
          </cell>
          <cell r="S6884">
            <v>46</v>
          </cell>
        </row>
        <row r="6885">
          <cell r="A6885" t="str">
            <v>310310016Irrigated</v>
          </cell>
          <cell r="B6885">
            <v>44</v>
          </cell>
          <cell r="R6885" t="str">
            <v>310290016NonIrrigated</v>
          </cell>
          <cell r="S6885">
            <v>24</v>
          </cell>
        </row>
        <row r="6886">
          <cell r="A6886" t="str">
            <v>310310016Nonirrigated</v>
          </cell>
          <cell r="B6886">
            <v>25</v>
          </cell>
          <cell r="R6886" t="str">
            <v>310290041All</v>
          </cell>
          <cell r="S6886">
            <v>111</v>
          </cell>
        </row>
        <row r="6887">
          <cell r="A6887" t="str">
            <v>310310041All</v>
          </cell>
          <cell r="B6887">
            <v>108</v>
          </cell>
          <cell r="R6887" t="str">
            <v>310290051All</v>
          </cell>
          <cell r="S6887">
            <v>36</v>
          </cell>
        </row>
        <row r="6888">
          <cell r="A6888" t="str">
            <v>310310051All</v>
          </cell>
          <cell r="B6888">
            <v>30</v>
          </cell>
          <cell r="R6888" t="str">
            <v>310290078All</v>
          </cell>
          <cell r="S6888">
            <v>648</v>
          </cell>
        </row>
        <row r="6889">
          <cell r="A6889" t="str">
            <v>310310081All</v>
          </cell>
          <cell r="B6889">
            <v>33</v>
          </cell>
          <cell r="R6889" t="str">
            <v>310290081All</v>
          </cell>
          <cell r="S6889">
            <v>39</v>
          </cell>
        </row>
        <row r="6890">
          <cell r="A6890" t="str">
            <v>310330011All</v>
          </cell>
          <cell r="B6890">
            <v>25</v>
          </cell>
          <cell r="R6890" t="str">
            <v>310310011All</v>
          </cell>
          <cell r="S6890">
            <v>32</v>
          </cell>
        </row>
        <row r="6891">
          <cell r="A6891" t="str">
            <v>310330016All</v>
          </cell>
          <cell r="B6891">
            <v>39</v>
          </cell>
          <cell r="R6891" t="str">
            <v>310310011Irrigated</v>
          </cell>
          <cell r="S6891">
            <v>37</v>
          </cell>
        </row>
        <row r="6892">
          <cell r="A6892" t="str">
            <v>310330016Irrigated</v>
          </cell>
          <cell r="B6892">
            <v>46</v>
          </cell>
          <cell r="R6892" t="str">
            <v>310310011NonIrrigated</v>
          </cell>
          <cell r="S6892">
            <v>20</v>
          </cell>
        </row>
        <row r="6893">
          <cell r="A6893" t="str">
            <v>310330016Nonirrigated</v>
          </cell>
          <cell r="B6893">
            <v>24</v>
          </cell>
          <cell r="R6893" t="str">
            <v>310310016All</v>
          </cell>
          <cell r="S6893">
            <v>27</v>
          </cell>
        </row>
        <row r="6894">
          <cell r="A6894" t="str">
            <v>310330041All</v>
          </cell>
          <cell r="B6894">
            <v>78</v>
          </cell>
          <cell r="R6894" t="str">
            <v>310310016Irrigated</v>
          </cell>
          <cell r="S6894">
            <v>44</v>
          </cell>
        </row>
        <row r="6895">
          <cell r="A6895" t="str">
            <v>310330041Irrigated</v>
          </cell>
          <cell r="B6895">
            <v>106</v>
          </cell>
          <cell r="R6895" t="str">
            <v>310310016NonIrrigated</v>
          </cell>
          <cell r="S6895">
            <v>25</v>
          </cell>
        </row>
        <row r="6896">
          <cell r="A6896" t="str">
            <v>310330041Nonirrigated</v>
          </cell>
          <cell r="B6896">
            <v>29</v>
          </cell>
          <cell r="R6896" t="str">
            <v>310310041All</v>
          </cell>
          <cell r="S6896">
            <v>108</v>
          </cell>
        </row>
        <row r="6897">
          <cell r="A6897" t="str">
            <v>310330051All</v>
          </cell>
          <cell r="B6897">
            <v>23</v>
          </cell>
          <cell r="R6897" t="str">
            <v>310310051All</v>
          </cell>
          <cell r="S6897">
            <v>30</v>
          </cell>
        </row>
        <row r="6898">
          <cell r="A6898" t="str">
            <v>310330078All</v>
          </cell>
          <cell r="B6898">
            <v>687</v>
          </cell>
          <cell r="R6898" t="str">
            <v>310310081All</v>
          </cell>
          <cell r="S6898">
            <v>33</v>
          </cell>
        </row>
        <row r="6899">
          <cell r="A6899" t="str">
            <v>310330078Irrigated</v>
          </cell>
          <cell r="B6899">
            <v>975</v>
          </cell>
          <cell r="R6899" t="str">
            <v>310330011All</v>
          </cell>
          <cell r="S6899">
            <v>25</v>
          </cell>
        </row>
        <row r="6900">
          <cell r="A6900" t="str">
            <v>310330078Nonirrigated</v>
          </cell>
          <cell r="B6900">
            <v>522</v>
          </cell>
          <cell r="R6900" t="str">
            <v>310330016All</v>
          </cell>
          <cell r="S6900">
            <v>39</v>
          </cell>
        </row>
        <row r="6901">
          <cell r="A6901" t="str">
            <v>310330081All</v>
          </cell>
          <cell r="B6901">
            <v>22</v>
          </cell>
          <cell r="R6901" t="str">
            <v>310330016Irrigated</v>
          </cell>
          <cell r="S6901">
            <v>46</v>
          </cell>
        </row>
        <row r="6902">
          <cell r="A6902" t="str">
            <v>310330091All</v>
          </cell>
          <cell r="B6902">
            <v>28</v>
          </cell>
          <cell r="R6902" t="str">
            <v>310330016NonIrrigated</v>
          </cell>
          <cell r="S6902">
            <v>24</v>
          </cell>
        </row>
        <row r="6903">
          <cell r="A6903" t="str">
            <v>310350011All</v>
          </cell>
          <cell r="B6903">
            <v>32</v>
          </cell>
          <cell r="R6903" t="str">
            <v>310330041All</v>
          </cell>
          <cell r="S6903">
            <v>78</v>
          </cell>
        </row>
        <row r="6904">
          <cell r="A6904" t="str">
            <v>310350016All</v>
          </cell>
          <cell r="B6904">
            <v>36</v>
          </cell>
          <cell r="R6904" t="str">
            <v>310330041Irrigated</v>
          </cell>
          <cell r="S6904">
            <v>106</v>
          </cell>
        </row>
        <row r="6905">
          <cell r="A6905" t="str">
            <v>310350041All</v>
          </cell>
          <cell r="B6905">
            <v>121</v>
          </cell>
          <cell r="R6905" t="str">
            <v>310330041NonIrrigated</v>
          </cell>
          <cell r="S6905">
            <v>29</v>
          </cell>
        </row>
        <row r="6906">
          <cell r="A6906" t="str">
            <v>310350051All</v>
          </cell>
          <cell r="B6906">
            <v>63</v>
          </cell>
          <cell r="R6906" t="str">
            <v>310330051All</v>
          </cell>
          <cell r="S6906">
            <v>23</v>
          </cell>
        </row>
        <row r="6907">
          <cell r="A6907" t="str">
            <v>310350081All</v>
          </cell>
          <cell r="B6907">
            <v>37</v>
          </cell>
          <cell r="R6907" t="str">
            <v>310330078All</v>
          </cell>
          <cell r="S6907">
            <v>687</v>
          </cell>
        </row>
        <row r="6908">
          <cell r="A6908" t="str">
            <v>310370011All</v>
          </cell>
          <cell r="B6908">
            <v>29</v>
          </cell>
          <cell r="R6908" t="str">
            <v>310330078Irrigated</v>
          </cell>
          <cell r="S6908">
            <v>975</v>
          </cell>
        </row>
        <row r="6909">
          <cell r="A6909" t="str">
            <v>310370011Irrigated</v>
          </cell>
          <cell r="B6909">
            <v>29</v>
          </cell>
          <cell r="R6909" t="str">
            <v>310330078NonIrrigated</v>
          </cell>
          <cell r="S6909">
            <v>522</v>
          </cell>
        </row>
        <row r="6910">
          <cell r="A6910" t="str">
            <v>310370011Nonirrigated</v>
          </cell>
          <cell r="B6910">
            <v>29</v>
          </cell>
          <cell r="R6910" t="str">
            <v>310330081All</v>
          </cell>
          <cell r="S6910">
            <v>22</v>
          </cell>
        </row>
        <row r="6911">
          <cell r="A6911" t="str">
            <v>310370016All</v>
          </cell>
          <cell r="B6911">
            <v>51</v>
          </cell>
          <cell r="R6911" t="str">
            <v>310330091All</v>
          </cell>
          <cell r="S6911">
            <v>28</v>
          </cell>
        </row>
        <row r="6912">
          <cell r="A6912" t="str">
            <v>310370041All</v>
          </cell>
          <cell r="B6912">
            <v>104</v>
          </cell>
          <cell r="R6912" t="str">
            <v>310350011All</v>
          </cell>
          <cell r="S6912">
            <v>32</v>
          </cell>
        </row>
        <row r="6913">
          <cell r="A6913" t="str">
            <v>310370041Irrigated</v>
          </cell>
          <cell r="B6913">
            <v>123</v>
          </cell>
          <cell r="R6913" t="str">
            <v>310350016All</v>
          </cell>
          <cell r="S6913">
            <v>36</v>
          </cell>
        </row>
        <row r="6914">
          <cell r="A6914" t="str">
            <v>310370041Nonirrigated</v>
          </cell>
          <cell r="B6914">
            <v>91</v>
          </cell>
          <cell r="R6914" t="str">
            <v>310350041All</v>
          </cell>
          <cell r="S6914">
            <v>121</v>
          </cell>
        </row>
        <row r="6915">
          <cell r="A6915" t="str">
            <v>310370051All</v>
          </cell>
          <cell r="B6915">
            <v>47</v>
          </cell>
          <cell r="R6915" t="str">
            <v>310350051All</v>
          </cell>
          <cell r="S6915">
            <v>63</v>
          </cell>
        </row>
        <row r="6916">
          <cell r="A6916" t="str">
            <v>310370081All</v>
          </cell>
          <cell r="B6916">
            <v>32</v>
          </cell>
          <cell r="R6916" t="str">
            <v>310350081All</v>
          </cell>
          <cell r="S6916">
            <v>37</v>
          </cell>
        </row>
        <row r="6917">
          <cell r="A6917" t="str">
            <v>310370081Irrigated</v>
          </cell>
          <cell r="B6917">
            <v>37</v>
          </cell>
          <cell r="R6917" t="str">
            <v>310370011All</v>
          </cell>
          <cell r="S6917">
            <v>29</v>
          </cell>
        </row>
        <row r="6918">
          <cell r="A6918" t="str">
            <v>310370081Nonirrigated</v>
          </cell>
          <cell r="B6918">
            <v>29</v>
          </cell>
          <cell r="R6918" t="str">
            <v>310370011Irrigated</v>
          </cell>
          <cell r="S6918">
            <v>29</v>
          </cell>
        </row>
        <row r="6919">
          <cell r="A6919" t="str">
            <v>310370091All</v>
          </cell>
          <cell r="B6919">
            <v>25</v>
          </cell>
          <cell r="R6919" t="str">
            <v>310370011NonIrrigated</v>
          </cell>
          <cell r="S6919">
            <v>29</v>
          </cell>
        </row>
        <row r="6920">
          <cell r="A6920" t="str">
            <v>310390011All</v>
          </cell>
          <cell r="B6920">
            <v>29</v>
          </cell>
          <cell r="R6920" t="str">
            <v>310370016All</v>
          </cell>
          <cell r="S6920">
            <v>51</v>
          </cell>
        </row>
        <row r="6921">
          <cell r="A6921" t="str">
            <v>310390016All</v>
          </cell>
          <cell r="B6921">
            <v>51</v>
          </cell>
          <cell r="R6921" t="str">
            <v>310370041All</v>
          </cell>
          <cell r="S6921">
            <v>104</v>
          </cell>
        </row>
        <row r="6922">
          <cell r="A6922" t="str">
            <v>310390041All</v>
          </cell>
          <cell r="B6922">
            <v>106</v>
          </cell>
          <cell r="R6922" t="str">
            <v>310370041Irrigated</v>
          </cell>
          <cell r="S6922">
            <v>123</v>
          </cell>
        </row>
        <row r="6923">
          <cell r="A6923" t="str">
            <v>310390051All</v>
          </cell>
          <cell r="B6923">
            <v>45</v>
          </cell>
          <cell r="R6923" t="str">
            <v>310370041NonIrrigated</v>
          </cell>
          <cell r="S6923">
            <v>91</v>
          </cell>
        </row>
        <row r="6924">
          <cell r="A6924" t="str">
            <v>310390081All</v>
          </cell>
          <cell r="B6924">
            <v>32</v>
          </cell>
          <cell r="R6924" t="str">
            <v>310370051All</v>
          </cell>
          <cell r="S6924">
            <v>47</v>
          </cell>
        </row>
        <row r="6925">
          <cell r="A6925" t="str">
            <v>310410011All</v>
          </cell>
          <cell r="B6925">
            <v>25</v>
          </cell>
          <cell r="R6925" t="str">
            <v>310370081All</v>
          </cell>
          <cell r="S6925">
            <v>32</v>
          </cell>
        </row>
        <row r="6926">
          <cell r="A6926" t="str">
            <v>310410016All</v>
          </cell>
          <cell r="B6926">
            <v>33</v>
          </cell>
          <cell r="R6926" t="str">
            <v>310370081Irrigated</v>
          </cell>
          <cell r="S6926">
            <v>37</v>
          </cell>
        </row>
        <row r="6927">
          <cell r="A6927" t="str">
            <v>310410041All</v>
          </cell>
          <cell r="B6927">
            <v>103</v>
          </cell>
          <cell r="R6927" t="str">
            <v>310370081NonIrrigated</v>
          </cell>
          <cell r="S6927">
            <v>29</v>
          </cell>
        </row>
        <row r="6928">
          <cell r="A6928" t="str">
            <v>310410041Irrigated</v>
          </cell>
          <cell r="B6928">
            <v>125</v>
          </cell>
          <cell r="R6928" t="str">
            <v>310370091All</v>
          </cell>
          <cell r="S6928">
            <v>25</v>
          </cell>
        </row>
        <row r="6929">
          <cell r="A6929" t="str">
            <v>310410041Nonirrigated</v>
          </cell>
          <cell r="B6929">
            <v>44</v>
          </cell>
          <cell r="R6929" t="str">
            <v>310390011All</v>
          </cell>
          <cell r="S6929">
            <v>29</v>
          </cell>
        </row>
        <row r="6930">
          <cell r="A6930" t="str">
            <v>310410051All</v>
          </cell>
          <cell r="B6930">
            <v>74</v>
          </cell>
          <cell r="R6930" t="str">
            <v>310390016All</v>
          </cell>
          <cell r="S6930">
            <v>51</v>
          </cell>
        </row>
        <row r="6931">
          <cell r="A6931" t="str">
            <v>310410078All</v>
          </cell>
          <cell r="B6931">
            <v>996</v>
          </cell>
          <cell r="R6931" t="str">
            <v>310390041All</v>
          </cell>
          <cell r="S6931">
            <v>106</v>
          </cell>
        </row>
        <row r="6932">
          <cell r="A6932" t="str">
            <v>310410081All</v>
          </cell>
          <cell r="B6932">
            <v>32</v>
          </cell>
          <cell r="R6932" t="str">
            <v>310390051All</v>
          </cell>
          <cell r="S6932">
            <v>45</v>
          </cell>
        </row>
        <row r="6933">
          <cell r="A6933" t="str">
            <v>310430016All</v>
          </cell>
          <cell r="B6933">
            <v>51</v>
          </cell>
          <cell r="R6933" t="str">
            <v>310390081All</v>
          </cell>
          <cell r="S6933">
            <v>32</v>
          </cell>
        </row>
        <row r="6934">
          <cell r="A6934" t="str">
            <v>310430041All</v>
          </cell>
          <cell r="B6934">
            <v>113</v>
          </cell>
          <cell r="R6934" t="str">
            <v>310410011All</v>
          </cell>
          <cell r="S6934">
            <v>25</v>
          </cell>
        </row>
        <row r="6935">
          <cell r="A6935" t="str">
            <v>310430081All</v>
          </cell>
          <cell r="B6935">
            <v>32</v>
          </cell>
          <cell r="R6935" t="str">
            <v>310410016All</v>
          </cell>
          <cell r="S6935">
            <v>33</v>
          </cell>
        </row>
        <row r="6936">
          <cell r="A6936" t="str">
            <v>310450011All</v>
          </cell>
          <cell r="B6936">
            <v>23</v>
          </cell>
          <cell r="R6936" t="str">
            <v>310410041All</v>
          </cell>
          <cell r="S6936">
            <v>103</v>
          </cell>
        </row>
        <row r="6937">
          <cell r="A6937" t="str">
            <v>310450016All</v>
          </cell>
          <cell r="B6937">
            <v>27</v>
          </cell>
          <cell r="R6937" t="str">
            <v>310410041Irrigated</v>
          </cell>
          <cell r="S6937">
            <v>125</v>
          </cell>
        </row>
        <row r="6938">
          <cell r="A6938" t="str">
            <v>310450041All</v>
          </cell>
          <cell r="B6938">
            <v>62</v>
          </cell>
          <cell r="R6938" t="str">
            <v>310410041NonIrrigated</v>
          </cell>
          <cell r="S6938">
            <v>44</v>
          </cell>
        </row>
        <row r="6939">
          <cell r="A6939" t="str">
            <v>310450041Irrigated</v>
          </cell>
          <cell r="B6939">
            <v>93</v>
          </cell>
          <cell r="R6939" t="str">
            <v>310410051All</v>
          </cell>
          <cell r="S6939">
            <v>74</v>
          </cell>
        </row>
        <row r="6940">
          <cell r="A6940" t="str">
            <v>310450041Nonirrigated</v>
          </cell>
          <cell r="B6940">
            <v>24</v>
          </cell>
          <cell r="R6940" t="str">
            <v>310410078All</v>
          </cell>
          <cell r="S6940">
            <v>996</v>
          </cell>
        </row>
        <row r="6941">
          <cell r="A6941" t="str">
            <v>310470011All</v>
          </cell>
          <cell r="B6941">
            <v>28</v>
          </cell>
          <cell r="R6941" t="str">
            <v>310410081All</v>
          </cell>
          <cell r="S6941">
            <v>32</v>
          </cell>
        </row>
        <row r="6942">
          <cell r="A6942" t="str">
            <v>310470016All</v>
          </cell>
          <cell r="B6942">
            <v>30</v>
          </cell>
          <cell r="R6942" t="str">
            <v>310430016All</v>
          </cell>
          <cell r="S6942">
            <v>51</v>
          </cell>
        </row>
        <row r="6943">
          <cell r="A6943" t="str">
            <v>310470041All</v>
          </cell>
          <cell r="B6943">
            <v>120</v>
          </cell>
          <cell r="R6943" t="str">
            <v>310430041All</v>
          </cell>
          <cell r="S6943">
            <v>113</v>
          </cell>
        </row>
        <row r="6944">
          <cell r="A6944" t="str">
            <v>310470051All</v>
          </cell>
          <cell r="B6944">
            <v>46</v>
          </cell>
          <cell r="R6944" t="str">
            <v>310430081All</v>
          </cell>
          <cell r="S6944">
            <v>32</v>
          </cell>
        </row>
        <row r="6945">
          <cell r="A6945" t="str">
            <v>310470078All</v>
          </cell>
          <cell r="B6945">
            <v>806</v>
          </cell>
          <cell r="R6945" t="str">
            <v>310450011All</v>
          </cell>
          <cell r="S6945">
            <v>23</v>
          </cell>
        </row>
        <row r="6946">
          <cell r="A6946" t="str">
            <v>310470081All</v>
          </cell>
          <cell r="B6946">
            <v>38</v>
          </cell>
          <cell r="R6946" t="str">
            <v>310450016All</v>
          </cell>
          <cell r="S6946">
            <v>27</v>
          </cell>
        </row>
        <row r="6947">
          <cell r="A6947" t="str">
            <v>310490011All</v>
          </cell>
          <cell r="B6947">
            <v>25</v>
          </cell>
          <cell r="R6947" t="str">
            <v>310450041All</v>
          </cell>
          <cell r="S6947">
            <v>62</v>
          </cell>
        </row>
        <row r="6948">
          <cell r="A6948" t="str">
            <v>310490016All</v>
          </cell>
          <cell r="B6948">
            <v>36</v>
          </cell>
          <cell r="R6948" t="str">
            <v>310450041Irrigated</v>
          </cell>
          <cell r="S6948">
            <v>93</v>
          </cell>
        </row>
        <row r="6949">
          <cell r="A6949" t="str">
            <v>310490041All</v>
          </cell>
          <cell r="B6949">
            <v>74</v>
          </cell>
          <cell r="R6949" t="str">
            <v>310450041NonIrrigated</v>
          </cell>
          <cell r="S6949">
            <v>24</v>
          </cell>
        </row>
        <row r="6950">
          <cell r="A6950" t="str">
            <v>310490041Irrigated</v>
          </cell>
          <cell r="B6950">
            <v>114</v>
          </cell>
          <cell r="R6950" t="str">
            <v>310470011All</v>
          </cell>
          <cell r="S6950">
            <v>28</v>
          </cell>
        </row>
        <row r="6951">
          <cell r="A6951" t="str">
            <v>310490041Nonirrigated</v>
          </cell>
          <cell r="B6951">
            <v>28</v>
          </cell>
          <cell r="R6951" t="str">
            <v>310470016All</v>
          </cell>
          <cell r="S6951">
            <v>30</v>
          </cell>
        </row>
        <row r="6952">
          <cell r="A6952" t="str">
            <v>310490051All</v>
          </cell>
          <cell r="B6952">
            <v>30</v>
          </cell>
          <cell r="R6952" t="str">
            <v>310470041All</v>
          </cell>
          <cell r="S6952">
            <v>120</v>
          </cell>
        </row>
        <row r="6953">
          <cell r="A6953" t="str">
            <v>310490078All</v>
          </cell>
          <cell r="B6953">
            <v>551</v>
          </cell>
          <cell r="R6953" t="str">
            <v>310470051All</v>
          </cell>
          <cell r="S6953">
            <v>46</v>
          </cell>
        </row>
        <row r="6954">
          <cell r="A6954" t="str">
            <v>310490081All</v>
          </cell>
          <cell r="B6954">
            <v>30</v>
          </cell>
          <cell r="R6954" t="str">
            <v>310470078All</v>
          </cell>
          <cell r="S6954">
            <v>806</v>
          </cell>
        </row>
        <row r="6955">
          <cell r="A6955" t="str">
            <v>310510016All</v>
          </cell>
          <cell r="B6955">
            <v>51</v>
          </cell>
          <cell r="R6955" t="str">
            <v>310470081All</v>
          </cell>
          <cell r="S6955">
            <v>38</v>
          </cell>
        </row>
        <row r="6956">
          <cell r="A6956" t="str">
            <v>310510041All</v>
          </cell>
          <cell r="B6956">
            <v>98</v>
          </cell>
          <cell r="R6956" t="str">
            <v>310490011All</v>
          </cell>
          <cell r="S6956">
            <v>25</v>
          </cell>
        </row>
        <row r="6957">
          <cell r="A6957" t="str">
            <v>310510051All</v>
          </cell>
          <cell r="B6957">
            <v>45</v>
          </cell>
          <cell r="R6957" t="str">
            <v>310490016All</v>
          </cell>
          <cell r="S6957">
            <v>36</v>
          </cell>
        </row>
        <row r="6958">
          <cell r="A6958" t="str">
            <v>310510081All</v>
          </cell>
          <cell r="B6958">
            <v>30</v>
          </cell>
          <cell r="R6958" t="str">
            <v>310490041All</v>
          </cell>
          <cell r="S6958">
            <v>74</v>
          </cell>
        </row>
        <row r="6959">
          <cell r="A6959" t="str">
            <v>310530011All</v>
          </cell>
          <cell r="B6959">
            <v>29</v>
          </cell>
          <cell r="R6959" t="str">
            <v>310490041Irrigated</v>
          </cell>
          <cell r="S6959">
            <v>114</v>
          </cell>
        </row>
        <row r="6960">
          <cell r="A6960" t="str">
            <v>310530016All</v>
          </cell>
          <cell r="B6960">
            <v>51</v>
          </cell>
          <cell r="R6960" t="str">
            <v>310490041NonIrrigated</v>
          </cell>
          <cell r="S6960">
            <v>28</v>
          </cell>
        </row>
        <row r="6961">
          <cell r="A6961" t="str">
            <v>310530041All</v>
          </cell>
          <cell r="B6961">
            <v>109</v>
          </cell>
          <cell r="R6961" t="str">
            <v>310490051All</v>
          </cell>
          <cell r="S6961">
            <v>30</v>
          </cell>
        </row>
        <row r="6962">
          <cell r="A6962" t="str">
            <v>310530041Irrigated</v>
          </cell>
          <cell r="B6962">
            <v>126</v>
          </cell>
          <cell r="R6962" t="str">
            <v>310490078All</v>
          </cell>
          <cell r="S6962">
            <v>551</v>
          </cell>
        </row>
        <row r="6963">
          <cell r="A6963" t="str">
            <v>310530041Nonirrigated</v>
          </cell>
          <cell r="B6963">
            <v>93</v>
          </cell>
          <cell r="R6963" t="str">
            <v>310490081All</v>
          </cell>
          <cell r="S6963">
            <v>30</v>
          </cell>
        </row>
        <row r="6964">
          <cell r="A6964" t="str">
            <v>310530051All</v>
          </cell>
          <cell r="B6964">
            <v>49</v>
          </cell>
          <cell r="R6964" t="str">
            <v>310510016All</v>
          </cell>
          <cell r="S6964">
            <v>51</v>
          </cell>
        </row>
        <row r="6965">
          <cell r="A6965" t="str">
            <v>310530051Irrigated</v>
          </cell>
          <cell r="B6965">
            <v>62</v>
          </cell>
          <cell r="R6965" t="str">
            <v>310510041All</v>
          </cell>
          <cell r="S6965">
            <v>98</v>
          </cell>
        </row>
        <row r="6966">
          <cell r="A6966" t="str">
            <v>310530051Nonirrigated</v>
          </cell>
          <cell r="B6966">
            <v>48</v>
          </cell>
          <cell r="R6966" t="str">
            <v>310510051All</v>
          </cell>
          <cell r="S6966">
            <v>45</v>
          </cell>
        </row>
        <row r="6967">
          <cell r="A6967" t="str">
            <v>310530081All</v>
          </cell>
          <cell r="B6967">
            <v>32</v>
          </cell>
          <cell r="R6967" t="str">
            <v>310510081All</v>
          </cell>
          <cell r="S6967">
            <v>30</v>
          </cell>
        </row>
        <row r="6968">
          <cell r="A6968" t="str">
            <v>310530081Irrigated</v>
          </cell>
          <cell r="B6968">
            <v>36</v>
          </cell>
          <cell r="R6968" t="str">
            <v>310530011All</v>
          </cell>
          <cell r="S6968">
            <v>29</v>
          </cell>
        </row>
        <row r="6969">
          <cell r="A6969" t="str">
            <v>310530081Nonirrigated</v>
          </cell>
          <cell r="B6969">
            <v>31</v>
          </cell>
          <cell r="R6969" t="str">
            <v>310530016All</v>
          </cell>
          <cell r="S6969">
            <v>51</v>
          </cell>
        </row>
        <row r="6970">
          <cell r="A6970" t="str">
            <v>310550011All</v>
          </cell>
          <cell r="B6970">
            <v>34</v>
          </cell>
          <cell r="R6970" t="str">
            <v>310530041All</v>
          </cell>
          <cell r="S6970">
            <v>109</v>
          </cell>
        </row>
        <row r="6971">
          <cell r="A6971" t="str">
            <v>310550041All</v>
          </cell>
          <cell r="B6971">
            <v>100</v>
          </cell>
          <cell r="R6971" t="str">
            <v>310530041Irrigated</v>
          </cell>
          <cell r="S6971">
            <v>126</v>
          </cell>
        </row>
        <row r="6972">
          <cell r="A6972" t="str">
            <v>310550051All</v>
          </cell>
          <cell r="B6972">
            <v>60</v>
          </cell>
          <cell r="R6972" t="str">
            <v>310530041NonIrrigated</v>
          </cell>
          <cell r="S6972">
            <v>93</v>
          </cell>
        </row>
        <row r="6973">
          <cell r="A6973" t="str">
            <v>310550081All</v>
          </cell>
          <cell r="B6973">
            <v>30</v>
          </cell>
          <cell r="R6973" t="str">
            <v>310530051All</v>
          </cell>
          <cell r="S6973">
            <v>49</v>
          </cell>
        </row>
        <row r="6974">
          <cell r="A6974" t="str">
            <v>310570011All</v>
          </cell>
          <cell r="B6974">
            <v>32</v>
          </cell>
          <cell r="R6974" t="str">
            <v>310530051Irrigated</v>
          </cell>
          <cell r="S6974">
            <v>62</v>
          </cell>
        </row>
        <row r="6975">
          <cell r="A6975" t="str">
            <v>310570041All</v>
          </cell>
          <cell r="B6975">
            <v>98</v>
          </cell>
          <cell r="R6975" t="str">
            <v>310530051NonIrrigated</v>
          </cell>
          <cell r="S6975">
            <v>48</v>
          </cell>
        </row>
        <row r="6976">
          <cell r="A6976" t="str">
            <v>310570041Irrigated</v>
          </cell>
          <cell r="B6976">
            <v>131</v>
          </cell>
          <cell r="R6976" t="str">
            <v>310530081All</v>
          </cell>
          <cell r="S6976">
            <v>32</v>
          </cell>
        </row>
        <row r="6977">
          <cell r="A6977" t="str">
            <v>310570041Nonirrigated</v>
          </cell>
          <cell r="B6977">
            <v>30</v>
          </cell>
          <cell r="R6977" t="str">
            <v>310530081Irrigated</v>
          </cell>
          <cell r="S6977">
            <v>36</v>
          </cell>
        </row>
        <row r="6978">
          <cell r="A6978" t="str">
            <v>310570051All</v>
          </cell>
          <cell r="B6978">
            <v>34</v>
          </cell>
          <cell r="R6978" t="str">
            <v>310530081NonIrrigated</v>
          </cell>
          <cell r="S6978">
            <v>31</v>
          </cell>
        </row>
        <row r="6979">
          <cell r="A6979" t="str">
            <v>310570078All</v>
          </cell>
          <cell r="B6979">
            <v>747</v>
          </cell>
          <cell r="R6979" t="str">
            <v>310550011All</v>
          </cell>
          <cell r="S6979">
            <v>34</v>
          </cell>
        </row>
        <row r="6980">
          <cell r="A6980" t="str">
            <v>310570078Irrigated</v>
          </cell>
          <cell r="B6980">
            <v>1104</v>
          </cell>
          <cell r="R6980" t="str">
            <v>310550041All</v>
          </cell>
          <cell r="S6980">
            <v>100</v>
          </cell>
        </row>
        <row r="6981">
          <cell r="A6981" t="str">
            <v>310570078Nonirrigated</v>
          </cell>
          <cell r="B6981">
            <v>615</v>
          </cell>
          <cell r="R6981" t="str">
            <v>310550051All</v>
          </cell>
          <cell r="S6981">
            <v>60</v>
          </cell>
        </row>
        <row r="6982">
          <cell r="A6982" t="str">
            <v>310570081All</v>
          </cell>
          <cell r="B6982">
            <v>40</v>
          </cell>
          <cell r="R6982" t="str">
            <v>310550081All</v>
          </cell>
          <cell r="S6982">
            <v>30</v>
          </cell>
        </row>
        <row r="6983">
          <cell r="A6983" t="str">
            <v>310590011All</v>
          </cell>
          <cell r="B6983">
            <v>32</v>
          </cell>
          <cell r="R6983" t="str">
            <v>310570011All</v>
          </cell>
          <cell r="S6983">
            <v>32</v>
          </cell>
        </row>
        <row r="6984">
          <cell r="A6984" t="str">
            <v>310590016All</v>
          </cell>
          <cell r="B6984">
            <v>36</v>
          </cell>
          <cell r="R6984" t="str">
            <v>310570041All</v>
          </cell>
          <cell r="S6984">
            <v>98</v>
          </cell>
        </row>
        <row r="6985">
          <cell r="A6985" t="str">
            <v>310590041All</v>
          </cell>
          <cell r="B6985">
            <v>118</v>
          </cell>
          <cell r="R6985" t="str">
            <v>310570041Irrigated</v>
          </cell>
          <cell r="S6985">
            <v>131</v>
          </cell>
        </row>
        <row r="6986">
          <cell r="A6986" t="str">
            <v>310590051All</v>
          </cell>
          <cell r="B6986">
            <v>60</v>
          </cell>
          <cell r="R6986" t="str">
            <v>310570041NonIrrigated</v>
          </cell>
          <cell r="S6986">
            <v>30</v>
          </cell>
        </row>
        <row r="6987">
          <cell r="A6987" t="str">
            <v>310590081All</v>
          </cell>
          <cell r="B6987">
            <v>36</v>
          </cell>
          <cell r="R6987" t="str">
            <v>310570051All</v>
          </cell>
          <cell r="S6987">
            <v>34</v>
          </cell>
        </row>
        <row r="6988">
          <cell r="A6988" t="str">
            <v>310590081Irrigated</v>
          </cell>
          <cell r="B6988">
            <v>41</v>
          </cell>
          <cell r="R6988" t="str">
            <v>310570078All</v>
          </cell>
          <cell r="S6988">
            <v>747</v>
          </cell>
        </row>
        <row r="6989">
          <cell r="A6989" t="str">
            <v>310590081Nonirrigated</v>
          </cell>
          <cell r="B6989">
            <v>25</v>
          </cell>
          <cell r="R6989" t="str">
            <v>310570078Irrigated</v>
          </cell>
          <cell r="S6989">
            <v>1104</v>
          </cell>
        </row>
        <row r="6990">
          <cell r="A6990" t="str">
            <v>310610011All</v>
          </cell>
          <cell r="B6990">
            <v>29</v>
          </cell>
          <cell r="R6990" t="str">
            <v>310570078NonIrrigated</v>
          </cell>
          <cell r="S6990">
            <v>615</v>
          </cell>
        </row>
        <row r="6991">
          <cell r="A6991" t="str">
            <v>310610016All</v>
          </cell>
          <cell r="B6991">
            <v>27</v>
          </cell>
          <cell r="R6991" t="str">
            <v>310570081All</v>
          </cell>
          <cell r="S6991">
            <v>40</v>
          </cell>
        </row>
        <row r="6992">
          <cell r="A6992" t="str">
            <v>310610041All</v>
          </cell>
          <cell r="B6992">
            <v>111</v>
          </cell>
          <cell r="R6992" t="str">
            <v>310590011All</v>
          </cell>
          <cell r="S6992">
            <v>32</v>
          </cell>
        </row>
        <row r="6993">
          <cell r="A6993" t="str">
            <v>310610041Irrigated</v>
          </cell>
          <cell r="B6993">
            <v>132</v>
          </cell>
          <cell r="R6993" t="str">
            <v>310590016All</v>
          </cell>
          <cell r="S6993">
            <v>36</v>
          </cell>
        </row>
        <row r="6994">
          <cell r="A6994" t="str">
            <v>310610041Nonirrigated</v>
          </cell>
          <cell r="B6994">
            <v>63</v>
          </cell>
          <cell r="R6994" t="str">
            <v>310590041All</v>
          </cell>
          <cell r="S6994">
            <v>118</v>
          </cell>
        </row>
        <row r="6995">
          <cell r="A6995" t="str">
            <v>310610051All</v>
          </cell>
          <cell r="B6995">
            <v>55</v>
          </cell>
          <cell r="R6995" t="str">
            <v>310590051All</v>
          </cell>
          <cell r="S6995">
            <v>60</v>
          </cell>
        </row>
        <row r="6996">
          <cell r="A6996" t="str">
            <v>310610078All</v>
          </cell>
          <cell r="B6996">
            <v>1276</v>
          </cell>
          <cell r="R6996" t="str">
            <v>310590081All</v>
          </cell>
          <cell r="S6996">
            <v>36</v>
          </cell>
        </row>
        <row r="6997">
          <cell r="A6997" t="str">
            <v>310610081All</v>
          </cell>
          <cell r="B6997">
            <v>35</v>
          </cell>
          <cell r="R6997" t="str">
            <v>310590081Irrigated</v>
          </cell>
          <cell r="S6997">
            <v>41</v>
          </cell>
        </row>
        <row r="6998">
          <cell r="A6998" t="str">
            <v>310610081Irrigated</v>
          </cell>
          <cell r="B6998">
            <v>41</v>
          </cell>
          <cell r="R6998" t="str">
            <v>310590081NonIrrigated</v>
          </cell>
          <cell r="S6998">
            <v>25</v>
          </cell>
        </row>
        <row r="6999">
          <cell r="A6999" t="str">
            <v>310610081Nonirrigated</v>
          </cell>
          <cell r="B6999">
            <v>23</v>
          </cell>
          <cell r="R6999" t="str">
            <v>310610011All</v>
          </cell>
          <cell r="S6999">
            <v>29</v>
          </cell>
        </row>
        <row r="7000">
          <cell r="A7000" t="str">
            <v>310630011All</v>
          </cell>
          <cell r="B7000">
            <v>32</v>
          </cell>
          <cell r="R7000" t="str">
            <v>310610016All</v>
          </cell>
          <cell r="S7000">
            <v>27</v>
          </cell>
        </row>
        <row r="7001">
          <cell r="A7001" t="str">
            <v>310630016All</v>
          </cell>
          <cell r="B7001">
            <v>28</v>
          </cell>
          <cell r="R7001" t="str">
            <v>310610041All</v>
          </cell>
          <cell r="S7001">
            <v>111</v>
          </cell>
        </row>
        <row r="7002">
          <cell r="A7002" t="str">
            <v>310630041All</v>
          </cell>
          <cell r="B7002">
            <v>75</v>
          </cell>
          <cell r="R7002" t="str">
            <v>310610041Irrigated</v>
          </cell>
          <cell r="S7002">
            <v>132</v>
          </cell>
        </row>
        <row r="7003">
          <cell r="A7003" t="str">
            <v>310630041Irrigated</v>
          </cell>
          <cell r="B7003">
            <v>113</v>
          </cell>
          <cell r="R7003" t="str">
            <v>310610041NonIrrigated</v>
          </cell>
          <cell r="S7003">
            <v>63</v>
          </cell>
        </row>
        <row r="7004">
          <cell r="A7004" t="str">
            <v>310630041Nonirrigated</v>
          </cell>
          <cell r="B7004">
            <v>51</v>
          </cell>
          <cell r="R7004" t="str">
            <v>310610051All</v>
          </cell>
          <cell r="S7004">
            <v>55</v>
          </cell>
        </row>
        <row r="7005">
          <cell r="A7005" t="str">
            <v>310630051All</v>
          </cell>
          <cell r="B7005">
            <v>42</v>
          </cell>
          <cell r="R7005" t="str">
            <v>310610078All</v>
          </cell>
          <cell r="S7005">
            <v>1276</v>
          </cell>
        </row>
        <row r="7006">
          <cell r="A7006" t="str">
            <v>310630078All</v>
          </cell>
          <cell r="B7006">
            <v>876</v>
          </cell>
          <cell r="R7006" t="str">
            <v>310610081All</v>
          </cell>
          <cell r="S7006">
            <v>35</v>
          </cell>
        </row>
        <row r="7007">
          <cell r="A7007" t="str">
            <v>310630081All</v>
          </cell>
          <cell r="B7007">
            <v>29</v>
          </cell>
          <cell r="R7007" t="str">
            <v>310610081Irrigated</v>
          </cell>
          <cell r="S7007">
            <v>41</v>
          </cell>
        </row>
        <row r="7008">
          <cell r="A7008" t="str">
            <v>310630081Irrigated</v>
          </cell>
          <cell r="B7008">
            <v>36</v>
          </cell>
          <cell r="R7008" t="str">
            <v>310610081NonIrrigated</v>
          </cell>
          <cell r="S7008">
            <v>23</v>
          </cell>
        </row>
        <row r="7009">
          <cell r="A7009" t="str">
            <v>310630081Nonirrigated</v>
          </cell>
          <cell r="B7009">
            <v>15</v>
          </cell>
          <cell r="R7009" t="str">
            <v>310630011All</v>
          </cell>
          <cell r="S7009">
            <v>32</v>
          </cell>
        </row>
        <row r="7010">
          <cell r="A7010" t="str">
            <v>310650011All</v>
          </cell>
          <cell r="B7010">
            <v>31</v>
          </cell>
          <cell r="R7010" t="str">
            <v>310630016All</v>
          </cell>
          <cell r="S7010">
            <v>28</v>
          </cell>
        </row>
        <row r="7011">
          <cell r="A7011" t="str">
            <v>310650016All</v>
          </cell>
          <cell r="B7011">
            <v>26</v>
          </cell>
          <cell r="R7011" t="str">
            <v>310630041All</v>
          </cell>
          <cell r="S7011">
            <v>75</v>
          </cell>
        </row>
        <row r="7012">
          <cell r="A7012" t="str">
            <v>310650041All</v>
          </cell>
          <cell r="B7012">
            <v>67</v>
          </cell>
          <cell r="R7012" t="str">
            <v>310630041Irrigated</v>
          </cell>
          <cell r="S7012">
            <v>113</v>
          </cell>
        </row>
        <row r="7013">
          <cell r="A7013" t="str">
            <v>310650041Irrigated</v>
          </cell>
          <cell r="B7013">
            <v>117</v>
          </cell>
          <cell r="R7013" t="str">
            <v>310630041NonIrrigated</v>
          </cell>
          <cell r="S7013">
            <v>51</v>
          </cell>
        </row>
        <row r="7014">
          <cell r="A7014" t="str">
            <v>310650041Nonirrigated</v>
          </cell>
          <cell r="B7014">
            <v>47</v>
          </cell>
          <cell r="R7014" t="str">
            <v>310630051All</v>
          </cell>
          <cell r="S7014">
            <v>42</v>
          </cell>
        </row>
        <row r="7015">
          <cell r="A7015" t="str">
            <v>310650051All</v>
          </cell>
          <cell r="B7015">
            <v>51</v>
          </cell>
          <cell r="R7015" t="str">
            <v>310630078All</v>
          </cell>
          <cell r="S7015">
            <v>876</v>
          </cell>
        </row>
        <row r="7016">
          <cell r="A7016" t="str">
            <v>310650078All</v>
          </cell>
          <cell r="B7016">
            <v>866</v>
          </cell>
          <cell r="R7016" t="str">
            <v>310630081All</v>
          </cell>
          <cell r="S7016">
            <v>29</v>
          </cell>
        </row>
        <row r="7017">
          <cell r="A7017" t="str">
            <v>310650081All</v>
          </cell>
          <cell r="B7017">
            <v>28</v>
          </cell>
          <cell r="R7017" t="str">
            <v>310630081Irrigated</v>
          </cell>
          <cell r="S7017">
            <v>36</v>
          </cell>
        </row>
        <row r="7018">
          <cell r="A7018" t="str">
            <v>310650081Irrigated</v>
          </cell>
          <cell r="B7018">
            <v>37</v>
          </cell>
          <cell r="R7018" t="str">
            <v>310630081NonIrrigated</v>
          </cell>
          <cell r="S7018">
            <v>15</v>
          </cell>
        </row>
        <row r="7019">
          <cell r="A7019" t="str">
            <v>310650081Nonirrigated</v>
          </cell>
          <cell r="B7019">
            <v>17</v>
          </cell>
          <cell r="R7019" t="str">
            <v>310650011All</v>
          </cell>
          <cell r="S7019">
            <v>31</v>
          </cell>
        </row>
        <row r="7020">
          <cell r="A7020" t="str">
            <v>310670011All</v>
          </cell>
          <cell r="B7020">
            <v>33</v>
          </cell>
          <cell r="R7020" t="str">
            <v>310650016All</v>
          </cell>
          <cell r="S7020">
            <v>26</v>
          </cell>
        </row>
        <row r="7021">
          <cell r="A7021" t="str">
            <v>310670016All</v>
          </cell>
          <cell r="B7021">
            <v>37</v>
          </cell>
          <cell r="R7021" t="str">
            <v>310650041All</v>
          </cell>
          <cell r="S7021">
            <v>67</v>
          </cell>
        </row>
        <row r="7022">
          <cell r="A7022" t="str">
            <v>310670041All</v>
          </cell>
          <cell r="B7022">
            <v>85</v>
          </cell>
          <cell r="R7022" t="str">
            <v>310650041Irrigated</v>
          </cell>
          <cell r="S7022">
            <v>117</v>
          </cell>
        </row>
        <row r="7023">
          <cell r="A7023" t="str">
            <v>310670051All</v>
          </cell>
          <cell r="B7023">
            <v>62</v>
          </cell>
          <cell r="R7023" t="str">
            <v>310650041NonIrrigated</v>
          </cell>
          <cell r="S7023">
            <v>47</v>
          </cell>
        </row>
        <row r="7024">
          <cell r="A7024" t="str">
            <v>310670081All</v>
          </cell>
          <cell r="B7024">
            <v>28</v>
          </cell>
          <cell r="R7024" t="str">
            <v>310650051All</v>
          </cell>
          <cell r="S7024">
            <v>51</v>
          </cell>
        </row>
        <row r="7025">
          <cell r="A7025" t="str">
            <v>310690011All</v>
          </cell>
          <cell r="B7025">
            <v>27</v>
          </cell>
          <cell r="R7025" t="str">
            <v>310650078All</v>
          </cell>
          <cell r="S7025">
            <v>866</v>
          </cell>
        </row>
        <row r="7026">
          <cell r="A7026" t="str">
            <v>310690016All</v>
          </cell>
          <cell r="B7026">
            <v>40</v>
          </cell>
          <cell r="R7026" t="str">
            <v>310650081All</v>
          </cell>
          <cell r="S7026">
            <v>28</v>
          </cell>
        </row>
        <row r="7027">
          <cell r="A7027" t="str">
            <v>310690016Irrigated</v>
          </cell>
          <cell r="B7027">
            <v>46</v>
          </cell>
          <cell r="R7027" t="str">
            <v>310650081Irrigated</v>
          </cell>
          <cell r="S7027">
            <v>37</v>
          </cell>
        </row>
        <row r="7028">
          <cell r="A7028" t="str">
            <v>310690016Nonirrigated</v>
          </cell>
          <cell r="B7028">
            <v>24</v>
          </cell>
          <cell r="R7028" t="str">
            <v>310650081NonIrrigated</v>
          </cell>
          <cell r="S7028">
            <v>17</v>
          </cell>
        </row>
        <row r="7029">
          <cell r="A7029" t="str">
            <v>310690041All</v>
          </cell>
          <cell r="B7029">
            <v>90</v>
          </cell>
          <cell r="R7029" t="str">
            <v>310670011All</v>
          </cell>
          <cell r="S7029">
            <v>33</v>
          </cell>
        </row>
        <row r="7030">
          <cell r="A7030" t="str">
            <v>310690041Irrigated</v>
          </cell>
          <cell r="B7030">
            <v>118</v>
          </cell>
          <cell r="R7030" t="str">
            <v>310670016All</v>
          </cell>
          <cell r="S7030">
            <v>37</v>
          </cell>
        </row>
        <row r="7031">
          <cell r="A7031" t="str">
            <v>310690041Nonirrigated</v>
          </cell>
          <cell r="B7031">
            <v>37</v>
          </cell>
          <cell r="R7031" t="str">
            <v>310670041All</v>
          </cell>
          <cell r="S7031">
            <v>85</v>
          </cell>
        </row>
        <row r="7032">
          <cell r="A7032" t="str">
            <v>310690051All</v>
          </cell>
          <cell r="B7032">
            <v>30</v>
          </cell>
          <cell r="R7032" t="str">
            <v>310670051All</v>
          </cell>
          <cell r="S7032">
            <v>62</v>
          </cell>
        </row>
        <row r="7033">
          <cell r="A7033" t="str">
            <v>310690078All</v>
          </cell>
          <cell r="B7033">
            <v>517</v>
          </cell>
          <cell r="R7033" t="str">
            <v>310670081All</v>
          </cell>
          <cell r="S7033">
            <v>28</v>
          </cell>
        </row>
        <row r="7034">
          <cell r="A7034" t="str">
            <v>310690081All</v>
          </cell>
          <cell r="B7034">
            <v>30</v>
          </cell>
          <cell r="R7034" t="str">
            <v>310690011All</v>
          </cell>
          <cell r="S7034">
            <v>27</v>
          </cell>
        </row>
        <row r="7035">
          <cell r="A7035" t="str">
            <v>310710011All</v>
          </cell>
          <cell r="B7035">
            <v>25</v>
          </cell>
          <cell r="R7035" t="str">
            <v>310690016All</v>
          </cell>
          <cell r="S7035">
            <v>40</v>
          </cell>
        </row>
        <row r="7036">
          <cell r="A7036" t="str">
            <v>310710016All</v>
          </cell>
          <cell r="B7036">
            <v>32</v>
          </cell>
          <cell r="R7036" t="str">
            <v>310690016Irrigated</v>
          </cell>
          <cell r="S7036">
            <v>46</v>
          </cell>
        </row>
        <row r="7037">
          <cell r="A7037" t="str">
            <v>310710041All</v>
          </cell>
          <cell r="B7037">
            <v>103</v>
          </cell>
          <cell r="R7037" t="str">
            <v>310690016NonIrrigated</v>
          </cell>
          <cell r="S7037">
            <v>24</v>
          </cell>
        </row>
        <row r="7038">
          <cell r="A7038" t="str">
            <v>310710081All</v>
          </cell>
          <cell r="B7038">
            <v>32</v>
          </cell>
          <cell r="R7038" t="str">
            <v>310690041All</v>
          </cell>
          <cell r="S7038">
            <v>90</v>
          </cell>
        </row>
        <row r="7039">
          <cell r="A7039" t="str">
            <v>310730011All</v>
          </cell>
          <cell r="B7039">
            <v>31</v>
          </cell>
          <cell r="R7039" t="str">
            <v>310690041Irrigated</v>
          </cell>
          <cell r="S7039">
            <v>118</v>
          </cell>
        </row>
        <row r="7040">
          <cell r="A7040" t="str">
            <v>310730016All</v>
          </cell>
          <cell r="B7040">
            <v>26</v>
          </cell>
          <cell r="R7040" t="str">
            <v>310690041NonIrrigated</v>
          </cell>
          <cell r="S7040">
            <v>37</v>
          </cell>
        </row>
        <row r="7041">
          <cell r="A7041" t="str">
            <v>310730041All</v>
          </cell>
          <cell r="B7041">
            <v>109</v>
          </cell>
          <cell r="R7041" t="str">
            <v>310690051All</v>
          </cell>
          <cell r="S7041">
            <v>30</v>
          </cell>
        </row>
        <row r="7042">
          <cell r="A7042" t="str">
            <v>310730041Irrigated</v>
          </cell>
          <cell r="B7042">
            <v>130</v>
          </cell>
          <cell r="R7042" t="str">
            <v>310690078All</v>
          </cell>
          <cell r="S7042">
            <v>517</v>
          </cell>
        </row>
        <row r="7043">
          <cell r="A7043" t="str">
            <v>310730041Nonirrigated</v>
          </cell>
          <cell r="B7043">
            <v>53</v>
          </cell>
          <cell r="R7043" t="str">
            <v>310690081All</v>
          </cell>
          <cell r="S7043">
            <v>30</v>
          </cell>
        </row>
        <row r="7044">
          <cell r="A7044" t="str">
            <v>310730051All</v>
          </cell>
          <cell r="B7044">
            <v>48</v>
          </cell>
          <cell r="R7044" t="str">
            <v>310710011All</v>
          </cell>
          <cell r="S7044">
            <v>25</v>
          </cell>
        </row>
        <row r="7045">
          <cell r="A7045" t="str">
            <v>310730078All</v>
          </cell>
          <cell r="B7045">
            <v>1169</v>
          </cell>
          <cell r="R7045" t="str">
            <v>310710016All</v>
          </cell>
          <cell r="S7045">
            <v>32</v>
          </cell>
        </row>
        <row r="7046">
          <cell r="A7046" t="str">
            <v>310730081All</v>
          </cell>
          <cell r="B7046">
            <v>35</v>
          </cell>
          <cell r="R7046" t="str">
            <v>310710041All</v>
          </cell>
          <cell r="S7046">
            <v>103</v>
          </cell>
        </row>
        <row r="7047">
          <cell r="A7047" t="str">
            <v>310770011All</v>
          </cell>
          <cell r="B7047">
            <v>29</v>
          </cell>
          <cell r="R7047" t="str">
            <v>310710081All</v>
          </cell>
          <cell r="S7047">
            <v>32</v>
          </cell>
        </row>
        <row r="7048">
          <cell r="A7048" t="str">
            <v>310770011Irrigated</v>
          </cell>
          <cell r="B7048">
            <v>36</v>
          </cell>
          <cell r="R7048" t="str">
            <v>310730011All</v>
          </cell>
          <cell r="S7048">
            <v>31</v>
          </cell>
        </row>
        <row r="7049">
          <cell r="A7049" t="str">
            <v>310770011Nonirrigated</v>
          </cell>
          <cell r="B7049">
            <v>23</v>
          </cell>
          <cell r="R7049" t="str">
            <v>310730016All</v>
          </cell>
          <cell r="S7049">
            <v>26</v>
          </cell>
        </row>
        <row r="7050">
          <cell r="A7050" t="str">
            <v>310770016All</v>
          </cell>
          <cell r="B7050">
            <v>30</v>
          </cell>
          <cell r="R7050" t="str">
            <v>310730041All</v>
          </cell>
          <cell r="S7050">
            <v>109</v>
          </cell>
        </row>
        <row r="7051">
          <cell r="A7051" t="str">
            <v>310770041All</v>
          </cell>
          <cell r="B7051">
            <v>105</v>
          </cell>
          <cell r="R7051" t="str">
            <v>310730041Irrigated</v>
          </cell>
          <cell r="S7051">
            <v>130</v>
          </cell>
        </row>
        <row r="7052">
          <cell r="A7052" t="str">
            <v>310770051All</v>
          </cell>
          <cell r="B7052">
            <v>56</v>
          </cell>
          <cell r="R7052" t="str">
            <v>310730041NonIrrigated</v>
          </cell>
          <cell r="S7052">
            <v>53</v>
          </cell>
        </row>
        <row r="7053">
          <cell r="A7053" t="str">
            <v>310770081All</v>
          </cell>
          <cell r="B7053">
            <v>33</v>
          </cell>
          <cell r="R7053" t="str">
            <v>310730051All</v>
          </cell>
          <cell r="S7053">
            <v>48</v>
          </cell>
        </row>
        <row r="7054">
          <cell r="A7054" t="str">
            <v>310790011All</v>
          </cell>
          <cell r="B7054">
            <v>33</v>
          </cell>
          <cell r="R7054" t="str">
            <v>310730078All</v>
          </cell>
          <cell r="S7054">
            <v>1169</v>
          </cell>
        </row>
        <row r="7055">
          <cell r="A7055" t="str">
            <v>310790016All</v>
          </cell>
          <cell r="B7055">
            <v>37</v>
          </cell>
          <cell r="R7055" t="str">
            <v>310730081All</v>
          </cell>
          <cell r="S7055">
            <v>35</v>
          </cell>
        </row>
        <row r="7056">
          <cell r="A7056" t="str">
            <v>310790041All</v>
          </cell>
          <cell r="B7056">
            <v>127</v>
          </cell>
          <cell r="R7056" t="str">
            <v>310770011All</v>
          </cell>
          <cell r="S7056">
            <v>29</v>
          </cell>
        </row>
        <row r="7057">
          <cell r="A7057" t="str">
            <v>310790051All</v>
          </cell>
          <cell r="B7057">
            <v>60</v>
          </cell>
          <cell r="R7057" t="str">
            <v>310770011Irrigated</v>
          </cell>
          <cell r="S7057">
            <v>36</v>
          </cell>
        </row>
        <row r="7058">
          <cell r="A7058" t="str">
            <v>310790051Irrigated</v>
          </cell>
          <cell r="B7058">
            <v>78</v>
          </cell>
          <cell r="R7058" t="str">
            <v>310770011NonIrrigated</v>
          </cell>
          <cell r="S7058">
            <v>23</v>
          </cell>
        </row>
        <row r="7059">
          <cell r="A7059" t="str">
            <v>310790051Nonirrigated</v>
          </cell>
          <cell r="B7059">
            <v>57</v>
          </cell>
          <cell r="R7059" t="str">
            <v>310770016All</v>
          </cell>
          <cell r="S7059">
            <v>30</v>
          </cell>
        </row>
        <row r="7060">
          <cell r="A7060" t="str">
            <v>310790081All</v>
          </cell>
          <cell r="B7060">
            <v>39</v>
          </cell>
          <cell r="R7060" t="str">
            <v>310770041All</v>
          </cell>
          <cell r="S7060">
            <v>105</v>
          </cell>
        </row>
        <row r="7061">
          <cell r="A7061" t="str">
            <v>310810011All</v>
          </cell>
          <cell r="B7061">
            <v>36</v>
          </cell>
          <cell r="R7061" t="str">
            <v>310770051All</v>
          </cell>
          <cell r="S7061">
            <v>56</v>
          </cell>
        </row>
        <row r="7062">
          <cell r="A7062" t="str">
            <v>310810011Irrigated</v>
          </cell>
          <cell r="B7062">
            <v>41</v>
          </cell>
          <cell r="R7062" t="str">
            <v>310770081All</v>
          </cell>
          <cell r="S7062">
            <v>33</v>
          </cell>
        </row>
        <row r="7063">
          <cell r="A7063" t="str">
            <v>310810011Nonirrigated</v>
          </cell>
          <cell r="B7063">
            <v>32</v>
          </cell>
          <cell r="R7063" t="str">
            <v>310790011All</v>
          </cell>
          <cell r="S7063">
            <v>33</v>
          </cell>
        </row>
        <row r="7064">
          <cell r="A7064" t="str">
            <v>310810016All</v>
          </cell>
          <cell r="B7064">
            <v>36</v>
          </cell>
          <cell r="R7064" t="str">
            <v>310790016All</v>
          </cell>
          <cell r="S7064">
            <v>37</v>
          </cell>
        </row>
        <row r="7065">
          <cell r="A7065" t="str">
            <v>310810041All</v>
          </cell>
          <cell r="B7065">
            <v>130</v>
          </cell>
          <cell r="R7065" t="str">
            <v>310790041All</v>
          </cell>
          <cell r="S7065">
            <v>127</v>
          </cell>
        </row>
        <row r="7066">
          <cell r="A7066" t="str">
            <v>310810051All</v>
          </cell>
          <cell r="B7066">
            <v>68</v>
          </cell>
          <cell r="R7066" t="str">
            <v>310790051All</v>
          </cell>
          <cell r="S7066">
            <v>60</v>
          </cell>
        </row>
        <row r="7067">
          <cell r="A7067" t="str">
            <v>310810051Irrigated</v>
          </cell>
          <cell r="B7067">
            <v>78</v>
          </cell>
          <cell r="R7067" t="str">
            <v>310790051Irrigated</v>
          </cell>
          <cell r="S7067">
            <v>78</v>
          </cell>
        </row>
        <row r="7068">
          <cell r="A7068" t="str">
            <v>310810051Nonirrigated</v>
          </cell>
          <cell r="B7068">
            <v>57</v>
          </cell>
          <cell r="R7068" t="str">
            <v>310790051NonIrrigated</v>
          </cell>
          <cell r="S7068">
            <v>57</v>
          </cell>
        </row>
        <row r="7069">
          <cell r="A7069" t="str">
            <v>310810081All</v>
          </cell>
          <cell r="B7069">
            <v>41</v>
          </cell>
          <cell r="R7069" t="str">
            <v>310790081All</v>
          </cell>
          <cell r="S7069">
            <v>39</v>
          </cell>
        </row>
        <row r="7070">
          <cell r="A7070" t="str">
            <v>310830011All</v>
          </cell>
          <cell r="B7070">
            <v>31</v>
          </cell>
          <cell r="R7070" t="str">
            <v>310810011All</v>
          </cell>
          <cell r="S7070">
            <v>36</v>
          </cell>
        </row>
        <row r="7071">
          <cell r="A7071" t="str">
            <v>310830016All</v>
          </cell>
          <cell r="B7071">
            <v>29</v>
          </cell>
          <cell r="R7071" t="str">
            <v>310810011Irrigated</v>
          </cell>
          <cell r="S7071">
            <v>41</v>
          </cell>
        </row>
        <row r="7072">
          <cell r="A7072" t="str">
            <v>310830041All</v>
          </cell>
          <cell r="B7072">
            <v>101</v>
          </cell>
          <cell r="R7072" t="str">
            <v>310810011NonIrrigated</v>
          </cell>
          <cell r="S7072">
            <v>32</v>
          </cell>
        </row>
        <row r="7073">
          <cell r="A7073" t="str">
            <v>310830041Irrigated</v>
          </cell>
          <cell r="B7073">
            <v>132</v>
          </cell>
          <cell r="R7073" t="str">
            <v>310810016All</v>
          </cell>
          <cell r="S7073">
            <v>36</v>
          </cell>
        </row>
        <row r="7074">
          <cell r="A7074" t="str">
            <v>310830041Nonirrigated</v>
          </cell>
          <cell r="B7074">
            <v>57</v>
          </cell>
          <cell r="R7074" t="str">
            <v>310810041All</v>
          </cell>
          <cell r="S7074">
            <v>130</v>
          </cell>
        </row>
        <row r="7075">
          <cell r="A7075" t="str">
            <v>310830051All</v>
          </cell>
          <cell r="B7075">
            <v>53</v>
          </cell>
          <cell r="R7075" t="str">
            <v>310810051All</v>
          </cell>
          <cell r="S7075">
            <v>68</v>
          </cell>
        </row>
        <row r="7076">
          <cell r="A7076" t="str">
            <v>310830078All</v>
          </cell>
          <cell r="B7076">
            <v>952</v>
          </cell>
          <cell r="R7076" t="str">
            <v>310810051Irrigated</v>
          </cell>
          <cell r="S7076">
            <v>78</v>
          </cell>
        </row>
        <row r="7077">
          <cell r="A7077" t="str">
            <v>310830081All</v>
          </cell>
          <cell r="B7077">
            <v>34</v>
          </cell>
          <cell r="R7077" t="str">
            <v>310810051NonIrrigated</v>
          </cell>
          <cell r="S7077">
            <v>57</v>
          </cell>
        </row>
        <row r="7078">
          <cell r="A7078" t="str">
            <v>310830081Irrigated</v>
          </cell>
          <cell r="B7078">
            <v>41</v>
          </cell>
          <cell r="R7078" t="str">
            <v>310810081All</v>
          </cell>
          <cell r="S7078">
            <v>41</v>
          </cell>
        </row>
        <row r="7079">
          <cell r="A7079" t="str">
            <v>310830081Nonirrigated</v>
          </cell>
          <cell r="B7079">
            <v>20</v>
          </cell>
          <cell r="R7079" t="str">
            <v>310830011All</v>
          </cell>
          <cell r="S7079">
            <v>31</v>
          </cell>
        </row>
        <row r="7080">
          <cell r="A7080" t="str">
            <v>310850011All</v>
          </cell>
          <cell r="B7080">
            <v>25</v>
          </cell>
          <cell r="R7080" t="str">
            <v>310830016All</v>
          </cell>
          <cell r="S7080">
            <v>29</v>
          </cell>
        </row>
        <row r="7081">
          <cell r="A7081" t="str">
            <v>310850016All</v>
          </cell>
          <cell r="B7081">
            <v>39</v>
          </cell>
          <cell r="R7081" t="str">
            <v>310830041All</v>
          </cell>
          <cell r="S7081">
            <v>101</v>
          </cell>
        </row>
        <row r="7082">
          <cell r="A7082" t="str">
            <v>310850016Irrigated</v>
          </cell>
          <cell r="B7082">
            <v>44</v>
          </cell>
          <cell r="R7082" t="str">
            <v>310830041Irrigated</v>
          </cell>
          <cell r="S7082">
            <v>132</v>
          </cell>
        </row>
        <row r="7083">
          <cell r="A7083" t="str">
            <v>310850016Nonirrigated</v>
          </cell>
          <cell r="B7083">
            <v>26</v>
          </cell>
          <cell r="R7083" t="str">
            <v>310830041NonIrrigated</v>
          </cell>
          <cell r="S7083">
            <v>57</v>
          </cell>
        </row>
        <row r="7084">
          <cell r="A7084" t="str">
            <v>310850041All</v>
          </cell>
          <cell r="B7084">
            <v>81</v>
          </cell>
          <cell r="R7084" t="str">
            <v>310830051All</v>
          </cell>
          <cell r="S7084">
            <v>53</v>
          </cell>
        </row>
        <row r="7085">
          <cell r="A7085" t="str">
            <v>310850041Irrigated</v>
          </cell>
          <cell r="B7085">
            <v>119</v>
          </cell>
          <cell r="R7085" t="str">
            <v>310830078All</v>
          </cell>
          <cell r="S7085">
            <v>952</v>
          </cell>
        </row>
        <row r="7086">
          <cell r="A7086" t="str">
            <v>310850041Nonirrigated</v>
          </cell>
          <cell r="B7086">
            <v>36</v>
          </cell>
          <cell r="R7086" t="str">
            <v>310830081All</v>
          </cell>
          <cell r="S7086">
            <v>34</v>
          </cell>
        </row>
        <row r="7087">
          <cell r="A7087" t="str">
            <v>310850051All</v>
          </cell>
          <cell r="B7087">
            <v>36</v>
          </cell>
          <cell r="R7087" t="str">
            <v>310830081Irrigated</v>
          </cell>
          <cell r="S7087">
            <v>41</v>
          </cell>
        </row>
        <row r="7088">
          <cell r="A7088" t="str">
            <v>310850078All</v>
          </cell>
          <cell r="B7088">
            <v>970</v>
          </cell>
          <cell r="R7088" t="str">
            <v>310830081NonIrrigated</v>
          </cell>
          <cell r="S7088">
            <v>20</v>
          </cell>
        </row>
        <row r="7089">
          <cell r="A7089" t="str">
            <v>310850081All</v>
          </cell>
          <cell r="B7089">
            <v>32</v>
          </cell>
          <cell r="R7089" t="str">
            <v>310850011All</v>
          </cell>
          <cell r="S7089">
            <v>25</v>
          </cell>
        </row>
        <row r="7090">
          <cell r="A7090" t="str">
            <v>310870011All</v>
          </cell>
          <cell r="B7090">
            <v>28</v>
          </cell>
          <cell r="R7090" t="str">
            <v>310850016All</v>
          </cell>
          <cell r="S7090">
            <v>39</v>
          </cell>
        </row>
        <row r="7091">
          <cell r="A7091" t="str">
            <v>310870016All</v>
          </cell>
          <cell r="B7091">
            <v>26</v>
          </cell>
          <cell r="R7091" t="str">
            <v>310850016Irrigated</v>
          </cell>
          <cell r="S7091">
            <v>44</v>
          </cell>
        </row>
        <row r="7092">
          <cell r="A7092" t="str">
            <v>310870041All</v>
          </cell>
          <cell r="B7092">
            <v>62</v>
          </cell>
          <cell r="R7092" t="str">
            <v>310850016NonIrrigated</v>
          </cell>
          <cell r="S7092">
            <v>26</v>
          </cell>
        </row>
        <row r="7093">
          <cell r="A7093" t="str">
            <v>310870041Irrigated</v>
          </cell>
          <cell r="B7093">
            <v>123</v>
          </cell>
          <cell r="R7093" t="str">
            <v>310850041All</v>
          </cell>
          <cell r="S7093">
            <v>81</v>
          </cell>
        </row>
        <row r="7094">
          <cell r="A7094" t="str">
            <v>310870041Nonirrigated</v>
          </cell>
          <cell r="B7094">
            <v>35</v>
          </cell>
          <cell r="R7094" t="str">
            <v>310850041Irrigated</v>
          </cell>
          <cell r="S7094">
            <v>119</v>
          </cell>
        </row>
        <row r="7095">
          <cell r="A7095" t="str">
            <v>310870051All</v>
          </cell>
          <cell r="B7095">
            <v>43</v>
          </cell>
          <cell r="R7095" t="str">
            <v>310850041NonIrrigated</v>
          </cell>
          <cell r="S7095">
            <v>36</v>
          </cell>
        </row>
        <row r="7096">
          <cell r="A7096" t="str">
            <v>310870078All</v>
          </cell>
          <cell r="B7096">
            <v>725</v>
          </cell>
          <cell r="R7096" t="str">
            <v>310850051All</v>
          </cell>
          <cell r="S7096">
            <v>36</v>
          </cell>
        </row>
        <row r="7097">
          <cell r="A7097" t="str">
            <v>310870081All</v>
          </cell>
          <cell r="B7097">
            <v>32</v>
          </cell>
          <cell r="R7097" t="str">
            <v>310850078All</v>
          </cell>
          <cell r="S7097">
            <v>970</v>
          </cell>
        </row>
        <row r="7098">
          <cell r="A7098" t="str">
            <v>310890011All</v>
          </cell>
          <cell r="B7098">
            <v>28</v>
          </cell>
          <cell r="R7098" t="str">
            <v>310850081All</v>
          </cell>
          <cell r="S7098">
            <v>32</v>
          </cell>
        </row>
        <row r="7099">
          <cell r="A7099" t="str">
            <v>310890011Irrigated</v>
          </cell>
          <cell r="B7099">
            <v>39</v>
          </cell>
          <cell r="R7099" t="str">
            <v>310870011All</v>
          </cell>
          <cell r="S7099">
            <v>28</v>
          </cell>
        </row>
        <row r="7100">
          <cell r="A7100" t="str">
            <v>310890011Nonirrigated</v>
          </cell>
          <cell r="B7100">
            <v>21</v>
          </cell>
          <cell r="R7100" t="str">
            <v>310870016All</v>
          </cell>
          <cell r="S7100">
            <v>26</v>
          </cell>
        </row>
        <row r="7101">
          <cell r="A7101" t="str">
            <v>310890016All</v>
          </cell>
          <cell r="B7101">
            <v>38</v>
          </cell>
          <cell r="R7101" t="str">
            <v>310870041All</v>
          </cell>
          <cell r="S7101">
            <v>62</v>
          </cell>
        </row>
        <row r="7102">
          <cell r="A7102" t="str">
            <v>310890041All</v>
          </cell>
          <cell r="B7102">
            <v>112</v>
          </cell>
          <cell r="R7102" t="str">
            <v>310870041Irrigated</v>
          </cell>
          <cell r="S7102">
            <v>123</v>
          </cell>
        </row>
        <row r="7103">
          <cell r="A7103" t="str">
            <v>310890051All</v>
          </cell>
          <cell r="B7103">
            <v>38</v>
          </cell>
          <cell r="R7103" t="str">
            <v>310870041NonIrrigated</v>
          </cell>
          <cell r="S7103">
            <v>35</v>
          </cell>
        </row>
        <row r="7104">
          <cell r="A7104" t="str">
            <v>310890081All</v>
          </cell>
          <cell r="B7104">
            <v>36</v>
          </cell>
          <cell r="R7104" t="str">
            <v>310870051All</v>
          </cell>
          <cell r="S7104">
            <v>43</v>
          </cell>
        </row>
        <row r="7105">
          <cell r="A7105" t="str">
            <v>310930011All</v>
          </cell>
          <cell r="B7105">
            <v>27</v>
          </cell>
          <cell r="R7105" t="str">
            <v>310870078All</v>
          </cell>
          <cell r="S7105">
            <v>725</v>
          </cell>
        </row>
        <row r="7106">
          <cell r="A7106" t="str">
            <v>310930011Irrigated</v>
          </cell>
          <cell r="B7106">
            <v>36</v>
          </cell>
          <cell r="R7106" t="str">
            <v>310870081All</v>
          </cell>
          <cell r="S7106">
            <v>32</v>
          </cell>
        </row>
        <row r="7107">
          <cell r="A7107" t="str">
            <v>310930011Nonirrigated</v>
          </cell>
          <cell r="B7107">
            <v>23</v>
          </cell>
          <cell r="R7107" t="str">
            <v>310890011All</v>
          </cell>
          <cell r="S7107">
            <v>28</v>
          </cell>
        </row>
        <row r="7108">
          <cell r="A7108" t="str">
            <v>310930016All</v>
          </cell>
          <cell r="B7108">
            <v>41</v>
          </cell>
          <cell r="R7108" t="str">
            <v>310890011Irrigated</v>
          </cell>
          <cell r="S7108">
            <v>39</v>
          </cell>
        </row>
        <row r="7109">
          <cell r="A7109" t="str">
            <v>310930041All</v>
          </cell>
          <cell r="B7109">
            <v>106</v>
          </cell>
          <cell r="R7109" t="str">
            <v>310890011NonIrrigated</v>
          </cell>
          <cell r="S7109">
            <v>21</v>
          </cell>
        </row>
        <row r="7110">
          <cell r="A7110" t="str">
            <v>310930051All</v>
          </cell>
          <cell r="B7110">
            <v>56</v>
          </cell>
          <cell r="R7110" t="str">
            <v>310890016All</v>
          </cell>
          <cell r="S7110">
            <v>38</v>
          </cell>
        </row>
        <row r="7111">
          <cell r="A7111" t="str">
            <v>310930051Irrigated</v>
          </cell>
          <cell r="B7111">
            <v>74</v>
          </cell>
          <cell r="R7111" t="str">
            <v>310890041All</v>
          </cell>
          <cell r="S7111">
            <v>112</v>
          </cell>
        </row>
        <row r="7112">
          <cell r="A7112" t="str">
            <v>310930051Nonirrigated</v>
          </cell>
          <cell r="B7112">
            <v>41</v>
          </cell>
          <cell r="R7112" t="str">
            <v>310890051All</v>
          </cell>
          <cell r="S7112">
            <v>38</v>
          </cell>
        </row>
        <row r="7113">
          <cell r="A7113" t="str">
            <v>310930081All</v>
          </cell>
          <cell r="B7113">
            <v>35</v>
          </cell>
          <cell r="R7113" t="str">
            <v>310890081All</v>
          </cell>
          <cell r="S7113">
            <v>36</v>
          </cell>
        </row>
        <row r="7114">
          <cell r="A7114" t="str">
            <v>310950011All</v>
          </cell>
          <cell r="B7114">
            <v>33</v>
          </cell>
          <cell r="R7114" t="str">
            <v>310930011All</v>
          </cell>
          <cell r="S7114">
            <v>27</v>
          </cell>
        </row>
        <row r="7115">
          <cell r="A7115" t="str">
            <v>310950016All</v>
          </cell>
          <cell r="B7115">
            <v>38</v>
          </cell>
          <cell r="R7115" t="str">
            <v>310930011Irrigated</v>
          </cell>
          <cell r="S7115">
            <v>36</v>
          </cell>
        </row>
        <row r="7116">
          <cell r="A7116" t="str">
            <v>310950041All</v>
          </cell>
          <cell r="B7116">
            <v>97</v>
          </cell>
          <cell r="R7116" t="str">
            <v>310930011NonIrrigated</v>
          </cell>
          <cell r="S7116">
            <v>23</v>
          </cell>
        </row>
        <row r="7117">
          <cell r="A7117" t="str">
            <v>310950041Irrigated</v>
          </cell>
          <cell r="B7117">
            <v>125</v>
          </cell>
          <cell r="R7117" t="str">
            <v>310930016All</v>
          </cell>
          <cell r="S7117">
            <v>41</v>
          </cell>
        </row>
        <row r="7118">
          <cell r="A7118" t="str">
            <v>310950041Nonirrigated</v>
          </cell>
          <cell r="B7118">
            <v>69</v>
          </cell>
          <cell r="R7118" t="str">
            <v>310930041All</v>
          </cell>
          <cell r="S7118">
            <v>106</v>
          </cell>
        </row>
        <row r="7119">
          <cell r="A7119" t="str">
            <v>310950051All</v>
          </cell>
          <cell r="B7119">
            <v>61</v>
          </cell>
          <cell r="R7119" t="str">
            <v>310930051All</v>
          </cell>
          <cell r="S7119">
            <v>56</v>
          </cell>
        </row>
        <row r="7120">
          <cell r="A7120" t="str">
            <v>310950081All</v>
          </cell>
          <cell r="B7120">
            <v>30</v>
          </cell>
          <cell r="R7120" t="str">
            <v>310930051Irrigated</v>
          </cell>
          <cell r="S7120">
            <v>74</v>
          </cell>
        </row>
        <row r="7121">
          <cell r="A7121" t="str">
            <v>310950081Irrigated</v>
          </cell>
          <cell r="B7121">
            <v>37</v>
          </cell>
          <cell r="R7121" t="str">
            <v>310930051NonIrrigated</v>
          </cell>
          <cell r="S7121">
            <v>41</v>
          </cell>
        </row>
        <row r="7122">
          <cell r="A7122" t="str">
            <v>310950081Nonirrigated</v>
          </cell>
          <cell r="B7122">
            <v>25</v>
          </cell>
          <cell r="R7122" t="str">
            <v>310930081All</v>
          </cell>
          <cell r="S7122">
            <v>35</v>
          </cell>
        </row>
        <row r="7123">
          <cell r="A7123" t="str">
            <v>310970011All</v>
          </cell>
          <cell r="B7123">
            <v>30</v>
          </cell>
          <cell r="R7123" t="str">
            <v>310950011All</v>
          </cell>
          <cell r="S7123">
            <v>33</v>
          </cell>
        </row>
        <row r="7124">
          <cell r="A7124" t="str">
            <v>310970016All</v>
          </cell>
          <cell r="B7124">
            <v>37</v>
          </cell>
          <cell r="R7124" t="str">
            <v>310950016All</v>
          </cell>
          <cell r="S7124">
            <v>38</v>
          </cell>
        </row>
        <row r="7125">
          <cell r="A7125" t="str">
            <v>310970041All</v>
          </cell>
          <cell r="B7125">
            <v>81</v>
          </cell>
          <cell r="R7125" t="str">
            <v>310950041All</v>
          </cell>
          <cell r="S7125">
            <v>97</v>
          </cell>
        </row>
        <row r="7126">
          <cell r="A7126" t="str">
            <v>310970051All</v>
          </cell>
          <cell r="B7126">
            <v>58</v>
          </cell>
          <cell r="R7126" t="str">
            <v>310950041Irrigated</v>
          </cell>
          <cell r="S7126">
            <v>125</v>
          </cell>
        </row>
        <row r="7127">
          <cell r="A7127" t="str">
            <v>310970081All</v>
          </cell>
          <cell r="B7127">
            <v>26</v>
          </cell>
          <cell r="R7127" t="str">
            <v>310950041NonIrrigated</v>
          </cell>
          <cell r="S7127">
            <v>69</v>
          </cell>
        </row>
        <row r="7128">
          <cell r="A7128" t="str">
            <v>310990011All</v>
          </cell>
          <cell r="B7128">
            <v>29</v>
          </cell>
          <cell r="R7128" t="str">
            <v>310950051All</v>
          </cell>
          <cell r="S7128">
            <v>61</v>
          </cell>
        </row>
        <row r="7129">
          <cell r="A7129" t="str">
            <v>310990016All</v>
          </cell>
          <cell r="B7129">
            <v>36</v>
          </cell>
          <cell r="R7129" t="str">
            <v>310950081All</v>
          </cell>
          <cell r="S7129">
            <v>30</v>
          </cell>
        </row>
        <row r="7130">
          <cell r="A7130" t="str">
            <v>310990041All</v>
          </cell>
          <cell r="B7130">
            <v>127</v>
          </cell>
          <cell r="R7130" t="str">
            <v>310950081Irrigated</v>
          </cell>
          <cell r="S7130">
            <v>37</v>
          </cell>
        </row>
        <row r="7131">
          <cell r="A7131" t="str">
            <v>310990051All</v>
          </cell>
          <cell r="B7131">
            <v>65</v>
          </cell>
          <cell r="R7131" t="str">
            <v>310950081NonIrrigated</v>
          </cell>
          <cell r="S7131">
            <v>25</v>
          </cell>
        </row>
        <row r="7132">
          <cell r="A7132" t="str">
            <v>310990051Irrigated</v>
          </cell>
          <cell r="B7132">
            <v>78</v>
          </cell>
          <cell r="R7132" t="str">
            <v>310970011All</v>
          </cell>
          <cell r="S7132">
            <v>30</v>
          </cell>
        </row>
        <row r="7133">
          <cell r="A7133" t="str">
            <v>310990051Nonirrigated</v>
          </cell>
          <cell r="B7133">
            <v>58</v>
          </cell>
          <cell r="R7133" t="str">
            <v>310970016All</v>
          </cell>
          <cell r="S7133">
            <v>37</v>
          </cell>
        </row>
        <row r="7134">
          <cell r="A7134" t="str">
            <v>310990078All</v>
          </cell>
          <cell r="B7134">
            <v>894</v>
          </cell>
          <cell r="R7134" t="str">
            <v>310970041All</v>
          </cell>
          <cell r="S7134">
            <v>81</v>
          </cell>
        </row>
        <row r="7135">
          <cell r="A7135" t="str">
            <v>310990081All</v>
          </cell>
          <cell r="B7135">
            <v>39</v>
          </cell>
          <cell r="R7135" t="str">
            <v>310970051All</v>
          </cell>
          <cell r="S7135">
            <v>58</v>
          </cell>
        </row>
        <row r="7136">
          <cell r="A7136" t="str">
            <v>311010011All</v>
          </cell>
          <cell r="B7136">
            <v>30</v>
          </cell>
          <cell r="R7136" t="str">
            <v>310970081All</v>
          </cell>
          <cell r="S7136">
            <v>26</v>
          </cell>
        </row>
        <row r="7137">
          <cell r="A7137" t="str">
            <v>311010016All</v>
          </cell>
          <cell r="B7137">
            <v>32</v>
          </cell>
          <cell r="R7137" t="str">
            <v>310990011All</v>
          </cell>
          <cell r="S7137">
            <v>29</v>
          </cell>
        </row>
        <row r="7138">
          <cell r="A7138" t="str">
            <v>311010016Irrigated</v>
          </cell>
          <cell r="B7138">
            <v>46</v>
          </cell>
          <cell r="R7138" t="str">
            <v>310990016All</v>
          </cell>
          <cell r="S7138">
            <v>36</v>
          </cell>
        </row>
        <row r="7139">
          <cell r="A7139" t="str">
            <v>311010016Nonirrigated</v>
          </cell>
          <cell r="B7139">
            <v>24</v>
          </cell>
          <cell r="R7139" t="str">
            <v>310990041All</v>
          </cell>
          <cell r="S7139">
            <v>127</v>
          </cell>
        </row>
        <row r="7140">
          <cell r="A7140" t="str">
            <v>311010041All</v>
          </cell>
          <cell r="B7140">
            <v>100</v>
          </cell>
          <cell r="R7140" t="str">
            <v>310990051All</v>
          </cell>
          <cell r="S7140">
            <v>65</v>
          </cell>
        </row>
        <row r="7141">
          <cell r="A7141" t="str">
            <v>311010041Irrigated</v>
          </cell>
          <cell r="B7141">
            <v>130</v>
          </cell>
          <cell r="R7141" t="str">
            <v>310990051Irrigated</v>
          </cell>
          <cell r="S7141">
            <v>78</v>
          </cell>
        </row>
        <row r="7142">
          <cell r="A7142" t="str">
            <v>311010041Nonirrigated</v>
          </cell>
          <cell r="B7142">
            <v>40</v>
          </cell>
          <cell r="R7142" t="str">
            <v>310990051NonIrrigated</v>
          </cell>
          <cell r="S7142">
            <v>58</v>
          </cell>
        </row>
        <row r="7143">
          <cell r="A7143" t="str">
            <v>311010051All</v>
          </cell>
          <cell r="B7143">
            <v>41</v>
          </cell>
          <cell r="R7143" t="str">
            <v>310990078All</v>
          </cell>
          <cell r="S7143">
            <v>894</v>
          </cell>
        </row>
        <row r="7144">
          <cell r="A7144" t="str">
            <v>311010078All</v>
          </cell>
          <cell r="B7144">
            <v>564</v>
          </cell>
          <cell r="R7144" t="str">
            <v>310990081All</v>
          </cell>
          <cell r="S7144">
            <v>39</v>
          </cell>
        </row>
        <row r="7145">
          <cell r="A7145" t="str">
            <v>311010081All</v>
          </cell>
          <cell r="B7145">
            <v>38</v>
          </cell>
          <cell r="R7145" t="str">
            <v>311010011All</v>
          </cell>
          <cell r="S7145">
            <v>30</v>
          </cell>
        </row>
        <row r="7146">
          <cell r="A7146" t="str">
            <v>311030011All</v>
          </cell>
          <cell r="B7146">
            <v>28</v>
          </cell>
          <cell r="R7146" t="str">
            <v>311010016All</v>
          </cell>
          <cell r="S7146">
            <v>32</v>
          </cell>
        </row>
        <row r="7147">
          <cell r="A7147" t="str">
            <v>311030016All</v>
          </cell>
          <cell r="B7147">
            <v>36</v>
          </cell>
          <cell r="R7147" t="str">
            <v>311010016Irrigated</v>
          </cell>
          <cell r="S7147">
            <v>46</v>
          </cell>
        </row>
        <row r="7148">
          <cell r="A7148" t="str">
            <v>311030041All</v>
          </cell>
          <cell r="B7148">
            <v>92</v>
          </cell>
          <cell r="R7148" t="str">
            <v>311010016NonIrrigated</v>
          </cell>
          <cell r="S7148">
            <v>24</v>
          </cell>
        </row>
        <row r="7149">
          <cell r="A7149" t="str">
            <v>311030051All</v>
          </cell>
          <cell r="B7149">
            <v>37</v>
          </cell>
          <cell r="R7149" t="str">
            <v>311010041All</v>
          </cell>
          <cell r="S7149">
            <v>100</v>
          </cell>
        </row>
        <row r="7150">
          <cell r="A7150" t="str">
            <v>311030078All</v>
          </cell>
          <cell r="B7150">
            <v>902</v>
          </cell>
          <cell r="R7150" t="str">
            <v>311010041Irrigated</v>
          </cell>
          <cell r="S7150">
            <v>130</v>
          </cell>
        </row>
        <row r="7151">
          <cell r="A7151" t="str">
            <v>311030081All</v>
          </cell>
          <cell r="B7151">
            <v>30</v>
          </cell>
          <cell r="R7151" t="str">
            <v>311010041NonIrrigated</v>
          </cell>
          <cell r="S7151">
            <v>40</v>
          </cell>
        </row>
        <row r="7152">
          <cell r="A7152" t="str">
            <v>311050011All</v>
          </cell>
          <cell r="B7152">
            <v>18</v>
          </cell>
          <cell r="R7152" t="str">
            <v>311010051All</v>
          </cell>
          <cell r="S7152">
            <v>41</v>
          </cell>
        </row>
        <row r="7153">
          <cell r="A7153" t="str">
            <v>311050016All</v>
          </cell>
          <cell r="B7153">
            <v>43</v>
          </cell>
          <cell r="R7153" t="str">
            <v>311010078All</v>
          </cell>
          <cell r="S7153">
            <v>564</v>
          </cell>
        </row>
        <row r="7154">
          <cell r="A7154" t="str">
            <v>311050016Irrigated</v>
          </cell>
          <cell r="B7154">
            <v>48</v>
          </cell>
          <cell r="R7154" t="str">
            <v>311010081All</v>
          </cell>
          <cell r="S7154">
            <v>38</v>
          </cell>
        </row>
        <row r="7155">
          <cell r="A7155" t="str">
            <v>311050016Nonirrigated</v>
          </cell>
          <cell r="B7155">
            <v>14</v>
          </cell>
          <cell r="R7155" t="str">
            <v>311030011All</v>
          </cell>
          <cell r="S7155">
            <v>28</v>
          </cell>
        </row>
        <row r="7156">
          <cell r="A7156" t="str">
            <v>311050041All</v>
          </cell>
          <cell r="B7156">
            <v>69</v>
          </cell>
          <cell r="R7156" t="str">
            <v>311030016All</v>
          </cell>
          <cell r="S7156">
            <v>36</v>
          </cell>
        </row>
        <row r="7157">
          <cell r="A7157" t="str">
            <v>311050041Irrigated</v>
          </cell>
          <cell r="B7157">
            <v>92</v>
          </cell>
          <cell r="R7157" t="str">
            <v>311030041All</v>
          </cell>
          <cell r="S7157">
            <v>92</v>
          </cell>
        </row>
        <row r="7158">
          <cell r="A7158" t="str">
            <v>311050041Nonirrigated</v>
          </cell>
          <cell r="B7158">
            <v>21</v>
          </cell>
          <cell r="R7158" t="str">
            <v>311030051All</v>
          </cell>
          <cell r="S7158">
            <v>37</v>
          </cell>
        </row>
        <row r="7159">
          <cell r="A7159" t="str">
            <v>311050078All</v>
          </cell>
          <cell r="B7159">
            <v>389</v>
          </cell>
          <cell r="R7159" t="str">
            <v>311030078All</v>
          </cell>
          <cell r="S7159">
            <v>902</v>
          </cell>
        </row>
        <row r="7160">
          <cell r="A7160" t="str">
            <v>311050091All</v>
          </cell>
          <cell r="B7160">
            <v>15</v>
          </cell>
          <cell r="R7160" t="str">
            <v>311030081All</v>
          </cell>
          <cell r="S7160">
            <v>30</v>
          </cell>
        </row>
        <row r="7161">
          <cell r="A7161" t="str">
            <v>311070011All</v>
          </cell>
          <cell r="B7161">
            <v>29</v>
          </cell>
          <cell r="R7161" t="str">
            <v>311050011All</v>
          </cell>
          <cell r="S7161">
            <v>18</v>
          </cell>
        </row>
        <row r="7162">
          <cell r="A7162" t="str">
            <v>311070016All</v>
          </cell>
          <cell r="B7162">
            <v>52</v>
          </cell>
          <cell r="R7162" t="str">
            <v>311050016All</v>
          </cell>
          <cell r="S7162">
            <v>43</v>
          </cell>
        </row>
        <row r="7163">
          <cell r="A7163" t="str">
            <v>311070041All</v>
          </cell>
          <cell r="B7163">
            <v>90</v>
          </cell>
          <cell r="R7163" t="str">
            <v>311050016Irrigated</v>
          </cell>
          <cell r="S7163">
            <v>48</v>
          </cell>
        </row>
        <row r="7164">
          <cell r="A7164" t="str">
            <v>311070041Irrigated</v>
          </cell>
          <cell r="B7164">
            <v>127</v>
          </cell>
          <cell r="R7164" t="str">
            <v>311050016NonIrrigated</v>
          </cell>
          <cell r="S7164">
            <v>14</v>
          </cell>
        </row>
        <row r="7165">
          <cell r="A7165" t="str">
            <v>311070041Nonirrigated</v>
          </cell>
          <cell r="B7165">
            <v>74</v>
          </cell>
          <cell r="R7165" t="str">
            <v>311050041All</v>
          </cell>
          <cell r="S7165">
            <v>69</v>
          </cell>
        </row>
        <row r="7166">
          <cell r="A7166" t="str">
            <v>311070051All</v>
          </cell>
          <cell r="B7166">
            <v>45</v>
          </cell>
          <cell r="R7166" t="str">
            <v>311050041Irrigated</v>
          </cell>
          <cell r="S7166">
            <v>92</v>
          </cell>
        </row>
        <row r="7167">
          <cell r="A7167" t="str">
            <v>311070081All</v>
          </cell>
          <cell r="B7167">
            <v>29</v>
          </cell>
          <cell r="R7167" t="str">
            <v>311050041NonIrrigated</v>
          </cell>
          <cell r="S7167">
            <v>21</v>
          </cell>
        </row>
        <row r="7168">
          <cell r="A7168" t="str">
            <v>311070081Irrigated</v>
          </cell>
          <cell r="B7168">
            <v>36</v>
          </cell>
          <cell r="R7168" t="str">
            <v>311050078All</v>
          </cell>
          <cell r="S7168">
            <v>389</v>
          </cell>
        </row>
        <row r="7169">
          <cell r="A7169" t="str">
            <v>311070081Nonirrigated</v>
          </cell>
          <cell r="B7169">
            <v>26</v>
          </cell>
          <cell r="R7169" t="str">
            <v>311050091All</v>
          </cell>
          <cell r="S7169">
            <v>15</v>
          </cell>
        </row>
        <row r="7170">
          <cell r="A7170" t="str">
            <v>311070091All</v>
          </cell>
          <cell r="B7170">
            <v>25</v>
          </cell>
          <cell r="R7170" t="str">
            <v>311070011All</v>
          </cell>
          <cell r="S7170">
            <v>29</v>
          </cell>
        </row>
        <row r="7171">
          <cell r="A7171" t="str">
            <v>311090011All</v>
          </cell>
          <cell r="B7171">
            <v>34</v>
          </cell>
          <cell r="R7171" t="str">
            <v>311070016All</v>
          </cell>
          <cell r="S7171">
            <v>52</v>
          </cell>
        </row>
        <row r="7172">
          <cell r="A7172" t="str">
            <v>311090016All</v>
          </cell>
          <cell r="B7172">
            <v>39</v>
          </cell>
          <cell r="R7172" t="str">
            <v>311070041All</v>
          </cell>
          <cell r="S7172">
            <v>90</v>
          </cell>
        </row>
        <row r="7173">
          <cell r="A7173" t="str">
            <v>311090041All</v>
          </cell>
          <cell r="B7173">
            <v>83</v>
          </cell>
          <cell r="R7173" t="str">
            <v>311070041Irrigated</v>
          </cell>
          <cell r="S7173">
            <v>127</v>
          </cell>
        </row>
        <row r="7174">
          <cell r="A7174" t="str">
            <v>311090051All</v>
          </cell>
          <cell r="B7174">
            <v>60</v>
          </cell>
          <cell r="R7174" t="str">
            <v>311070041NonIrrigated</v>
          </cell>
          <cell r="S7174">
            <v>74</v>
          </cell>
        </row>
        <row r="7175">
          <cell r="A7175" t="str">
            <v>311090081All</v>
          </cell>
          <cell r="B7175">
            <v>29</v>
          </cell>
          <cell r="R7175" t="str">
            <v>311070051All</v>
          </cell>
          <cell r="S7175">
            <v>45</v>
          </cell>
        </row>
        <row r="7176">
          <cell r="A7176" t="str">
            <v>311110011All</v>
          </cell>
          <cell r="B7176">
            <v>29</v>
          </cell>
          <cell r="R7176" t="str">
            <v>311070081All</v>
          </cell>
          <cell r="S7176">
            <v>29</v>
          </cell>
        </row>
        <row r="7177">
          <cell r="A7177" t="str">
            <v>311110016All</v>
          </cell>
          <cell r="B7177">
            <v>30</v>
          </cell>
          <cell r="R7177" t="str">
            <v>311070081Irrigated</v>
          </cell>
          <cell r="S7177">
            <v>36</v>
          </cell>
        </row>
        <row r="7178">
          <cell r="A7178" t="str">
            <v>311110016Irrigated</v>
          </cell>
          <cell r="B7178">
            <v>46</v>
          </cell>
          <cell r="R7178" t="str">
            <v>311070081NonIrrigated</v>
          </cell>
          <cell r="S7178">
            <v>26</v>
          </cell>
        </row>
        <row r="7179">
          <cell r="A7179" t="str">
            <v>311110016Nonirrigated</v>
          </cell>
          <cell r="B7179">
            <v>24</v>
          </cell>
          <cell r="R7179" t="str">
            <v>311070091All</v>
          </cell>
          <cell r="S7179">
            <v>25</v>
          </cell>
        </row>
        <row r="7180">
          <cell r="A7180" t="str">
            <v>311110041All</v>
          </cell>
          <cell r="B7180">
            <v>106</v>
          </cell>
          <cell r="R7180" t="str">
            <v>311090011All</v>
          </cell>
          <cell r="S7180">
            <v>34</v>
          </cell>
        </row>
        <row r="7181">
          <cell r="A7181" t="str">
            <v>311110051All</v>
          </cell>
          <cell r="B7181">
            <v>37</v>
          </cell>
          <cell r="R7181" t="str">
            <v>311090016All</v>
          </cell>
          <cell r="S7181">
            <v>39</v>
          </cell>
        </row>
        <row r="7182">
          <cell r="A7182" t="str">
            <v>311110078All</v>
          </cell>
          <cell r="B7182">
            <v>902</v>
          </cell>
          <cell r="R7182" t="str">
            <v>311090041All</v>
          </cell>
          <cell r="S7182">
            <v>83</v>
          </cell>
        </row>
        <row r="7183">
          <cell r="A7183" t="str">
            <v>311110078Irrigated</v>
          </cell>
          <cell r="B7183">
            <v>1104</v>
          </cell>
          <cell r="R7183" t="str">
            <v>311090051All</v>
          </cell>
          <cell r="S7183">
            <v>60</v>
          </cell>
        </row>
        <row r="7184">
          <cell r="A7184" t="str">
            <v>311110078Nonirrigated</v>
          </cell>
          <cell r="B7184">
            <v>671</v>
          </cell>
          <cell r="R7184" t="str">
            <v>311090081All</v>
          </cell>
          <cell r="S7184">
            <v>29</v>
          </cell>
        </row>
        <row r="7185">
          <cell r="A7185" t="str">
            <v>311110081All</v>
          </cell>
          <cell r="B7185">
            <v>35</v>
          </cell>
          <cell r="R7185" t="str">
            <v>311110011All</v>
          </cell>
          <cell r="S7185">
            <v>29</v>
          </cell>
        </row>
        <row r="7186">
          <cell r="A7186" t="str">
            <v>311130011All</v>
          </cell>
          <cell r="B7186">
            <v>28</v>
          </cell>
          <cell r="R7186" t="str">
            <v>311110016All</v>
          </cell>
          <cell r="S7186">
            <v>30</v>
          </cell>
        </row>
        <row r="7187">
          <cell r="A7187" t="str">
            <v>311130011Irrigated</v>
          </cell>
          <cell r="B7187">
            <v>34</v>
          </cell>
          <cell r="R7187" t="str">
            <v>311110016Irrigated</v>
          </cell>
          <cell r="S7187">
            <v>46</v>
          </cell>
        </row>
        <row r="7188">
          <cell r="A7188" t="str">
            <v>311130011Nonirrigated</v>
          </cell>
          <cell r="B7188">
            <v>26</v>
          </cell>
          <cell r="R7188" t="str">
            <v>311110016NonIrrigated</v>
          </cell>
          <cell r="S7188">
            <v>24</v>
          </cell>
        </row>
        <row r="7189">
          <cell r="A7189" t="str">
            <v>311130041All</v>
          </cell>
          <cell r="B7189">
            <v>105</v>
          </cell>
          <cell r="R7189" t="str">
            <v>311110041All</v>
          </cell>
          <cell r="S7189">
            <v>106</v>
          </cell>
        </row>
        <row r="7190">
          <cell r="A7190" t="str">
            <v>311130041Irrigated</v>
          </cell>
          <cell r="B7190">
            <v>123</v>
          </cell>
          <cell r="R7190" t="str">
            <v>311110051All</v>
          </cell>
          <cell r="S7190">
            <v>37</v>
          </cell>
        </row>
        <row r="7191">
          <cell r="A7191" t="str">
            <v>311130041Nonirrigated</v>
          </cell>
          <cell r="B7191">
            <v>43</v>
          </cell>
          <cell r="R7191" t="str">
            <v>311110078All</v>
          </cell>
          <cell r="S7191">
            <v>902</v>
          </cell>
        </row>
        <row r="7192">
          <cell r="A7192" t="str">
            <v>311130081All</v>
          </cell>
          <cell r="B7192">
            <v>32</v>
          </cell>
          <cell r="R7192" t="str">
            <v>311110078Irrigated</v>
          </cell>
          <cell r="S7192">
            <v>1104</v>
          </cell>
        </row>
        <row r="7193">
          <cell r="A7193" t="str">
            <v>311150011All</v>
          </cell>
          <cell r="B7193">
            <v>30</v>
          </cell>
          <cell r="R7193" t="str">
            <v>311110078NonIrrigated</v>
          </cell>
          <cell r="S7193">
            <v>671</v>
          </cell>
        </row>
        <row r="7194">
          <cell r="A7194" t="str">
            <v>311150011Irrigated</v>
          </cell>
          <cell r="B7194">
            <v>37</v>
          </cell>
          <cell r="R7194" t="str">
            <v>311110081All</v>
          </cell>
          <cell r="S7194">
            <v>35</v>
          </cell>
        </row>
        <row r="7195">
          <cell r="A7195" t="str">
            <v>311150011Nonirrigated</v>
          </cell>
          <cell r="B7195">
            <v>21</v>
          </cell>
          <cell r="R7195" t="str">
            <v>311130011All</v>
          </cell>
          <cell r="S7195">
            <v>28</v>
          </cell>
        </row>
        <row r="7196">
          <cell r="A7196" t="str">
            <v>311150016All</v>
          </cell>
          <cell r="B7196">
            <v>32</v>
          </cell>
          <cell r="R7196" t="str">
            <v>311130011Irrigated</v>
          </cell>
          <cell r="S7196">
            <v>34</v>
          </cell>
        </row>
        <row r="7197">
          <cell r="A7197" t="str">
            <v>311150016Irrigated</v>
          </cell>
          <cell r="B7197">
            <v>46</v>
          </cell>
          <cell r="R7197" t="str">
            <v>311130011NonIrrigated</v>
          </cell>
          <cell r="S7197">
            <v>26</v>
          </cell>
        </row>
        <row r="7198">
          <cell r="A7198" t="str">
            <v>311150016Nonirrigated</v>
          </cell>
          <cell r="B7198">
            <v>27</v>
          </cell>
          <cell r="R7198" t="str">
            <v>311130041All</v>
          </cell>
          <cell r="S7198">
            <v>105</v>
          </cell>
        </row>
        <row r="7199">
          <cell r="A7199" t="str">
            <v>311150041All</v>
          </cell>
          <cell r="B7199">
            <v>97</v>
          </cell>
          <cell r="R7199" t="str">
            <v>311130041Irrigated</v>
          </cell>
          <cell r="S7199">
            <v>123</v>
          </cell>
        </row>
        <row r="7200">
          <cell r="A7200" t="str">
            <v>311150051All</v>
          </cell>
          <cell r="B7200">
            <v>40</v>
          </cell>
          <cell r="R7200" t="str">
            <v>311130041NonIrrigated</v>
          </cell>
          <cell r="S7200">
            <v>43</v>
          </cell>
        </row>
        <row r="7201">
          <cell r="A7201" t="str">
            <v>311150081All</v>
          </cell>
          <cell r="B7201">
            <v>29</v>
          </cell>
          <cell r="R7201" t="str">
            <v>311130081All</v>
          </cell>
          <cell r="S7201">
            <v>32</v>
          </cell>
        </row>
        <row r="7202">
          <cell r="A7202" t="str">
            <v>311170011All</v>
          </cell>
          <cell r="B7202">
            <v>28</v>
          </cell>
          <cell r="R7202" t="str">
            <v>311150011All</v>
          </cell>
          <cell r="S7202">
            <v>30</v>
          </cell>
        </row>
        <row r="7203">
          <cell r="A7203" t="str">
            <v>311170041All</v>
          </cell>
          <cell r="B7203">
            <v>111</v>
          </cell>
          <cell r="R7203" t="str">
            <v>311150011Irrigated</v>
          </cell>
          <cell r="S7203">
            <v>37</v>
          </cell>
        </row>
        <row r="7204">
          <cell r="A7204" t="str">
            <v>311190011All</v>
          </cell>
          <cell r="B7204">
            <v>29</v>
          </cell>
          <cell r="R7204" t="str">
            <v>311150011NonIrrigated</v>
          </cell>
          <cell r="S7204">
            <v>21</v>
          </cell>
        </row>
        <row r="7205">
          <cell r="A7205" t="str">
            <v>311190016All</v>
          </cell>
          <cell r="B7205">
            <v>51</v>
          </cell>
          <cell r="R7205" t="str">
            <v>311150016All</v>
          </cell>
          <cell r="S7205">
            <v>32</v>
          </cell>
        </row>
        <row r="7206">
          <cell r="A7206" t="str">
            <v>311190041All</v>
          </cell>
          <cell r="B7206">
            <v>105</v>
          </cell>
          <cell r="R7206" t="str">
            <v>311150016Irrigated</v>
          </cell>
          <cell r="S7206">
            <v>46</v>
          </cell>
        </row>
        <row r="7207">
          <cell r="A7207" t="str">
            <v>311190041Irrigated</v>
          </cell>
          <cell r="B7207">
            <v>125</v>
          </cell>
          <cell r="R7207" t="str">
            <v>311150016NonIrrigated</v>
          </cell>
          <cell r="S7207">
            <v>27</v>
          </cell>
        </row>
        <row r="7208">
          <cell r="A7208" t="str">
            <v>311190041Nonirrigated</v>
          </cell>
          <cell r="B7208">
            <v>86</v>
          </cell>
          <cell r="R7208" t="str">
            <v>311150041All</v>
          </cell>
          <cell r="S7208">
            <v>97</v>
          </cell>
        </row>
        <row r="7209">
          <cell r="A7209" t="str">
            <v>311190051All</v>
          </cell>
          <cell r="B7209">
            <v>46</v>
          </cell>
          <cell r="R7209" t="str">
            <v>311150051All</v>
          </cell>
          <cell r="S7209">
            <v>40</v>
          </cell>
        </row>
        <row r="7210">
          <cell r="A7210" t="str">
            <v>311190081All</v>
          </cell>
          <cell r="B7210">
            <v>32</v>
          </cell>
          <cell r="R7210" t="str">
            <v>311150081All</v>
          </cell>
          <cell r="S7210">
            <v>29</v>
          </cell>
        </row>
        <row r="7211">
          <cell r="A7211" t="str">
            <v>311190081Irrigated</v>
          </cell>
          <cell r="B7211">
            <v>36</v>
          </cell>
          <cell r="R7211" t="str">
            <v>311170011All</v>
          </cell>
          <cell r="S7211">
            <v>28</v>
          </cell>
        </row>
        <row r="7212">
          <cell r="A7212" t="str">
            <v>311190081Nonirrigated</v>
          </cell>
          <cell r="B7212">
            <v>27</v>
          </cell>
          <cell r="R7212" t="str">
            <v>311170041All</v>
          </cell>
          <cell r="S7212">
            <v>111</v>
          </cell>
        </row>
        <row r="7213">
          <cell r="A7213" t="str">
            <v>311210011All</v>
          </cell>
          <cell r="B7213">
            <v>33</v>
          </cell>
          <cell r="R7213" t="str">
            <v>311190011All</v>
          </cell>
          <cell r="S7213">
            <v>29</v>
          </cell>
        </row>
        <row r="7214">
          <cell r="A7214" t="str">
            <v>311210011Irrigated</v>
          </cell>
          <cell r="B7214">
            <v>34</v>
          </cell>
          <cell r="R7214" t="str">
            <v>311190016All</v>
          </cell>
          <cell r="S7214">
            <v>51</v>
          </cell>
        </row>
        <row r="7215">
          <cell r="A7215" t="str">
            <v>311210011Nonirrigated</v>
          </cell>
          <cell r="B7215">
            <v>26</v>
          </cell>
          <cell r="R7215" t="str">
            <v>311190041All</v>
          </cell>
          <cell r="S7215">
            <v>105</v>
          </cell>
        </row>
        <row r="7216">
          <cell r="A7216" t="str">
            <v>311210016All</v>
          </cell>
          <cell r="B7216">
            <v>30</v>
          </cell>
          <cell r="R7216" t="str">
            <v>311190041Irrigated</v>
          </cell>
          <cell r="S7216">
            <v>125</v>
          </cell>
        </row>
        <row r="7217">
          <cell r="A7217" t="str">
            <v>311210041All</v>
          </cell>
          <cell r="B7217">
            <v>116</v>
          </cell>
          <cell r="R7217" t="str">
            <v>311190041NonIrrigated</v>
          </cell>
          <cell r="S7217">
            <v>86</v>
          </cell>
        </row>
        <row r="7218">
          <cell r="A7218" t="str">
            <v>311210051All</v>
          </cell>
          <cell r="B7218">
            <v>50</v>
          </cell>
          <cell r="R7218" t="str">
            <v>311190051All</v>
          </cell>
          <cell r="S7218">
            <v>46</v>
          </cell>
        </row>
        <row r="7219">
          <cell r="A7219" t="str">
            <v>311210051Irrigated</v>
          </cell>
          <cell r="B7219">
            <v>57</v>
          </cell>
          <cell r="R7219" t="str">
            <v>311190081All</v>
          </cell>
          <cell r="S7219">
            <v>32</v>
          </cell>
        </row>
        <row r="7220">
          <cell r="A7220" t="str">
            <v>311210051Nonirrigated</v>
          </cell>
          <cell r="B7220">
            <v>41</v>
          </cell>
          <cell r="R7220" t="str">
            <v>311190081Irrigated</v>
          </cell>
          <cell r="S7220">
            <v>36</v>
          </cell>
        </row>
        <row r="7221">
          <cell r="A7221" t="str">
            <v>311210081All</v>
          </cell>
          <cell r="B7221">
            <v>36</v>
          </cell>
          <cell r="R7221" t="str">
            <v>311190081NonIrrigated</v>
          </cell>
          <cell r="S7221">
            <v>27</v>
          </cell>
        </row>
        <row r="7222">
          <cell r="A7222" t="str">
            <v>311230011All</v>
          </cell>
          <cell r="B7222">
            <v>28</v>
          </cell>
          <cell r="R7222" t="str">
            <v>311210011All</v>
          </cell>
          <cell r="S7222">
            <v>33</v>
          </cell>
        </row>
        <row r="7223">
          <cell r="A7223" t="str">
            <v>311230011Irrigated</v>
          </cell>
          <cell r="B7223">
            <v>42</v>
          </cell>
          <cell r="R7223" t="str">
            <v>311210011Irrigated</v>
          </cell>
          <cell r="S7223">
            <v>34</v>
          </cell>
        </row>
        <row r="7224">
          <cell r="A7224" t="str">
            <v>311230011Nonirrigated</v>
          </cell>
          <cell r="B7224">
            <v>21</v>
          </cell>
          <cell r="R7224" t="str">
            <v>311210011NonIrrigated</v>
          </cell>
          <cell r="S7224">
            <v>26</v>
          </cell>
        </row>
        <row r="7225">
          <cell r="A7225" t="str">
            <v>311230041All</v>
          </cell>
          <cell r="B7225">
            <v>106</v>
          </cell>
          <cell r="R7225" t="str">
            <v>311210016All</v>
          </cell>
          <cell r="S7225">
            <v>30</v>
          </cell>
        </row>
        <row r="7226">
          <cell r="A7226" t="str">
            <v>311230078All</v>
          </cell>
          <cell r="B7226">
            <v>798</v>
          </cell>
          <cell r="R7226" t="str">
            <v>311210041All</v>
          </cell>
          <cell r="S7226">
            <v>116</v>
          </cell>
        </row>
        <row r="7227">
          <cell r="A7227" t="str">
            <v>311230078Irrigated</v>
          </cell>
          <cell r="B7227">
            <v>1017</v>
          </cell>
          <cell r="R7227" t="str">
            <v>311210051All</v>
          </cell>
          <cell r="S7227">
            <v>50</v>
          </cell>
        </row>
        <row r="7228">
          <cell r="A7228" t="str">
            <v>311230078Nonirrigated</v>
          </cell>
          <cell r="B7228">
            <v>509</v>
          </cell>
          <cell r="R7228" t="str">
            <v>311210051Irrigated</v>
          </cell>
          <cell r="S7228">
            <v>57</v>
          </cell>
        </row>
        <row r="7229">
          <cell r="A7229" t="str">
            <v>311250011All</v>
          </cell>
          <cell r="B7229">
            <v>26</v>
          </cell>
          <cell r="R7229" t="str">
            <v>311210051NonIrrigated</v>
          </cell>
          <cell r="S7229">
            <v>41</v>
          </cell>
        </row>
        <row r="7230">
          <cell r="A7230" t="str">
            <v>311250016All</v>
          </cell>
          <cell r="B7230">
            <v>30</v>
          </cell>
          <cell r="R7230" t="str">
            <v>311210081All</v>
          </cell>
          <cell r="S7230">
            <v>36</v>
          </cell>
        </row>
        <row r="7231">
          <cell r="A7231" t="str">
            <v>311250041All</v>
          </cell>
          <cell r="B7231">
            <v>95</v>
          </cell>
          <cell r="R7231" t="str">
            <v>311230011All</v>
          </cell>
          <cell r="S7231">
            <v>28</v>
          </cell>
        </row>
        <row r="7232">
          <cell r="A7232" t="str">
            <v>311250041Irrigated</v>
          </cell>
          <cell r="B7232">
            <v>122</v>
          </cell>
          <cell r="R7232" t="str">
            <v>311230011Irrigated</v>
          </cell>
          <cell r="S7232">
            <v>42</v>
          </cell>
        </row>
        <row r="7233">
          <cell r="A7233" t="str">
            <v>311250041Nonirrigated</v>
          </cell>
          <cell r="B7233">
            <v>62</v>
          </cell>
          <cell r="R7233" t="str">
            <v>311230011NonIrrigated</v>
          </cell>
          <cell r="S7233">
            <v>21</v>
          </cell>
        </row>
        <row r="7234">
          <cell r="A7234" t="str">
            <v>311250051All</v>
          </cell>
          <cell r="B7234">
            <v>43</v>
          </cell>
          <cell r="R7234" t="str">
            <v>311230041All</v>
          </cell>
          <cell r="S7234">
            <v>106</v>
          </cell>
        </row>
        <row r="7235">
          <cell r="A7235" t="str">
            <v>311250081All</v>
          </cell>
          <cell r="B7235">
            <v>30</v>
          </cell>
          <cell r="R7235" t="str">
            <v>311230078All</v>
          </cell>
          <cell r="S7235">
            <v>798</v>
          </cell>
        </row>
        <row r="7236">
          <cell r="A7236" t="str">
            <v>311250081Irrigated</v>
          </cell>
          <cell r="B7236">
            <v>37</v>
          </cell>
          <cell r="R7236" t="str">
            <v>311230078Irrigated</v>
          </cell>
          <cell r="S7236">
            <v>1017</v>
          </cell>
        </row>
        <row r="7237">
          <cell r="A7237" t="str">
            <v>311250081Nonirrigated</v>
          </cell>
          <cell r="B7237">
            <v>23</v>
          </cell>
          <cell r="R7237" t="str">
            <v>311230078NonIrrigated</v>
          </cell>
          <cell r="S7237">
            <v>509</v>
          </cell>
        </row>
        <row r="7238">
          <cell r="A7238" t="str">
            <v>311270011All</v>
          </cell>
          <cell r="B7238">
            <v>33</v>
          </cell>
          <cell r="R7238" t="str">
            <v>311250011All</v>
          </cell>
          <cell r="S7238">
            <v>26</v>
          </cell>
        </row>
        <row r="7239">
          <cell r="A7239" t="str">
            <v>311270016All</v>
          </cell>
          <cell r="B7239">
            <v>39</v>
          </cell>
          <cell r="R7239" t="str">
            <v>311250016All</v>
          </cell>
          <cell r="S7239">
            <v>30</v>
          </cell>
        </row>
        <row r="7240">
          <cell r="A7240" t="str">
            <v>311270041All</v>
          </cell>
          <cell r="B7240">
            <v>87</v>
          </cell>
          <cell r="R7240" t="str">
            <v>311250041All</v>
          </cell>
          <cell r="S7240">
            <v>95</v>
          </cell>
        </row>
        <row r="7241">
          <cell r="A7241" t="str">
            <v>311270051All</v>
          </cell>
          <cell r="B7241">
            <v>60</v>
          </cell>
          <cell r="R7241" t="str">
            <v>311250041Irrigated</v>
          </cell>
          <cell r="S7241">
            <v>122</v>
          </cell>
        </row>
        <row r="7242">
          <cell r="A7242" t="str">
            <v>311270081All</v>
          </cell>
          <cell r="B7242">
            <v>29</v>
          </cell>
          <cell r="R7242" t="str">
            <v>311250041NonIrrigated</v>
          </cell>
          <cell r="S7242">
            <v>62</v>
          </cell>
        </row>
        <row r="7243">
          <cell r="A7243" t="str">
            <v>311290011All</v>
          </cell>
          <cell r="B7243">
            <v>31</v>
          </cell>
          <cell r="R7243" t="str">
            <v>311250051All</v>
          </cell>
          <cell r="S7243">
            <v>43</v>
          </cell>
        </row>
        <row r="7244">
          <cell r="A7244" t="str">
            <v>311290016All</v>
          </cell>
          <cell r="B7244">
            <v>38</v>
          </cell>
          <cell r="R7244" t="str">
            <v>311250081All</v>
          </cell>
          <cell r="S7244">
            <v>30</v>
          </cell>
        </row>
        <row r="7245">
          <cell r="A7245" t="str">
            <v>311290041All</v>
          </cell>
          <cell r="B7245">
            <v>90</v>
          </cell>
          <cell r="R7245" t="str">
            <v>311250081Irrigated</v>
          </cell>
          <cell r="S7245">
            <v>37</v>
          </cell>
        </row>
        <row r="7246">
          <cell r="A7246" t="str">
            <v>311290041Irrigated</v>
          </cell>
          <cell r="B7246">
            <v>128</v>
          </cell>
          <cell r="R7246" t="str">
            <v>311250081NonIrrigated</v>
          </cell>
          <cell r="S7246">
            <v>23</v>
          </cell>
        </row>
        <row r="7247">
          <cell r="A7247" t="str">
            <v>311290041Nonirrigated</v>
          </cell>
          <cell r="B7247">
            <v>66</v>
          </cell>
          <cell r="R7247" t="str">
            <v>311270011All</v>
          </cell>
          <cell r="S7247">
            <v>33</v>
          </cell>
        </row>
        <row r="7248">
          <cell r="A7248" t="str">
            <v>311290051All</v>
          </cell>
          <cell r="B7248">
            <v>63</v>
          </cell>
          <cell r="R7248" t="str">
            <v>311270016All</v>
          </cell>
          <cell r="S7248">
            <v>39</v>
          </cell>
        </row>
        <row r="7249">
          <cell r="A7249" t="str">
            <v>311290081All</v>
          </cell>
          <cell r="B7249">
            <v>29</v>
          </cell>
          <cell r="R7249" t="str">
            <v>311270041All</v>
          </cell>
          <cell r="S7249">
            <v>87</v>
          </cell>
        </row>
        <row r="7250">
          <cell r="A7250" t="str">
            <v>311290081Irrigated</v>
          </cell>
          <cell r="B7250">
            <v>39</v>
          </cell>
          <cell r="R7250" t="str">
            <v>311270051All</v>
          </cell>
          <cell r="S7250">
            <v>60</v>
          </cell>
        </row>
        <row r="7251">
          <cell r="A7251" t="str">
            <v>311290081Nonirrigated</v>
          </cell>
          <cell r="B7251">
            <v>25</v>
          </cell>
          <cell r="R7251" t="str">
            <v>311270081All</v>
          </cell>
          <cell r="S7251">
            <v>29</v>
          </cell>
        </row>
        <row r="7252">
          <cell r="A7252" t="str">
            <v>311310011All</v>
          </cell>
          <cell r="B7252">
            <v>34</v>
          </cell>
          <cell r="R7252" t="str">
            <v>311290011All</v>
          </cell>
          <cell r="S7252">
            <v>31</v>
          </cell>
        </row>
        <row r="7253">
          <cell r="A7253" t="str">
            <v>311310016All</v>
          </cell>
          <cell r="B7253">
            <v>39</v>
          </cell>
          <cell r="R7253" t="str">
            <v>311290016All</v>
          </cell>
          <cell r="S7253">
            <v>38</v>
          </cell>
        </row>
        <row r="7254">
          <cell r="A7254" t="str">
            <v>311310041All</v>
          </cell>
          <cell r="B7254">
            <v>81</v>
          </cell>
          <cell r="R7254" t="str">
            <v>311290041All</v>
          </cell>
          <cell r="S7254">
            <v>90</v>
          </cell>
        </row>
        <row r="7255">
          <cell r="A7255" t="str">
            <v>311310051All</v>
          </cell>
          <cell r="B7255">
            <v>60</v>
          </cell>
          <cell r="R7255" t="str">
            <v>311290041Irrigated</v>
          </cell>
          <cell r="S7255">
            <v>128</v>
          </cell>
        </row>
        <row r="7256">
          <cell r="A7256" t="str">
            <v>311310081All</v>
          </cell>
          <cell r="B7256">
            <v>27</v>
          </cell>
          <cell r="R7256" t="str">
            <v>311290041NonIrrigated</v>
          </cell>
          <cell r="S7256">
            <v>66</v>
          </cell>
        </row>
        <row r="7257">
          <cell r="A7257" t="str">
            <v>311330011All</v>
          </cell>
          <cell r="B7257">
            <v>33</v>
          </cell>
          <cell r="R7257" t="str">
            <v>311290051All</v>
          </cell>
          <cell r="S7257">
            <v>63</v>
          </cell>
        </row>
        <row r="7258">
          <cell r="A7258" t="str">
            <v>311330016All</v>
          </cell>
          <cell r="B7258">
            <v>37</v>
          </cell>
          <cell r="R7258" t="str">
            <v>311290081All</v>
          </cell>
          <cell r="S7258">
            <v>29</v>
          </cell>
        </row>
        <row r="7259">
          <cell r="A7259" t="str">
            <v>311330041All</v>
          </cell>
          <cell r="B7259">
            <v>75</v>
          </cell>
          <cell r="R7259" t="str">
            <v>311290081Irrigated</v>
          </cell>
          <cell r="S7259">
            <v>39</v>
          </cell>
        </row>
        <row r="7260">
          <cell r="A7260" t="str">
            <v>311330051All</v>
          </cell>
          <cell r="B7260">
            <v>60</v>
          </cell>
          <cell r="R7260" t="str">
            <v>311290081NonIrrigated</v>
          </cell>
          <cell r="S7260">
            <v>25</v>
          </cell>
        </row>
        <row r="7261">
          <cell r="A7261" t="str">
            <v>311330081All</v>
          </cell>
          <cell r="B7261">
            <v>26</v>
          </cell>
          <cell r="R7261" t="str">
            <v>311310011All</v>
          </cell>
          <cell r="S7261">
            <v>34</v>
          </cell>
        </row>
        <row r="7262">
          <cell r="A7262" t="str">
            <v>311350011All</v>
          </cell>
          <cell r="B7262">
            <v>27</v>
          </cell>
          <cell r="R7262" t="str">
            <v>311310016All</v>
          </cell>
          <cell r="S7262">
            <v>39</v>
          </cell>
        </row>
        <row r="7263">
          <cell r="A7263" t="str">
            <v>311350016All</v>
          </cell>
          <cell r="B7263">
            <v>32</v>
          </cell>
          <cell r="R7263" t="str">
            <v>311310041All</v>
          </cell>
          <cell r="S7263">
            <v>81</v>
          </cell>
        </row>
        <row r="7264">
          <cell r="A7264" t="str">
            <v>311350016Irrigated</v>
          </cell>
          <cell r="B7264">
            <v>46</v>
          </cell>
          <cell r="R7264" t="str">
            <v>311310051All</v>
          </cell>
          <cell r="S7264">
            <v>60</v>
          </cell>
        </row>
        <row r="7265">
          <cell r="A7265" t="str">
            <v>311350016Nonirrigated</v>
          </cell>
          <cell r="B7265">
            <v>24</v>
          </cell>
          <cell r="R7265" t="str">
            <v>311310081All</v>
          </cell>
          <cell r="S7265">
            <v>27</v>
          </cell>
        </row>
        <row r="7266">
          <cell r="A7266" t="str">
            <v>311350041All</v>
          </cell>
          <cell r="B7266">
            <v>78</v>
          </cell>
          <cell r="R7266" t="str">
            <v>311330011All</v>
          </cell>
          <cell r="S7266">
            <v>33</v>
          </cell>
        </row>
        <row r="7267">
          <cell r="A7267" t="str">
            <v>311350041Irrigated</v>
          </cell>
          <cell r="B7267">
            <v>128</v>
          </cell>
          <cell r="R7267" t="str">
            <v>311330016All</v>
          </cell>
          <cell r="S7267">
            <v>37</v>
          </cell>
        </row>
        <row r="7268">
          <cell r="A7268" t="str">
            <v>311350041Nonirrigated</v>
          </cell>
          <cell r="B7268">
            <v>37</v>
          </cell>
          <cell r="R7268" t="str">
            <v>311330041All</v>
          </cell>
          <cell r="S7268">
            <v>75</v>
          </cell>
        </row>
        <row r="7269">
          <cell r="A7269" t="str">
            <v>311350051All</v>
          </cell>
          <cell r="B7269">
            <v>43</v>
          </cell>
          <cell r="R7269" t="str">
            <v>311330051All</v>
          </cell>
          <cell r="S7269">
            <v>60</v>
          </cell>
        </row>
        <row r="7270">
          <cell r="A7270" t="str">
            <v>311350051Irrigated</v>
          </cell>
          <cell r="B7270">
            <v>60</v>
          </cell>
          <cell r="R7270" t="str">
            <v>311330081All</v>
          </cell>
          <cell r="S7270">
            <v>26</v>
          </cell>
        </row>
        <row r="7271">
          <cell r="A7271" t="str">
            <v>311350051Nonirrigated</v>
          </cell>
          <cell r="B7271">
            <v>30</v>
          </cell>
          <cell r="R7271" t="str">
            <v>311350011All</v>
          </cell>
          <cell r="S7271">
            <v>27</v>
          </cell>
        </row>
        <row r="7272">
          <cell r="A7272" t="str">
            <v>311350078All</v>
          </cell>
          <cell r="B7272">
            <v>635</v>
          </cell>
          <cell r="R7272" t="str">
            <v>311350016All</v>
          </cell>
          <cell r="S7272">
            <v>32</v>
          </cell>
        </row>
        <row r="7273">
          <cell r="A7273" t="str">
            <v>311350081All</v>
          </cell>
          <cell r="B7273">
            <v>35</v>
          </cell>
          <cell r="R7273" t="str">
            <v>311350016Irrigated</v>
          </cell>
          <cell r="S7273">
            <v>46</v>
          </cell>
        </row>
        <row r="7274">
          <cell r="A7274" t="str">
            <v>311370011All</v>
          </cell>
          <cell r="B7274">
            <v>29</v>
          </cell>
          <cell r="R7274" t="str">
            <v>311350016NonIrrigated</v>
          </cell>
          <cell r="S7274">
            <v>24</v>
          </cell>
        </row>
        <row r="7275">
          <cell r="A7275" t="str">
            <v>311370011Irrigated</v>
          </cell>
          <cell r="B7275">
            <v>40</v>
          </cell>
          <cell r="R7275" t="str">
            <v>311350041All</v>
          </cell>
          <cell r="S7275">
            <v>78</v>
          </cell>
        </row>
        <row r="7276">
          <cell r="A7276" t="str">
            <v>311370011Nonirrigated</v>
          </cell>
          <cell r="B7276">
            <v>26</v>
          </cell>
          <cell r="R7276" t="str">
            <v>311350041Irrigated</v>
          </cell>
          <cell r="S7276">
            <v>128</v>
          </cell>
        </row>
        <row r="7277">
          <cell r="A7277" t="str">
            <v>311370016All</v>
          </cell>
          <cell r="B7277">
            <v>31</v>
          </cell>
          <cell r="R7277" t="str">
            <v>311350041NonIrrigated</v>
          </cell>
          <cell r="S7277">
            <v>37</v>
          </cell>
        </row>
        <row r="7278">
          <cell r="A7278" t="str">
            <v>311370041All</v>
          </cell>
          <cell r="B7278">
            <v>133</v>
          </cell>
          <cell r="R7278" t="str">
            <v>311350051All</v>
          </cell>
          <cell r="S7278">
            <v>43</v>
          </cell>
        </row>
        <row r="7279">
          <cell r="A7279" t="str">
            <v>311370051All</v>
          </cell>
          <cell r="B7279">
            <v>66</v>
          </cell>
          <cell r="R7279" t="str">
            <v>311350051Irrigated</v>
          </cell>
          <cell r="S7279">
            <v>60</v>
          </cell>
        </row>
        <row r="7280">
          <cell r="A7280" t="str">
            <v>311370051Irrigated</v>
          </cell>
          <cell r="B7280">
            <v>71</v>
          </cell>
          <cell r="R7280" t="str">
            <v>311350051NonIrrigated</v>
          </cell>
          <cell r="S7280">
            <v>30</v>
          </cell>
        </row>
        <row r="7281">
          <cell r="A7281" t="str">
            <v>311370051Nonirrigated</v>
          </cell>
          <cell r="B7281">
            <v>48</v>
          </cell>
          <cell r="R7281" t="str">
            <v>311350078All</v>
          </cell>
          <cell r="S7281">
            <v>635</v>
          </cell>
        </row>
        <row r="7282">
          <cell r="A7282" t="str">
            <v>311370078All</v>
          </cell>
          <cell r="B7282">
            <v>1214</v>
          </cell>
          <cell r="R7282" t="str">
            <v>311350081All</v>
          </cell>
          <cell r="S7282">
            <v>35</v>
          </cell>
        </row>
        <row r="7283">
          <cell r="A7283" t="str">
            <v>311370081All</v>
          </cell>
          <cell r="B7283">
            <v>41</v>
          </cell>
          <cell r="R7283" t="str">
            <v>311370011All</v>
          </cell>
          <cell r="S7283">
            <v>29</v>
          </cell>
        </row>
        <row r="7284">
          <cell r="A7284" t="str">
            <v>311390011All</v>
          </cell>
          <cell r="B7284">
            <v>29</v>
          </cell>
          <cell r="R7284" t="str">
            <v>311370011Irrigated</v>
          </cell>
          <cell r="S7284">
            <v>40</v>
          </cell>
        </row>
        <row r="7285">
          <cell r="A7285" t="str">
            <v>311390011Irrigated</v>
          </cell>
          <cell r="B7285">
            <v>29</v>
          </cell>
          <cell r="R7285" t="str">
            <v>311370011NonIrrigated</v>
          </cell>
          <cell r="S7285">
            <v>26</v>
          </cell>
        </row>
        <row r="7286">
          <cell r="A7286" t="str">
            <v>311390011Nonirrigated</v>
          </cell>
          <cell r="B7286">
            <v>29</v>
          </cell>
          <cell r="R7286" t="str">
            <v>311370016All</v>
          </cell>
          <cell r="S7286">
            <v>31</v>
          </cell>
        </row>
        <row r="7287">
          <cell r="A7287" t="str">
            <v>311390016All</v>
          </cell>
          <cell r="B7287">
            <v>51</v>
          </cell>
          <cell r="R7287" t="str">
            <v>311370041All</v>
          </cell>
          <cell r="S7287">
            <v>133</v>
          </cell>
        </row>
        <row r="7288">
          <cell r="A7288" t="str">
            <v>311390041All</v>
          </cell>
          <cell r="B7288">
            <v>111</v>
          </cell>
          <cell r="R7288" t="str">
            <v>311370051All</v>
          </cell>
          <cell r="S7288">
            <v>66</v>
          </cell>
        </row>
        <row r="7289">
          <cell r="A7289" t="str">
            <v>311390041Irrigated</v>
          </cell>
          <cell r="B7289">
            <v>134</v>
          </cell>
          <cell r="R7289" t="str">
            <v>311370051Irrigated</v>
          </cell>
          <cell r="S7289">
            <v>71</v>
          </cell>
        </row>
        <row r="7290">
          <cell r="A7290" t="str">
            <v>311390041Nonirrigated</v>
          </cell>
          <cell r="B7290">
            <v>76</v>
          </cell>
          <cell r="R7290" t="str">
            <v>311370051NonIrrigated</v>
          </cell>
          <cell r="S7290">
            <v>48</v>
          </cell>
        </row>
        <row r="7291">
          <cell r="A7291" t="str">
            <v>311390081All</v>
          </cell>
          <cell r="B7291">
            <v>33</v>
          </cell>
          <cell r="R7291" t="str">
            <v>311370078All</v>
          </cell>
          <cell r="S7291">
            <v>1214</v>
          </cell>
        </row>
        <row r="7292">
          <cell r="A7292" t="str">
            <v>311390081Irrigated</v>
          </cell>
          <cell r="B7292">
            <v>38</v>
          </cell>
          <cell r="R7292" t="str">
            <v>311370081All</v>
          </cell>
          <cell r="S7292">
            <v>41</v>
          </cell>
        </row>
        <row r="7293">
          <cell r="A7293" t="str">
            <v>311390081Nonirrigated</v>
          </cell>
          <cell r="B7293">
            <v>25</v>
          </cell>
          <cell r="R7293" t="str">
            <v>311390011All</v>
          </cell>
          <cell r="S7293">
            <v>29</v>
          </cell>
        </row>
        <row r="7294">
          <cell r="A7294" t="str">
            <v>311410011All</v>
          </cell>
          <cell r="B7294">
            <v>30</v>
          </cell>
          <cell r="R7294" t="str">
            <v>311390011Irrigated</v>
          </cell>
          <cell r="S7294">
            <v>29</v>
          </cell>
        </row>
        <row r="7295">
          <cell r="A7295" t="str">
            <v>311410011Irrigated</v>
          </cell>
          <cell r="B7295">
            <v>35</v>
          </cell>
          <cell r="R7295" t="str">
            <v>311390011NonIrrigated</v>
          </cell>
          <cell r="S7295">
            <v>29</v>
          </cell>
        </row>
        <row r="7296">
          <cell r="A7296" t="str">
            <v>311410011Nonirrigated</v>
          </cell>
          <cell r="B7296">
            <v>29</v>
          </cell>
          <cell r="R7296" t="str">
            <v>311390016All</v>
          </cell>
          <cell r="S7296">
            <v>51</v>
          </cell>
        </row>
        <row r="7297">
          <cell r="A7297" t="str">
            <v>311410016All</v>
          </cell>
          <cell r="B7297">
            <v>51</v>
          </cell>
          <cell r="R7297" t="str">
            <v>311390041All</v>
          </cell>
          <cell r="S7297">
            <v>111</v>
          </cell>
        </row>
        <row r="7298">
          <cell r="A7298" t="str">
            <v>311410041All</v>
          </cell>
          <cell r="B7298">
            <v>116</v>
          </cell>
          <cell r="R7298" t="str">
            <v>311390041Irrigated</v>
          </cell>
          <cell r="S7298">
            <v>134</v>
          </cell>
        </row>
        <row r="7299">
          <cell r="A7299" t="str">
            <v>311410041Irrigated</v>
          </cell>
          <cell r="B7299">
            <v>131</v>
          </cell>
          <cell r="R7299" t="str">
            <v>311390041NonIrrigated</v>
          </cell>
          <cell r="S7299">
            <v>76</v>
          </cell>
        </row>
        <row r="7300">
          <cell r="A7300" t="str">
            <v>311410041Nonirrigated</v>
          </cell>
          <cell r="B7300">
            <v>85</v>
          </cell>
          <cell r="R7300" t="str">
            <v>311390081All</v>
          </cell>
          <cell r="S7300">
            <v>33</v>
          </cell>
        </row>
        <row r="7301">
          <cell r="A7301" t="str">
            <v>311410051All</v>
          </cell>
          <cell r="B7301">
            <v>51</v>
          </cell>
          <cell r="R7301" t="str">
            <v>311390081Irrigated</v>
          </cell>
          <cell r="S7301">
            <v>38</v>
          </cell>
        </row>
        <row r="7302">
          <cell r="A7302" t="str">
            <v>311410081All</v>
          </cell>
          <cell r="B7302">
            <v>34</v>
          </cell>
          <cell r="R7302" t="str">
            <v>311390081NonIrrigated</v>
          </cell>
          <cell r="S7302">
            <v>25</v>
          </cell>
        </row>
        <row r="7303">
          <cell r="A7303" t="str">
            <v>311410081Irrigated</v>
          </cell>
          <cell r="B7303">
            <v>39</v>
          </cell>
          <cell r="R7303" t="str">
            <v>311410011All</v>
          </cell>
          <cell r="S7303">
            <v>30</v>
          </cell>
        </row>
        <row r="7304">
          <cell r="A7304" t="str">
            <v>311410081Nonirrigated</v>
          </cell>
          <cell r="B7304">
            <v>28</v>
          </cell>
          <cell r="R7304" t="str">
            <v>311410011Irrigated</v>
          </cell>
          <cell r="S7304">
            <v>35</v>
          </cell>
        </row>
        <row r="7305">
          <cell r="A7305" t="str">
            <v>311430011All</v>
          </cell>
          <cell r="B7305">
            <v>32</v>
          </cell>
          <cell r="R7305" t="str">
            <v>311410011NonIrrigated</v>
          </cell>
          <cell r="S7305">
            <v>29</v>
          </cell>
        </row>
        <row r="7306">
          <cell r="A7306" t="str">
            <v>311430016All</v>
          </cell>
          <cell r="B7306">
            <v>36</v>
          </cell>
          <cell r="R7306" t="str">
            <v>311410016All</v>
          </cell>
          <cell r="S7306">
            <v>51</v>
          </cell>
        </row>
        <row r="7307">
          <cell r="A7307" t="str">
            <v>311430041All</v>
          </cell>
          <cell r="B7307">
            <v>115</v>
          </cell>
          <cell r="R7307" t="str">
            <v>311410041All</v>
          </cell>
          <cell r="S7307">
            <v>116</v>
          </cell>
        </row>
        <row r="7308">
          <cell r="A7308" t="str">
            <v>311430051All</v>
          </cell>
          <cell r="B7308">
            <v>60</v>
          </cell>
          <cell r="R7308" t="str">
            <v>311410041Irrigated</v>
          </cell>
          <cell r="S7308">
            <v>131</v>
          </cell>
        </row>
        <row r="7309">
          <cell r="A7309" t="str">
            <v>311430051Irrigated</v>
          </cell>
          <cell r="B7309">
            <v>78</v>
          </cell>
          <cell r="R7309" t="str">
            <v>311410041NonIrrigated</v>
          </cell>
          <cell r="S7309">
            <v>85</v>
          </cell>
        </row>
        <row r="7310">
          <cell r="A7310" t="str">
            <v>311430051Nonirrigated</v>
          </cell>
          <cell r="B7310">
            <v>57</v>
          </cell>
          <cell r="R7310" t="str">
            <v>311410051All</v>
          </cell>
          <cell r="S7310">
            <v>51</v>
          </cell>
        </row>
        <row r="7311">
          <cell r="A7311" t="str">
            <v>311430081All</v>
          </cell>
          <cell r="B7311">
            <v>36</v>
          </cell>
          <cell r="R7311" t="str">
            <v>311410081All</v>
          </cell>
          <cell r="S7311">
            <v>34</v>
          </cell>
        </row>
        <row r="7312">
          <cell r="A7312" t="str">
            <v>311430081Irrigated</v>
          </cell>
          <cell r="B7312">
            <v>40</v>
          </cell>
          <cell r="R7312" t="str">
            <v>311410081Irrigated</v>
          </cell>
          <cell r="S7312">
            <v>39</v>
          </cell>
        </row>
        <row r="7313">
          <cell r="A7313" t="str">
            <v>311430081Nonirrigated</v>
          </cell>
          <cell r="B7313">
            <v>26</v>
          </cell>
          <cell r="R7313" t="str">
            <v>311410081NonIrrigated</v>
          </cell>
          <cell r="S7313">
            <v>28</v>
          </cell>
        </row>
        <row r="7314">
          <cell r="A7314" t="str">
            <v>311450011All</v>
          </cell>
          <cell r="B7314">
            <v>34</v>
          </cell>
          <cell r="R7314" t="str">
            <v>311430011All</v>
          </cell>
          <cell r="S7314">
            <v>32</v>
          </cell>
        </row>
        <row r="7315">
          <cell r="A7315" t="str">
            <v>311450016All</v>
          </cell>
          <cell r="B7315">
            <v>32</v>
          </cell>
          <cell r="R7315" t="str">
            <v>311430016All</v>
          </cell>
          <cell r="S7315">
            <v>36</v>
          </cell>
        </row>
        <row r="7316">
          <cell r="A7316" t="str">
            <v>311450016Irrigated</v>
          </cell>
          <cell r="B7316">
            <v>44</v>
          </cell>
          <cell r="R7316" t="str">
            <v>311430041All</v>
          </cell>
          <cell r="S7316">
            <v>115</v>
          </cell>
        </row>
        <row r="7317">
          <cell r="A7317" t="str">
            <v>311450016Nonirrigated</v>
          </cell>
          <cell r="B7317">
            <v>26</v>
          </cell>
          <cell r="R7317" t="str">
            <v>311430051All</v>
          </cell>
          <cell r="S7317">
            <v>60</v>
          </cell>
        </row>
        <row r="7318">
          <cell r="A7318" t="str">
            <v>311450041All</v>
          </cell>
          <cell r="B7318">
            <v>74</v>
          </cell>
          <cell r="R7318" t="str">
            <v>311430051Irrigated</v>
          </cell>
          <cell r="S7318">
            <v>78</v>
          </cell>
        </row>
        <row r="7319">
          <cell r="A7319" t="str">
            <v>311450041Irrigated</v>
          </cell>
          <cell r="B7319">
            <v>122</v>
          </cell>
          <cell r="R7319" t="str">
            <v>311430051NonIrrigated</v>
          </cell>
          <cell r="S7319">
            <v>57</v>
          </cell>
        </row>
        <row r="7320">
          <cell r="A7320" t="str">
            <v>311450041Nonirrigated</v>
          </cell>
          <cell r="B7320">
            <v>50</v>
          </cell>
          <cell r="R7320" t="str">
            <v>311430081All</v>
          </cell>
          <cell r="S7320">
            <v>36</v>
          </cell>
        </row>
        <row r="7321">
          <cell r="A7321" t="str">
            <v>311450051All</v>
          </cell>
          <cell r="B7321">
            <v>50</v>
          </cell>
          <cell r="R7321" t="str">
            <v>311430081Irrigated</v>
          </cell>
          <cell r="S7321">
            <v>40</v>
          </cell>
        </row>
        <row r="7322">
          <cell r="A7322" t="str">
            <v>311450078All</v>
          </cell>
          <cell r="B7322">
            <v>902</v>
          </cell>
          <cell r="R7322" t="str">
            <v>311430081NonIrrigated</v>
          </cell>
          <cell r="S7322">
            <v>26</v>
          </cell>
        </row>
        <row r="7323">
          <cell r="A7323" t="str">
            <v>311450081All</v>
          </cell>
          <cell r="B7323">
            <v>36</v>
          </cell>
          <cell r="R7323" t="str">
            <v>311450011All</v>
          </cell>
          <cell r="S7323">
            <v>34</v>
          </cell>
        </row>
        <row r="7324">
          <cell r="A7324" t="str">
            <v>311470011All</v>
          </cell>
          <cell r="B7324">
            <v>33</v>
          </cell>
          <cell r="R7324" t="str">
            <v>311450016All</v>
          </cell>
          <cell r="S7324">
            <v>32</v>
          </cell>
        </row>
        <row r="7325">
          <cell r="A7325" t="str">
            <v>311470016All</v>
          </cell>
          <cell r="B7325">
            <v>39</v>
          </cell>
          <cell r="R7325" t="str">
            <v>311450016Irrigated</v>
          </cell>
          <cell r="S7325">
            <v>44</v>
          </cell>
        </row>
        <row r="7326">
          <cell r="A7326" t="str">
            <v>311470041All</v>
          </cell>
          <cell r="B7326">
            <v>95</v>
          </cell>
          <cell r="R7326" t="str">
            <v>311450016NonIrrigated</v>
          </cell>
          <cell r="S7326">
            <v>26</v>
          </cell>
        </row>
        <row r="7327">
          <cell r="A7327" t="str">
            <v>311470051All</v>
          </cell>
          <cell r="B7327">
            <v>60</v>
          </cell>
          <cell r="R7327" t="str">
            <v>311450041All</v>
          </cell>
          <cell r="S7327">
            <v>74</v>
          </cell>
        </row>
        <row r="7328">
          <cell r="A7328" t="str">
            <v>311470081All</v>
          </cell>
          <cell r="B7328">
            <v>30</v>
          </cell>
          <cell r="R7328" t="str">
            <v>311450041Irrigated</v>
          </cell>
          <cell r="S7328">
            <v>122</v>
          </cell>
        </row>
        <row r="7329">
          <cell r="A7329" t="str">
            <v>311490011All</v>
          </cell>
          <cell r="B7329">
            <v>36</v>
          </cell>
          <cell r="R7329" t="str">
            <v>311450041NonIrrigated</v>
          </cell>
          <cell r="S7329">
            <v>50</v>
          </cell>
        </row>
        <row r="7330">
          <cell r="A7330" t="str">
            <v>311490016All</v>
          </cell>
          <cell r="B7330">
            <v>46</v>
          </cell>
          <cell r="R7330" t="str">
            <v>311450051All</v>
          </cell>
          <cell r="S7330">
            <v>50</v>
          </cell>
        </row>
        <row r="7331">
          <cell r="A7331" t="str">
            <v>311490041All</v>
          </cell>
          <cell r="B7331">
            <v>106</v>
          </cell>
          <cell r="R7331" t="str">
            <v>311450078All</v>
          </cell>
          <cell r="S7331">
            <v>902</v>
          </cell>
        </row>
        <row r="7332">
          <cell r="A7332" t="str">
            <v>311490081All</v>
          </cell>
          <cell r="B7332">
            <v>32</v>
          </cell>
          <cell r="R7332" t="str">
            <v>311450081All</v>
          </cell>
          <cell r="S7332">
            <v>36</v>
          </cell>
        </row>
        <row r="7333">
          <cell r="A7333" t="str">
            <v>311510011All</v>
          </cell>
          <cell r="B7333">
            <v>31</v>
          </cell>
          <cell r="R7333" t="str">
            <v>311470011All</v>
          </cell>
          <cell r="S7333">
            <v>33</v>
          </cell>
        </row>
        <row r="7334">
          <cell r="A7334" t="str">
            <v>311510016All</v>
          </cell>
          <cell r="B7334">
            <v>38</v>
          </cell>
          <cell r="R7334" t="str">
            <v>311470016All</v>
          </cell>
          <cell r="S7334">
            <v>39</v>
          </cell>
        </row>
        <row r="7335">
          <cell r="A7335" t="str">
            <v>311510041All</v>
          </cell>
          <cell r="B7335">
            <v>97</v>
          </cell>
          <cell r="R7335" t="str">
            <v>311470041All</v>
          </cell>
          <cell r="S7335">
            <v>95</v>
          </cell>
        </row>
        <row r="7336">
          <cell r="A7336" t="str">
            <v>311510041Irrigated</v>
          </cell>
          <cell r="B7336">
            <v>128</v>
          </cell>
          <cell r="R7336" t="str">
            <v>311470051All</v>
          </cell>
          <cell r="S7336">
            <v>60</v>
          </cell>
        </row>
        <row r="7337">
          <cell r="A7337" t="str">
            <v>311510041Nonirrigated</v>
          </cell>
          <cell r="B7337">
            <v>67</v>
          </cell>
          <cell r="R7337" t="str">
            <v>311470081All</v>
          </cell>
          <cell r="S7337">
            <v>30</v>
          </cell>
        </row>
        <row r="7338">
          <cell r="A7338" t="str">
            <v>311510051All</v>
          </cell>
          <cell r="B7338">
            <v>60</v>
          </cell>
          <cell r="R7338" t="str">
            <v>311490011All</v>
          </cell>
          <cell r="S7338">
            <v>36</v>
          </cell>
        </row>
        <row r="7339">
          <cell r="A7339" t="str">
            <v>311510081All</v>
          </cell>
          <cell r="B7339">
            <v>29</v>
          </cell>
          <cell r="R7339" t="str">
            <v>311490016All</v>
          </cell>
          <cell r="S7339">
            <v>46</v>
          </cell>
        </row>
        <row r="7340">
          <cell r="A7340" t="str">
            <v>311510081Irrigated</v>
          </cell>
          <cell r="B7340">
            <v>39</v>
          </cell>
          <cell r="R7340" t="str">
            <v>311490041All</v>
          </cell>
          <cell r="S7340">
            <v>106</v>
          </cell>
        </row>
        <row r="7341">
          <cell r="A7341" t="str">
            <v>311510081Nonirrigated</v>
          </cell>
          <cell r="B7341">
            <v>25</v>
          </cell>
          <cell r="R7341" t="str">
            <v>311490081All</v>
          </cell>
          <cell r="S7341">
            <v>32</v>
          </cell>
        </row>
        <row r="7342">
          <cell r="A7342" t="str">
            <v>311530011All</v>
          </cell>
          <cell r="B7342">
            <v>34</v>
          </cell>
          <cell r="R7342" t="str">
            <v>311510011All</v>
          </cell>
          <cell r="S7342">
            <v>31</v>
          </cell>
        </row>
        <row r="7343">
          <cell r="A7343" t="str">
            <v>311530041All</v>
          </cell>
          <cell r="B7343">
            <v>95</v>
          </cell>
          <cell r="R7343" t="str">
            <v>311510016All</v>
          </cell>
          <cell r="S7343">
            <v>38</v>
          </cell>
        </row>
        <row r="7344">
          <cell r="A7344" t="str">
            <v>311530051All</v>
          </cell>
          <cell r="B7344">
            <v>62</v>
          </cell>
          <cell r="R7344" t="str">
            <v>311510041All</v>
          </cell>
          <cell r="S7344">
            <v>97</v>
          </cell>
        </row>
        <row r="7345">
          <cell r="A7345" t="str">
            <v>311530081All</v>
          </cell>
          <cell r="B7345">
            <v>32</v>
          </cell>
          <cell r="R7345" t="str">
            <v>311510041Irrigated</v>
          </cell>
          <cell r="S7345">
            <v>128</v>
          </cell>
        </row>
        <row r="7346">
          <cell r="A7346" t="str">
            <v>311550011All</v>
          </cell>
          <cell r="B7346">
            <v>34</v>
          </cell>
          <cell r="R7346" t="str">
            <v>311510041NonIrrigated</v>
          </cell>
          <cell r="S7346">
            <v>67</v>
          </cell>
        </row>
        <row r="7347">
          <cell r="A7347" t="str">
            <v>311550016All</v>
          </cell>
          <cell r="B7347">
            <v>39</v>
          </cell>
          <cell r="R7347" t="str">
            <v>311510051All</v>
          </cell>
          <cell r="S7347">
            <v>60</v>
          </cell>
        </row>
        <row r="7348">
          <cell r="A7348" t="str">
            <v>311550041All</v>
          </cell>
          <cell r="B7348">
            <v>97</v>
          </cell>
          <cell r="R7348" t="str">
            <v>311510081All</v>
          </cell>
          <cell r="S7348">
            <v>29</v>
          </cell>
        </row>
        <row r="7349">
          <cell r="A7349" t="str">
            <v>311550041Irrigated</v>
          </cell>
          <cell r="B7349">
            <v>125</v>
          </cell>
          <cell r="R7349" t="str">
            <v>311510081Irrigated</v>
          </cell>
          <cell r="S7349">
            <v>39</v>
          </cell>
        </row>
        <row r="7350">
          <cell r="A7350" t="str">
            <v>311550041Nonirrigated</v>
          </cell>
          <cell r="B7350">
            <v>85</v>
          </cell>
          <cell r="R7350" t="str">
            <v>311510081NonIrrigated</v>
          </cell>
          <cell r="S7350">
            <v>25</v>
          </cell>
        </row>
        <row r="7351">
          <cell r="A7351" t="str">
            <v>311550051All</v>
          </cell>
          <cell r="B7351">
            <v>60</v>
          </cell>
          <cell r="R7351" t="str">
            <v>311530011All</v>
          </cell>
          <cell r="S7351">
            <v>34</v>
          </cell>
        </row>
        <row r="7352">
          <cell r="A7352" t="str">
            <v>311550081All</v>
          </cell>
          <cell r="B7352">
            <v>32</v>
          </cell>
          <cell r="R7352" t="str">
            <v>311530041All</v>
          </cell>
          <cell r="S7352">
            <v>95</v>
          </cell>
        </row>
        <row r="7353">
          <cell r="A7353" t="str">
            <v>311550081Irrigated</v>
          </cell>
          <cell r="B7353">
            <v>39</v>
          </cell>
          <cell r="R7353" t="str">
            <v>311530051All</v>
          </cell>
          <cell r="S7353">
            <v>62</v>
          </cell>
        </row>
        <row r="7354">
          <cell r="A7354" t="str">
            <v>311550081Nonirrigated</v>
          </cell>
          <cell r="B7354">
            <v>30</v>
          </cell>
          <cell r="R7354" t="str">
            <v>311530081All</v>
          </cell>
          <cell r="S7354">
            <v>32</v>
          </cell>
        </row>
        <row r="7355">
          <cell r="A7355" t="str">
            <v>311570011All</v>
          </cell>
          <cell r="B7355">
            <v>24</v>
          </cell>
          <cell r="R7355" t="str">
            <v>311550011All</v>
          </cell>
          <cell r="S7355">
            <v>34</v>
          </cell>
        </row>
        <row r="7356">
          <cell r="A7356" t="str">
            <v>311570011Irrigated</v>
          </cell>
          <cell r="B7356">
            <v>32</v>
          </cell>
          <cell r="R7356" t="str">
            <v>311550016All</v>
          </cell>
          <cell r="S7356">
            <v>39</v>
          </cell>
        </row>
        <row r="7357">
          <cell r="A7357" t="str">
            <v>311570011Nonirrigated</v>
          </cell>
          <cell r="B7357">
            <v>18</v>
          </cell>
          <cell r="R7357" t="str">
            <v>311550041All</v>
          </cell>
          <cell r="S7357">
            <v>97</v>
          </cell>
        </row>
        <row r="7358">
          <cell r="A7358" t="str">
            <v>311570016All</v>
          </cell>
          <cell r="B7358">
            <v>39</v>
          </cell>
          <cell r="R7358" t="str">
            <v>311550041Irrigated</v>
          </cell>
          <cell r="S7358">
            <v>125</v>
          </cell>
        </row>
        <row r="7359">
          <cell r="A7359" t="str">
            <v>311570016Irrigated</v>
          </cell>
          <cell r="B7359">
            <v>48</v>
          </cell>
          <cell r="R7359" t="str">
            <v>311550041NonIrrigated</v>
          </cell>
          <cell r="S7359">
            <v>85</v>
          </cell>
        </row>
        <row r="7360">
          <cell r="A7360" t="str">
            <v>311570016Nonirrigated</v>
          </cell>
          <cell r="B7360">
            <v>14</v>
          </cell>
          <cell r="R7360" t="str">
            <v>311550051All</v>
          </cell>
          <cell r="S7360">
            <v>60</v>
          </cell>
        </row>
        <row r="7361">
          <cell r="A7361" t="str">
            <v>311570041All</v>
          </cell>
          <cell r="B7361">
            <v>100</v>
          </cell>
          <cell r="R7361" t="str">
            <v>311550081All</v>
          </cell>
          <cell r="S7361">
            <v>32</v>
          </cell>
        </row>
        <row r="7362">
          <cell r="A7362" t="str">
            <v>311570078All</v>
          </cell>
          <cell r="B7362">
            <v>801</v>
          </cell>
          <cell r="R7362" t="str">
            <v>311550081Irrigated</v>
          </cell>
          <cell r="S7362">
            <v>39</v>
          </cell>
        </row>
        <row r="7363">
          <cell r="A7363" t="str">
            <v>311570078Irrigated</v>
          </cell>
          <cell r="B7363">
            <v>1033</v>
          </cell>
          <cell r="R7363" t="str">
            <v>311550081NonIrrigated</v>
          </cell>
          <cell r="S7363">
            <v>30</v>
          </cell>
        </row>
        <row r="7364">
          <cell r="A7364" t="str">
            <v>311570078Nonirrigated</v>
          </cell>
          <cell r="B7364">
            <v>531</v>
          </cell>
          <cell r="R7364" t="str">
            <v>311570011All</v>
          </cell>
          <cell r="S7364">
            <v>24</v>
          </cell>
        </row>
        <row r="7365">
          <cell r="A7365" t="str">
            <v>311590011All</v>
          </cell>
          <cell r="B7365">
            <v>32</v>
          </cell>
          <cell r="R7365" t="str">
            <v>311570011Irrigated</v>
          </cell>
          <cell r="S7365">
            <v>32</v>
          </cell>
        </row>
        <row r="7366">
          <cell r="A7366" t="str">
            <v>311590016All</v>
          </cell>
          <cell r="B7366">
            <v>36</v>
          </cell>
          <cell r="R7366" t="str">
            <v>311570011NonIrrigated</v>
          </cell>
          <cell r="S7366">
            <v>18</v>
          </cell>
        </row>
        <row r="7367">
          <cell r="A7367" t="str">
            <v>311590041All</v>
          </cell>
          <cell r="B7367">
            <v>102</v>
          </cell>
          <cell r="R7367" t="str">
            <v>311570016All</v>
          </cell>
          <cell r="S7367">
            <v>39</v>
          </cell>
        </row>
        <row r="7368">
          <cell r="A7368" t="str">
            <v>311590041Irrigated</v>
          </cell>
          <cell r="B7368">
            <v>132</v>
          </cell>
          <cell r="R7368" t="str">
            <v>311570016Irrigated</v>
          </cell>
          <cell r="S7368">
            <v>48</v>
          </cell>
        </row>
        <row r="7369">
          <cell r="A7369" t="str">
            <v>311590041Nonirrigated</v>
          </cell>
          <cell r="B7369">
            <v>74</v>
          </cell>
          <cell r="R7369" t="str">
            <v>311570016NonIrrigated</v>
          </cell>
          <cell r="S7369">
            <v>14</v>
          </cell>
        </row>
        <row r="7370">
          <cell r="A7370" t="str">
            <v>311590051All</v>
          </cell>
          <cell r="B7370">
            <v>67</v>
          </cell>
          <cell r="R7370" t="str">
            <v>311570041All</v>
          </cell>
          <cell r="S7370">
            <v>100</v>
          </cell>
        </row>
        <row r="7371">
          <cell r="A7371" t="str">
            <v>311590081All</v>
          </cell>
          <cell r="B7371">
            <v>34</v>
          </cell>
          <cell r="R7371" t="str">
            <v>311570078All</v>
          </cell>
          <cell r="S7371">
            <v>801</v>
          </cell>
        </row>
        <row r="7372">
          <cell r="A7372" t="str">
            <v>311590081Irrigated</v>
          </cell>
          <cell r="B7372">
            <v>41</v>
          </cell>
          <cell r="R7372" t="str">
            <v>311570078Irrigated</v>
          </cell>
          <cell r="S7372">
            <v>1033</v>
          </cell>
        </row>
        <row r="7373">
          <cell r="A7373" t="str">
            <v>311590081Nonirrigated</v>
          </cell>
          <cell r="B7373">
            <v>27</v>
          </cell>
          <cell r="R7373" t="str">
            <v>311570078NonIrrigated</v>
          </cell>
          <cell r="S7373">
            <v>531</v>
          </cell>
        </row>
        <row r="7374">
          <cell r="A7374" t="str">
            <v>311610011All</v>
          </cell>
          <cell r="B7374">
            <v>27</v>
          </cell>
          <cell r="R7374" t="str">
            <v>311590011All</v>
          </cell>
          <cell r="S7374">
            <v>32</v>
          </cell>
        </row>
        <row r="7375">
          <cell r="A7375" t="str">
            <v>311610016All</v>
          </cell>
          <cell r="B7375">
            <v>15</v>
          </cell>
          <cell r="R7375" t="str">
            <v>311590016All</v>
          </cell>
          <cell r="S7375">
            <v>36</v>
          </cell>
        </row>
        <row r="7376">
          <cell r="A7376" t="str">
            <v>311610016Irrigated</v>
          </cell>
          <cell r="B7376">
            <v>48</v>
          </cell>
          <cell r="R7376" t="str">
            <v>311590041All</v>
          </cell>
          <cell r="S7376">
            <v>102</v>
          </cell>
        </row>
        <row r="7377">
          <cell r="A7377" t="str">
            <v>311610016Nonirrigated</v>
          </cell>
          <cell r="B7377">
            <v>14</v>
          </cell>
          <cell r="R7377" t="str">
            <v>311590041Irrigated</v>
          </cell>
          <cell r="S7377">
            <v>132</v>
          </cell>
        </row>
        <row r="7378">
          <cell r="A7378" t="str">
            <v>311610041All</v>
          </cell>
          <cell r="B7378">
            <v>84</v>
          </cell>
          <cell r="R7378" t="str">
            <v>311590041NonIrrigated</v>
          </cell>
          <cell r="S7378">
            <v>74</v>
          </cell>
        </row>
        <row r="7379">
          <cell r="A7379" t="str">
            <v>311610078All</v>
          </cell>
          <cell r="B7379">
            <v>586</v>
          </cell>
          <cell r="R7379" t="str">
            <v>311590051All</v>
          </cell>
          <cell r="S7379">
            <v>67</v>
          </cell>
        </row>
        <row r="7380">
          <cell r="A7380" t="str">
            <v>311610091All</v>
          </cell>
          <cell r="B7380">
            <v>15</v>
          </cell>
          <cell r="R7380" t="str">
            <v>311590081All</v>
          </cell>
          <cell r="S7380">
            <v>34</v>
          </cell>
        </row>
        <row r="7381">
          <cell r="A7381" t="str">
            <v>311630011All</v>
          </cell>
          <cell r="B7381">
            <v>26</v>
          </cell>
          <cell r="R7381" t="str">
            <v>311590081Irrigated</v>
          </cell>
          <cell r="S7381">
            <v>41</v>
          </cell>
        </row>
        <row r="7382">
          <cell r="A7382" t="str">
            <v>311630016All</v>
          </cell>
          <cell r="B7382">
            <v>36</v>
          </cell>
          <cell r="R7382" t="str">
            <v>311590081NonIrrigated</v>
          </cell>
          <cell r="S7382">
            <v>27</v>
          </cell>
        </row>
        <row r="7383">
          <cell r="A7383" t="str">
            <v>311630041All</v>
          </cell>
          <cell r="B7383">
            <v>104</v>
          </cell>
          <cell r="R7383" t="str">
            <v>311610011All</v>
          </cell>
          <cell r="S7383">
            <v>27</v>
          </cell>
        </row>
        <row r="7384">
          <cell r="A7384" t="str">
            <v>311630051All</v>
          </cell>
          <cell r="B7384">
            <v>74</v>
          </cell>
          <cell r="R7384" t="str">
            <v>311610016All</v>
          </cell>
          <cell r="S7384">
            <v>15</v>
          </cell>
        </row>
        <row r="7385">
          <cell r="A7385" t="str">
            <v>311630081All</v>
          </cell>
          <cell r="B7385">
            <v>32</v>
          </cell>
          <cell r="R7385" t="str">
            <v>311610016Irrigated</v>
          </cell>
          <cell r="S7385">
            <v>48</v>
          </cell>
        </row>
        <row r="7386">
          <cell r="A7386" t="str">
            <v>311630081Irrigated</v>
          </cell>
          <cell r="B7386">
            <v>38</v>
          </cell>
          <cell r="R7386" t="str">
            <v>311610016NonIrrigated</v>
          </cell>
          <cell r="S7386">
            <v>14</v>
          </cell>
        </row>
        <row r="7387">
          <cell r="A7387" t="str">
            <v>311630081Nonirrigated</v>
          </cell>
          <cell r="B7387">
            <v>19</v>
          </cell>
          <cell r="R7387" t="str">
            <v>311610041All</v>
          </cell>
          <cell r="S7387">
            <v>84</v>
          </cell>
        </row>
        <row r="7388">
          <cell r="A7388" t="str">
            <v>311650011All</v>
          </cell>
          <cell r="B7388">
            <v>29</v>
          </cell>
          <cell r="R7388" t="str">
            <v>311610078All</v>
          </cell>
          <cell r="S7388">
            <v>586</v>
          </cell>
        </row>
        <row r="7389">
          <cell r="A7389" t="str">
            <v>311650011Irrigated</v>
          </cell>
          <cell r="B7389">
            <v>37</v>
          </cell>
          <cell r="R7389" t="str">
            <v>311610091All</v>
          </cell>
          <cell r="S7389">
            <v>15</v>
          </cell>
        </row>
        <row r="7390">
          <cell r="A7390" t="str">
            <v>311650011Nonirrigated</v>
          </cell>
          <cell r="B7390">
            <v>18</v>
          </cell>
          <cell r="R7390" t="str">
            <v>311630011All</v>
          </cell>
          <cell r="S7390">
            <v>26</v>
          </cell>
        </row>
        <row r="7391">
          <cell r="A7391" t="str">
            <v>311650016All</v>
          </cell>
          <cell r="B7391">
            <v>36</v>
          </cell>
          <cell r="R7391" t="str">
            <v>311630016All</v>
          </cell>
          <cell r="S7391">
            <v>36</v>
          </cell>
        </row>
        <row r="7392">
          <cell r="A7392" t="str">
            <v>311650016Irrigated</v>
          </cell>
          <cell r="B7392">
            <v>48</v>
          </cell>
          <cell r="R7392" t="str">
            <v>311630041All</v>
          </cell>
          <cell r="S7392">
            <v>104</v>
          </cell>
        </row>
        <row r="7393">
          <cell r="A7393" t="str">
            <v>311650016Nonirrigated</v>
          </cell>
          <cell r="B7393">
            <v>14</v>
          </cell>
          <cell r="R7393" t="str">
            <v>311630051All</v>
          </cell>
          <cell r="S7393">
            <v>74</v>
          </cell>
        </row>
        <row r="7394">
          <cell r="A7394" t="str">
            <v>311650041All</v>
          </cell>
          <cell r="B7394">
            <v>98</v>
          </cell>
          <cell r="R7394" t="str">
            <v>311630081All</v>
          </cell>
          <cell r="S7394">
            <v>32</v>
          </cell>
        </row>
        <row r="7395">
          <cell r="A7395" t="str">
            <v>311670011All</v>
          </cell>
          <cell r="B7395">
            <v>29</v>
          </cell>
          <cell r="R7395" t="str">
            <v>311630081Irrigated</v>
          </cell>
          <cell r="S7395">
            <v>38</v>
          </cell>
        </row>
        <row r="7396">
          <cell r="A7396" t="str">
            <v>311670016All</v>
          </cell>
          <cell r="B7396">
            <v>51</v>
          </cell>
          <cell r="R7396" t="str">
            <v>311630081NonIrrigated</v>
          </cell>
          <cell r="S7396">
            <v>19</v>
          </cell>
        </row>
        <row r="7397">
          <cell r="A7397" t="str">
            <v>311670041All</v>
          </cell>
          <cell r="B7397">
            <v>99</v>
          </cell>
          <cell r="R7397" t="str">
            <v>311650011All</v>
          </cell>
          <cell r="S7397">
            <v>29</v>
          </cell>
        </row>
        <row r="7398">
          <cell r="A7398" t="str">
            <v>311670051All</v>
          </cell>
          <cell r="B7398">
            <v>45</v>
          </cell>
          <cell r="R7398" t="str">
            <v>311650011Irrigated</v>
          </cell>
          <cell r="S7398">
            <v>37</v>
          </cell>
        </row>
        <row r="7399">
          <cell r="A7399" t="str">
            <v>311670081All</v>
          </cell>
          <cell r="B7399">
            <v>30</v>
          </cell>
          <cell r="R7399" t="str">
            <v>311650011NonIrrigated</v>
          </cell>
          <cell r="S7399">
            <v>18</v>
          </cell>
        </row>
        <row r="7400">
          <cell r="A7400" t="str">
            <v>311690011All</v>
          </cell>
          <cell r="B7400">
            <v>32</v>
          </cell>
          <cell r="R7400" t="str">
            <v>311650016All</v>
          </cell>
          <cell r="S7400">
            <v>36</v>
          </cell>
        </row>
        <row r="7401">
          <cell r="A7401" t="str">
            <v>311690016All</v>
          </cell>
          <cell r="B7401">
            <v>38</v>
          </cell>
          <cell r="R7401" t="str">
            <v>311650016Irrigated</v>
          </cell>
          <cell r="S7401">
            <v>48</v>
          </cell>
        </row>
        <row r="7402">
          <cell r="A7402" t="str">
            <v>311690041All</v>
          </cell>
          <cell r="B7402">
            <v>110</v>
          </cell>
          <cell r="R7402" t="str">
            <v>311650016NonIrrigated</v>
          </cell>
          <cell r="S7402">
            <v>14</v>
          </cell>
        </row>
        <row r="7403">
          <cell r="A7403" t="str">
            <v>311690041Irrigated</v>
          </cell>
          <cell r="B7403">
            <v>130</v>
          </cell>
          <cell r="R7403" t="str">
            <v>311650041All</v>
          </cell>
          <cell r="S7403">
            <v>98</v>
          </cell>
        </row>
        <row r="7404">
          <cell r="A7404" t="str">
            <v>311690041Nonirrigated</v>
          </cell>
          <cell r="B7404">
            <v>67</v>
          </cell>
          <cell r="R7404" t="str">
            <v>311670011All</v>
          </cell>
          <cell r="S7404">
            <v>29</v>
          </cell>
        </row>
        <row r="7405">
          <cell r="A7405" t="str">
            <v>311690051All</v>
          </cell>
          <cell r="B7405">
            <v>63</v>
          </cell>
          <cell r="R7405" t="str">
            <v>311670016All</v>
          </cell>
          <cell r="S7405">
            <v>51</v>
          </cell>
        </row>
        <row r="7406">
          <cell r="A7406" t="str">
            <v>311690081All</v>
          </cell>
          <cell r="B7406">
            <v>33</v>
          </cell>
          <cell r="R7406" t="str">
            <v>311670041All</v>
          </cell>
          <cell r="S7406">
            <v>99</v>
          </cell>
        </row>
        <row r="7407">
          <cell r="A7407" t="str">
            <v>311690081Irrigated</v>
          </cell>
          <cell r="B7407">
            <v>40</v>
          </cell>
          <cell r="R7407" t="str">
            <v>311670051All</v>
          </cell>
          <cell r="S7407">
            <v>45</v>
          </cell>
        </row>
        <row r="7408">
          <cell r="A7408" t="str">
            <v>311690081Nonirrigated</v>
          </cell>
          <cell r="B7408">
            <v>25</v>
          </cell>
          <cell r="R7408" t="str">
            <v>311670081All</v>
          </cell>
          <cell r="S7408">
            <v>30</v>
          </cell>
        </row>
        <row r="7409">
          <cell r="A7409" t="str">
            <v>311710041All</v>
          </cell>
          <cell r="B7409">
            <v>110</v>
          </cell>
          <cell r="R7409" t="str">
            <v>311690011All</v>
          </cell>
          <cell r="S7409">
            <v>32</v>
          </cell>
        </row>
        <row r="7410">
          <cell r="A7410" t="str">
            <v>311730011All</v>
          </cell>
          <cell r="B7410">
            <v>29</v>
          </cell>
          <cell r="R7410" t="str">
            <v>311690016All</v>
          </cell>
          <cell r="S7410">
            <v>38</v>
          </cell>
        </row>
        <row r="7411">
          <cell r="A7411" t="str">
            <v>311730016All</v>
          </cell>
          <cell r="B7411">
            <v>51</v>
          </cell>
          <cell r="R7411" t="str">
            <v>311690041All</v>
          </cell>
          <cell r="S7411">
            <v>110</v>
          </cell>
        </row>
        <row r="7412">
          <cell r="A7412" t="str">
            <v>311730041All</v>
          </cell>
          <cell r="B7412">
            <v>106</v>
          </cell>
          <cell r="R7412" t="str">
            <v>311690041Irrigated</v>
          </cell>
          <cell r="S7412">
            <v>130</v>
          </cell>
        </row>
        <row r="7413">
          <cell r="A7413" t="str">
            <v>311730051All</v>
          </cell>
          <cell r="B7413">
            <v>45</v>
          </cell>
          <cell r="R7413" t="str">
            <v>311690041NonIrrigated</v>
          </cell>
          <cell r="S7413">
            <v>67</v>
          </cell>
        </row>
        <row r="7414">
          <cell r="A7414" t="str">
            <v>311730081All</v>
          </cell>
          <cell r="B7414">
            <v>32</v>
          </cell>
          <cell r="R7414" t="str">
            <v>311690051All</v>
          </cell>
          <cell r="S7414">
            <v>63</v>
          </cell>
        </row>
        <row r="7415">
          <cell r="A7415" t="str">
            <v>311750011All</v>
          </cell>
          <cell r="B7415">
            <v>27</v>
          </cell>
          <cell r="R7415" t="str">
            <v>311690081All</v>
          </cell>
          <cell r="S7415">
            <v>33</v>
          </cell>
        </row>
        <row r="7416">
          <cell r="A7416" t="str">
            <v>311750016All</v>
          </cell>
          <cell r="B7416">
            <v>39</v>
          </cell>
          <cell r="R7416" t="str">
            <v>311690081Irrigated</v>
          </cell>
          <cell r="S7416">
            <v>40</v>
          </cell>
        </row>
        <row r="7417">
          <cell r="A7417" t="str">
            <v>311750016Irrigated</v>
          </cell>
          <cell r="B7417">
            <v>48</v>
          </cell>
          <cell r="R7417" t="str">
            <v>311690081NonIrrigated</v>
          </cell>
          <cell r="S7417">
            <v>25</v>
          </cell>
        </row>
        <row r="7418">
          <cell r="A7418" t="str">
            <v>311750016Nonirrigated</v>
          </cell>
          <cell r="B7418">
            <v>30</v>
          </cell>
          <cell r="R7418" t="str">
            <v>311710041All</v>
          </cell>
          <cell r="S7418">
            <v>110</v>
          </cell>
        </row>
        <row r="7419">
          <cell r="A7419" t="str">
            <v>311750041All</v>
          </cell>
          <cell r="B7419">
            <v>107</v>
          </cell>
          <cell r="R7419" t="str">
            <v>311730011All</v>
          </cell>
          <cell r="S7419">
            <v>29</v>
          </cell>
        </row>
        <row r="7420">
          <cell r="A7420" t="str">
            <v>311750051All</v>
          </cell>
          <cell r="B7420">
            <v>45</v>
          </cell>
          <cell r="R7420" t="str">
            <v>311730016All</v>
          </cell>
          <cell r="S7420">
            <v>51</v>
          </cell>
        </row>
        <row r="7421">
          <cell r="A7421" t="str">
            <v>311750081All</v>
          </cell>
          <cell r="B7421">
            <v>30</v>
          </cell>
          <cell r="R7421" t="str">
            <v>311730041All</v>
          </cell>
          <cell r="S7421">
            <v>106</v>
          </cell>
        </row>
        <row r="7422">
          <cell r="A7422" t="str">
            <v>311750091All</v>
          </cell>
          <cell r="B7422">
            <v>31</v>
          </cell>
          <cell r="R7422" t="str">
            <v>311730051All</v>
          </cell>
          <cell r="S7422">
            <v>45</v>
          </cell>
        </row>
        <row r="7423">
          <cell r="A7423" t="str">
            <v>311770011All</v>
          </cell>
          <cell r="B7423">
            <v>34</v>
          </cell>
          <cell r="R7423" t="str">
            <v>311730081All</v>
          </cell>
          <cell r="S7423">
            <v>32</v>
          </cell>
        </row>
        <row r="7424">
          <cell r="A7424" t="str">
            <v>311770016All</v>
          </cell>
          <cell r="B7424">
            <v>39</v>
          </cell>
          <cell r="R7424" t="str">
            <v>311750011All</v>
          </cell>
          <cell r="S7424">
            <v>27</v>
          </cell>
        </row>
        <row r="7425">
          <cell r="A7425" t="str">
            <v>311770041All</v>
          </cell>
          <cell r="B7425">
            <v>100</v>
          </cell>
          <cell r="R7425" t="str">
            <v>311750016All</v>
          </cell>
          <cell r="S7425">
            <v>39</v>
          </cell>
        </row>
        <row r="7426">
          <cell r="A7426" t="str">
            <v>311770051All</v>
          </cell>
          <cell r="B7426">
            <v>60</v>
          </cell>
          <cell r="R7426" t="str">
            <v>311750016Irrigated</v>
          </cell>
          <cell r="S7426">
            <v>48</v>
          </cell>
        </row>
        <row r="7427">
          <cell r="A7427" t="str">
            <v>311770081All</v>
          </cell>
          <cell r="B7427">
            <v>31</v>
          </cell>
          <cell r="R7427" t="str">
            <v>311750016NonIrrigated</v>
          </cell>
          <cell r="S7427">
            <v>30</v>
          </cell>
        </row>
        <row r="7428">
          <cell r="A7428" t="str">
            <v>311790016All</v>
          </cell>
          <cell r="B7428">
            <v>51</v>
          </cell>
          <cell r="R7428" t="str">
            <v>311750041All</v>
          </cell>
          <cell r="S7428">
            <v>107</v>
          </cell>
        </row>
        <row r="7429">
          <cell r="A7429" t="str">
            <v>311790041All</v>
          </cell>
          <cell r="B7429">
            <v>104</v>
          </cell>
          <cell r="R7429" t="str">
            <v>311750051All</v>
          </cell>
          <cell r="S7429">
            <v>45</v>
          </cell>
        </row>
        <row r="7430">
          <cell r="A7430" t="str">
            <v>311790051All</v>
          </cell>
          <cell r="B7430">
            <v>45</v>
          </cell>
          <cell r="R7430" t="str">
            <v>311750081All</v>
          </cell>
          <cell r="S7430">
            <v>30</v>
          </cell>
        </row>
        <row r="7431">
          <cell r="A7431" t="str">
            <v>311790081All</v>
          </cell>
          <cell r="B7431">
            <v>31</v>
          </cell>
          <cell r="R7431" t="str">
            <v>311750091All</v>
          </cell>
          <cell r="S7431">
            <v>31</v>
          </cell>
        </row>
        <row r="7432">
          <cell r="A7432" t="str">
            <v>311810011All</v>
          </cell>
          <cell r="B7432">
            <v>29</v>
          </cell>
          <cell r="R7432" t="str">
            <v>311770011All</v>
          </cell>
          <cell r="S7432">
            <v>34</v>
          </cell>
        </row>
        <row r="7433">
          <cell r="A7433" t="str">
            <v>311810016All</v>
          </cell>
          <cell r="B7433">
            <v>38</v>
          </cell>
          <cell r="R7433" t="str">
            <v>311770016All</v>
          </cell>
          <cell r="S7433">
            <v>39</v>
          </cell>
        </row>
        <row r="7434">
          <cell r="A7434" t="str">
            <v>311810041All</v>
          </cell>
          <cell r="B7434">
            <v>90</v>
          </cell>
          <cell r="R7434" t="str">
            <v>311770041All</v>
          </cell>
          <cell r="S7434">
            <v>100</v>
          </cell>
        </row>
        <row r="7435">
          <cell r="A7435" t="str">
            <v>311810041Irrigated</v>
          </cell>
          <cell r="B7435">
            <v>127</v>
          </cell>
          <cell r="R7435" t="str">
            <v>311770051All</v>
          </cell>
          <cell r="S7435">
            <v>60</v>
          </cell>
        </row>
        <row r="7436">
          <cell r="A7436" t="str">
            <v>311810041Nonirrigated</v>
          </cell>
          <cell r="B7436">
            <v>62</v>
          </cell>
          <cell r="R7436" t="str">
            <v>311770081All</v>
          </cell>
          <cell r="S7436">
            <v>31</v>
          </cell>
        </row>
        <row r="7437">
          <cell r="A7437" t="str">
            <v>311810051All</v>
          </cell>
          <cell r="B7437">
            <v>57</v>
          </cell>
          <cell r="R7437" t="str">
            <v>311790016All</v>
          </cell>
          <cell r="S7437">
            <v>51</v>
          </cell>
        </row>
        <row r="7438">
          <cell r="A7438" t="str">
            <v>311810081All</v>
          </cell>
          <cell r="B7438">
            <v>29</v>
          </cell>
          <cell r="R7438" t="str">
            <v>311790041All</v>
          </cell>
          <cell r="S7438">
            <v>104</v>
          </cell>
        </row>
        <row r="7439">
          <cell r="A7439" t="str">
            <v>311810081Irrigated</v>
          </cell>
          <cell r="B7439">
            <v>40</v>
          </cell>
          <cell r="R7439" t="str">
            <v>311790051All</v>
          </cell>
          <cell r="S7439">
            <v>45</v>
          </cell>
        </row>
        <row r="7440">
          <cell r="A7440" t="str">
            <v>311810081Nonirrigated</v>
          </cell>
          <cell r="B7440">
            <v>22</v>
          </cell>
          <cell r="R7440" t="str">
            <v>311790081All</v>
          </cell>
          <cell r="S7440">
            <v>31</v>
          </cell>
        </row>
        <row r="7441">
          <cell r="A7441" t="str">
            <v>311830016All</v>
          </cell>
          <cell r="B7441">
            <v>34</v>
          </cell>
          <cell r="R7441" t="str">
            <v>311810011All</v>
          </cell>
          <cell r="S7441">
            <v>29</v>
          </cell>
        </row>
        <row r="7442">
          <cell r="A7442" t="str">
            <v>311830016Irrigated</v>
          </cell>
          <cell r="B7442">
            <v>41</v>
          </cell>
          <cell r="R7442" t="str">
            <v>311810016All</v>
          </cell>
          <cell r="S7442">
            <v>38</v>
          </cell>
        </row>
        <row r="7443">
          <cell r="A7443" t="str">
            <v>311830016Nonirrigated</v>
          </cell>
          <cell r="B7443">
            <v>29</v>
          </cell>
          <cell r="R7443" t="str">
            <v>311810041All</v>
          </cell>
          <cell r="S7443">
            <v>90</v>
          </cell>
        </row>
        <row r="7444">
          <cell r="A7444" t="str">
            <v>311830041All</v>
          </cell>
          <cell r="B7444">
            <v>108</v>
          </cell>
          <cell r="R7444" t="str">
            <v>311810041Irrigated</v>
          </cell>
          <cell r="S7444">
            <v>127</v>
          </cell>
        </row>
        <row r="7445">
          <cell r="A7445" t="str">
            <v>311830081All</v>
          </cell>
          <cell r="B7445">
            <v>33</v>
          </cell>
          <cell r="R7445" t="str">
            <v>311810041NonIrrigated</v>
          </cell>
          <cell r="S7445">
            <v>62</v>
          </cell>
        </row>
        <row r="7446">
          <cell r="A7446" t="str">
            <v>311850011All</v>
          </cell>
          <cell r="B7446">
            <v>32</v>
          </cell>
          <cell r="R7446" t="str">
            <v>311810051All</v>
          </cell>
          <cell r="S7446">
            <v>57</v>
          </cell>
        </row>
        <row r="7447">
          <cell r="A7447" t="str">
            <v>311850011Irrigated</v>
          </cell>
          <cell r="B7447">
            <v>32</v>
          </cell>
          <cell r="R7447" t="str">
            <v>311810081All</v>
          </cell>
          <cell r="S7447">
            <v>29</v>
          </cell>
        </row>
        <row r="7448">
          <cell r="A7448" t="str">
            <v>311850011Nonirrigated</v>
          </cell>
          <cell r="B7448">
            <v>32</v>
          </cell>
          <cell r="R7448" t="str">
            <v>311810081Irrigated</v>
          </cell>
          <cell r="S7448">
            <v>40</v>
          </cell>
        </row>
        <row r="7449">
          <cell r="A7449" t="str">
            <v>311850016All</v>
          </cell>
          <cell r="B7449">
            <v>36</v>
          </cell>
          <cell r="R7449" t="str">
            <v>311810081NonIrrigated</v>
          </cell>
          <cell r="S7449">
            <v>22</v>
          </cell>
        </row>
        <row r="7450">
          <cell r="A7450" t="str">
            <v>311850041All</v>
          </cell>
          <cell r="B7450">
            <v>128</v>
          </cell>
          <cell r="R7450" t="str">
            <v>311830016All</v>
          </cell>
          <cell r="S7450">
            <v>34</v>
          </cell>
        </row>
        <row r="7451">
          <cell r="A7451" t="str">
            <v>311850051All</v>
          </cell>
          <cell r="B7451">
            <v>69</v>
          </cell>
          <cell r="R7451" t="str">
            <v>311830016Irrigated</v>
          </cell>
          <cell r="S7451">
            <v>41</v>
          </cell>
        </row>
        <row r="7452">
          <cell r="A7452" t="str">
            <v>311850051Irrigated</v>
          </cell>
          <cell r="B7452">
            <v>78</v>
          </cell>
          <cell r="R7452" t="str">
            <v>311830016NonIrrigated</v>
          </cell>
          <cell r="S7452">
            <v>29</v>
          </cell>
        </row>
        <row r="7453">
          <cell r="A7453" t="str">
            <v>311850051Nonirrigated</v>
          </cell>
          <cell r="B7453">
            <v>57</v>
          </cell>
          <cell r="R7453" t="str">
            <v>311830041All</v>
          </cell>
          <cell r="S7453">
            <v>108</v>
          </cell>
        </row>
        <row r="7454">
          <cell r="A7454" t="str">
            <v>311850081All</v>
          </cell>
          <cell r="B7454">
            <v>40</v>
          </cell>
          <cell r="R7454" t="str">
            <v>311830081All</v>
          </cell>
          <cell r="S7454">
            <v>33</v>
          </cell>
        </row>
        <row r="7455">
          <cell r="A7455" t="str">
            <v>320010011All</v>
          </cell>
          <cell r="B7455">
            <v>56</v>
          </cell>
          <cell r="R7455" t="str">
            <v>311850011All</v>
          </cell>
          <cell r="S7455">
            <v>32</v>
          </cell>
        </row>
        <row r="7456">
          <cell r="A7456" t="str">
            <v>320010016All</v>
          </cell>
          <cell r="B7456">
            <v>56</v>
          </cell>
          <cell r="R7456" t="str">
            <v>311850011Irrigated</v>
          </cell>
          <cell r="S7456">
            <v>32</v>
          </cell>
        </row>
        <row r="7457">
          <cell r="A7457" t="str">
            <v>320050011All</v>
          </cell>
          <cell r="B7457">
            <v>56</v>
          </cell>
          <cell r="R7457" t="str">
            <v>311850011NonIrrigated</v>
          </cell>
          <cell r="S7457">
            <v>32</v>
          </cell>
        </row>
        <row r="7458">
          <cell r="A7458" t="str">
            <v>320070011All</v>
          </cell>
          <cell r="B7458">
            <v>56</v>
          </cell>
          <cell r="R7458" t="str">
            <v>311850016All</v>
          </cell>
          <cell r="S7458">
            <v>36</v>
          </cell>
        </row>
        <row r="7459">
          <cell r="A7459" t="str">
            <v>320130011All</v>
          </cell>
          <cell r="B7459">
            <v>71</v>
          </cell>
          <cell r="R7459" t="str">
            <v>311850041All</v>
          </cell>
          <cell r="S7459">
            <v>128</v>
          </cell>
        </row>
        <row r="7460">
          <cell r="A7460" t="str">
            <v>320130016All</v>
          </cell>
          <cell r="B7460">
            <v>56</v>
          </cell>
          <cell r="R7460" t="str">
            <v>311850051All</v>
          </cell>
          <cell r="S7460">
            <v>69</v>
          </cell>
        </row>
        <row r="7461">
          <cell r="A7461" t="str">
            <v>320130091All</v>
          </cell>
          <cell r="B7461">
            <v>49</v>
          </cell>
          <cell r="R7461" t="str">
            <v>311850051Irrigated</v>
          </cell>
          <cell r="S7461">
            <v>78</v>
          </cell>
        </row>
        <row r="7462">
          <cell r="A7462" t="str">
            <v>320150011All</v>
          </cell>
          <cell r="B7462">
            <v>56</v>
          </cell>
          <cell r="R7462" t="str">
            <v>311850051NonIrrigated</v>
          </cell>
          <cell r="S7462">
            <v>57</v>
          </cell>
        </row>
        <row r="7463">
          <cell r="A7463" t="str">
            <v>320190011All</v>
          </cell>
          <cell r="B7463">
            <v>56</v>
          </cell>
          <cell r="R7463" t="str">
            <v>311850081All</v>
          </cell>
          <cell r="S7463">
            <v>40</v>
          </cell>
        </row>
        <row r="7464">
          <cell r="A7464" t="str">
            <v>320270011All</v>
          </cell>
          <cell r="B7464">
            <v>71</v>
          </cell>
          <cell r="R7464" t="str">
            <v>320010011All</v>
          </cell>
          <cell r="S7464">
            <v>56</v>
          </cell>
        </row>
        <row r="7465">
          <cell r="A7465" t="str">
            <v>320270091All</v>
          </cell>
          <cell r="B7465">
            <v>49</v>
          </cell>
          <cell r="R7465" t="str">
            <v>320010016All</v>
          </cell>
          <cell r="S7465">
            <v>56</v>
          </cell>
        </row>
        <row r="7466">
          <cell r="A7466" t="str">
            <v>320310011All</v>
          </cell>
          <cell r="B7466">
            <v>56</v>
          </cell>
          <cell r="R7466" t="str">
            <v>320050011All</v>
          </cell>
          <cell r="S7466">
            <v>56</v>
          </cell>
        </row>
        <row r="7467">
          <cell r="A7467" t="str">
            <v>320330011All</v>
          </cell>
          <cell r="B7467">
            <v>46</v>
          </cell>
          <cell r="R7467" t="str">
            <v>320070011All</v>
          </cell>
          <cell r="S7467">
            <v>56</v>
          </cell>
        </row>
        <row r="7468">
          <cell r="A7468" t="str">
            <v>330010041All</v>
          </cell>
          <cell r="B7468">
            <v>67</v>
          </cell>
          <cell r="R7468" t="str">
            <v>320130011All</v>
          </cell>
          <cell r="S7468">
            <v>71</v>
          </cell>
        </row>
        <row r="7469">
          <cell r="A7469" t="str">
            <v>330030041All</v>
          </cell>
          <cell r="B7469">
            <v>67</v>
          </cell>
          <cell r="R7469" t="str">
            <v>320130016All</v>
          </cell>
          <cell r="S7469">
            <v>56</v>
          </cell>
        </row>
        <row r="7470">
          <cell r="A7470" t="str">
            <v>330050041All</v>
          </cell>
          <cell r="B7470">
            <v>67</v>
          </cell>
          <cell r="R7470" t="str">
            <v>320130091All</v>
          </cell>
          <cell r="S7470">
            <v>49</v>
          </cell>
        </row>
        <row r="7471">
          <cell r="A7471" t="str">
            <v>330070041All</v>
          </cell>
          <cell r="B7471">
            <v>67</v>
          </cell>
          <cell r="R7471" t="str">
            <v>320150011All</v>
          </cell>
          <cell r="S7471">
            <v>56</v>
          </cell>
        </row>
        <row r="7472">
          <cell r="A7472" t="str">
            <v>330090041All</v>
          </cell>
          <cell r="B7472">
            <v>67</v>
          </cell>
          <cell r="R7472" t="str">
            <v>320190011All</v>
          </cell>
          <cell r="S7472">
            <v>56</v>
          </cell>
        </row>
        <row r="7473">
          <cell r="A7473" t="str">
            <v>330110041All</v>
          </cell>
          <cell r="B7473">
            <v>67</v>
          </cell>
          <cell r="R7473" t="str">
            <v>320270011All</v>
          </cell>
          <cell r="S7473">
            <v>71</v>
          </cell>
        </row>
        <row r="7474">
          <cell r="A7474" t="str">
            <v>330130041All</v>
          </cell>
          <cell r="B7474">
            <v>67</v>
          </cell>
          <cell r="R7474" t="str">
            <v>320270091All</v>
          </cell>
          <cell r="S7474">
            <v>49</v>
          </cell>
        </row>
        <row r="7475">
          <cell r="A7475" t="str">
            <v>330150041All</v>
          </cell>
          <cell r="B7475">
            <v>67</v>
          </cell>
          <cell r="R7475" t="str">
            <v>320310011All</v>
          </cell>
          <cell r="S7475">
            <v>56</v>
          </cell>
        </row>
        <row r="7476">
          <cell r="A7476" t="str">
            <v>330170041All</v>
          </cell>
          <cell r="B7476">
            <v>67</v>
          </cell>
          <cell r="R7476" t="str">
            <v>320330011All</v>
          </cell>
          <cell r="S7476">
            <v>46</v>
          </cell>
        </row>
        <row r="7477">
          <cell r="A7477" t="str">
            <v>330190041All</v>
          </cell>
          <cell r="B7477">
            <v>67</v>
          </cell>
          <cell r="R7477" t="str">
            <v>330010041All</v>
          </cell>
          <cell r="S7477">
            <v>67</v>
          </cell>
        </row>
        <row r="7478">
          <cell r="A7478" t="str">
            <v>340010041All</v>
          </cell>
          <cell r="B7478">
            <v>65</v>
          </cell>
          <cell r="R7478" t="str">
            <v>330030041All</v>
          </cell>
          <cell r="S7478">
            <v>67</v>
          </cell>
        </row>
        <row r="7479">
          <cell r="A7479" t="str">
            <v>340010041Irrigated</v>
          </cell>
          <cell r="B7479">
            <v>65</v>
          </cell>
          <cell r="R7479" t="str">
            <v>330050041All</v>
          </cell>
          <cell r="S7479">
            <v>67</v>
          </cell>
        </row>
        <row r="7480">
          <cell r="A7480" t="str">
            <v>340010041Nonirrigated</v>
          </cell>
          <cell r="B7480">
            <v>65</v>
          </cell>
          <cell r="R7480" t="str">
            <v>330070041All</v>
          </cell>
          <cell r="S7480">
            <v>67</v>
          </cell>
        </row>
        <row r="7481">
          <cell r="A7481" t="str">
            <v>340010081All</v>
          </cell>
          <cell r="B7481">
            <v>21</v>
          </cell>
          <cell r="R7481" t="str">
            <v>330090041All</v>
          </cell>
          <cell r="S7481">
            <v>67</v>
          </cell>
        </row>
        <row r="7482">
          <cell r="A7482" t="str">
            <v>340050011All</v>
          </cell>
          <cell r="B7482">
            <v>39</v>
          </cell>
          <cell r="R7482" t="str">
            <v>330110041All</v>
          </cell>
          <cell r="S7482">
            <v>67</v>
          </cell>
        </row>
        <row r="7483">
          <cell r="A7483" t="str">
            <v>340050041All</v>
          </cell>
          <cell r="B7483">
            <v>65</v>
          </cell>
          <cell r="R7483" t="str">
            <v>330130041All</v>
          </cell>
          <cell r="S7483">
            <v>67</v>
          </cell>
        </row>
        <row r="7484">
          <cell r="A7484" t="str">
            <v>340050081All</v>
          </cell>
          <cell r="B7484">
            <v>22</v>
          </cell>
          <cell r="R7484" t="str">
            <v>330150041All</v>
          </cell>
          <cell r="S7484">
            <v>67</v>
          </cell>
        </row>
        <row r="7485">
          <cell r="A7485" t="str">
            <v>340070041All</v>
          </cell>
          <cell r="B7485">
            <v>65</v>
          </cell>
          <cell r="R7485" t="str">
            <v>330170041All</v>
          </cell>
          <cell r="S7485">
            <v>67</v>
          </cell>
        </row>
        <row r="7486">
          <cell r="A7486" t="str">
            <v>340070081All</v>
          </cell>
          <cell r="B7486">
            <v>21</v>
          </cell>
          <cell r="R7486" t="str">
            <v>330190041All</v>
          </cell>
          <cell r="S7486">
            <v>67</v>
          </cell>
        </row>
        <row r="7487">
          <cell r="A7487" t="str">
            <v>340090041All</v>
          </cell>
          <cell r="B7487">
            <v>65</v>
          </cell>
          <cell r="R7487" t="str">
            <v>340010041All</v>
          </cell>
          <cell r="S7487">
            <v>65</v>
          </cell>
        </row>
        <row r="7488">
          <cell r="A7488" t="str">
            <v>340090081All</v>
          </cell>
          <cell r="B7488">
            <v>21</v>
          </cell>
          <cell r="R7488" t="str">
            <v>340010041Irrigated</v>
          </cell>
          <cell r="S7488">
            <v>65</v>
          </cell>
        </row>
        <row r="7489">
          <cell r="A7489" t="str">
            <v>340110011All</v>
          </cell>
          <cell r="B7489">
            <v>40</v>
          </cell>
          <cell r="R7489" t="str">
            <v>340010041NonIrrigated</v>
          </cell>
          <cell r="S7489">
            <v>65</v>
          </cell>
        </row>
        <row r="7490">
          <cell r="A7490" t="str">
            <v>340110041All</v>
          </cell>
          <cell r="B7490">
            <v>65</v>
          </cell>
          <cell r="R7490" t="str">
            <v>340010081All</v>
          </cell>
          <cell r="S7490">
            <v>21</v>
          </cell>
        </row>
        <row r="7491">
          <cell r="A7491" t="str">
            <v>340110081All</v>
          </cell>
          <cell r="B7491">
            <v>20</v>
          </cell>
          <cell r="R7491" t="str">
            <v>340050011All</v>
          </cell>
          <cell r="S7491">
            <v>39</v>
          </cell>
        </row>
        <row r="7492">
          <cell r="A7492" t="str">
            <v>340110091All</v>
          </cell>
          <cell r="B7492">
            <v>45</v>
          </cell>
          <cell r="R7492" t="str">
            <v>340050041All</v>
          </cell>
          <cell r="S7492">
            <v>65</v>
          </cell>
        </row>
        <row r="7493">
          <cell r="A7493" t="str">
            <v>340150011All</v>
          </cell>
          <cell r="B7493">
            <v>34</v>
          </cell>
          <cell r="R7493" t="str">
            <v>340050081All</v>
          </cell>
          <cell r="S7493">
            <v>22</v>
          </cell>
        </row>
        <row r="7494">
          <cell r="A7494" t="str">
            <v>340150041All</v>
          </cell>
          <cell r="B7494">
            <v>65</v>
          </cell>
          <cell r="R7494" t="str">
            <v>340070041All</v>
          </cell>
          <cell r="S7494">
            <v>65</v>
          </cell>
        </row>
        <row r="7495">
          <cell r="A7495" t="str">
            <v>340150081All</v>
          </cell>
          <cell r="B7495">
            <v>19</v>
          </cell>
          <cell r="R7495" t="str">
            <v>340070081All</v>
          </cell>
          <cell r="S7495">
            <v>21</v>
          </cell>
        </row>
        <row r="7496">
          <cell r="A7496" t="str">
            <v>340150091All</v>
          </cell>
          <cell r="B7496">
            <v>45</v>
          </cell>
          <cell r="R7496" t="str">
            <v>340090041All</v>
          </cell>
          <cell r="S7496">
            <v>65</v>
          </cell>
        </row>
        <row r="7497">
          <cell r="A7497" t="str">
            <v>340190011All</v>
          </cell>
          <cell r="B7497">
            <v>34</v>
          </cell>
          <cell r="R7497" t="str">
            <v>340090081All</v>
          </cell>
          <cell r="S7497">
            <v>21</v>
          </cell>
        </row>
        <row r="7498">
          <cell r="A7498" t="str">
            <v>340190016All</v>
          </cell>
          <cell r="B7498">
            <v>39</v>
          </cell>
          <cell r="R7498" t="str">
            <v>340110011All</v>
          </cell>
          <cell r="S7498">
            <v>40</v>
          </cell>
        </row>
        <row r="7499">
          <cell r="A7499" t="str">
            <v>340190041All</v>
          </cell>
          <cell r="B7499">
            <v>68</v>
          </cell>
          <cell r="R7499" t="str">
            <v>340110041All</v>
          </cell>
          <cell r="S7499">
            <v>65</v>
          </cell>
        </row>
        <row r="7500">
          <cell r="A7500" t="str">
            <v>340190051All</v>
          </cell>
          <cell r="B7500">
            <v>32</v>
          </cell>
          <cell r="R7500" t="str">
            <v>340110081All</v>
          </cell>
          <cell r="S7500">
            <v>20</v>
          </cell>
        </row>
        <row r="7501">
          <cell r="A7501" t="str">
            <v>340190081All</v>
          </cell>
          <cell r="B7501">
            <v>23</v>
          </cell>
          <cell r="R7501" t="str">
            <v>340110091All</v>
          </cell>
          <cell r="S7501">
            <v>45</v>
          </cell>
        </row>
        <row r="7502">
          <cell r="A7502" t="str">
            <v>340210011All</v>
          </cell>
          <cell r="B7502">
            <v>29</v>
          </cell>
          <cell r="R7502" t="str">
            <v>340150011All</v>
          </cell>
          <cell r="S7502">
            <v>34</v>
          </cell>
        </row>
        <row r="7503">
          <cell r="A7503" t="str">
            <v>340210041All</v>
          </cell>
          <cell r="B7503">
            <v>68</v>
          </cell>
          <cell r="R7503" t="str">
            <v>340150041All</v>
          </cell>
          <cell r="S7503">
            <v>65</v>
          </cell>
        </row>
        <row r="7504">
          <cell r="A7504" t="str">
            <v>340210081All</v>
          </cell>
          <cell r="B7504">
            <v>22</v>
          </cell>
          <cell r="R7504" t="str">
            <v>340150081All</v>
          </cell>
          <cell r="S7504">
            <v>19</v>
          </cell>
        </row>
        <row r="7505">
          <cell r="A7505" t="str">
            <v>340230011All</v>
          </cell>
          <cell r="B7505">
            <v>32</v>
          </cell>
          <cell r="R7505" t="str">
            <v>340150091All</v>
          </cell>
          <cell r="S7505">
            <v>45</v>
          </cell>
        </row>
        <row r="7506">
          <cell r="A7506" t="str">
            <v>340230041All</v>
          </cell>
          <cell r="B7506">
            <v>68</v>
          </cell>
          <cell r="R7506" t="str">
            <v>340190011All</v>
          </cell>
          <cell r="S7506">
            <v>34</v>
          </cell>
        </row>
        <row r="7507">
          <cell r="A7507" t="str">
            <v>340230081All</v>
          </cell>
          <cell r="B7507">
            <v>22</v>
          </cell>
          <cell r="R7507" t="str">
            <v>340190016All</v>
          </cell>
          <cell r="S7507">
            <v>39</v>
          </cell>
        </row>
        <row r="7508">
          <cell r="A7508" t="str">
            <v>340250011All</v>
          </cell>
          <cell r="B7508">
            <v>30</v>
          </cell>
          <cell r="R7508" t="str">
            <v>340190041All</v>
          </cell>
          <cell r="S7508">
            <v>68</v>
          </cell>
        </row>
        <row r="7509">
          <cell r="A7509" t="str">
            <v>340250041All</v>
          </cell>
          <cell r="B7509">
            <v>65</v>
          </cell>
          <cell r="R7509" t="str">
            <v>340190051All</v>
          </cell>
          <cell r="S7509">
            <v>32</v>
          </cell>
        </row>
        <row r="7510">
          <cell r="A7510" t="str">
            <v>340250081All</v>
          </cell>
          <cell r="B7510">
            <v>22</v>
          </cell>
          <cell r="R7510" t="str">
            <v>340190081All</v>
          </cell>
          <cell r="S7510">
            <v>23</v>
          </cell>
        </row>
        <row r="7511">
          <cell r="A7511" t="str">
            <v>340270041All</v>
          </cell>
          <cell r="B7511">
            <v>65</v>
          </cell>
          <cell r="R7511" t="str">
            <v>340210011All</v>
          </cell>
          <cell r="S7511">
            <v>29</v>
          </cell>
        </row>
        <row r="7512">
          <cell r="A7512" t="str">
            <v>340290041All</v>
          </cell>
          <cell r="B7512">
            <v>65</v>
          </cell>
          <cell r="R7512" t="str">
            <v>340210041All</v>
          </cell>
          <cell r="S7512">
            <v>68</v>
          </cell>
        </row>
        <row r="7513">
          <cell r="A7513" t="str">
            <v>340290081All</v>
          </cell>
          <cell r="B7513">
            <v>20</v>
          </cell>
          <cell r="R7513" t="str">
            <v>340210081All</v>
          </cell>
          <cell r="S7513">
            <v>22</v>
          </cell>
        </row>
        <row r="7514">
          <cell r="A7514" t="str">
            <v>340330011All</v>
          </cell>
          <cell r="B7514">
            <v>39</v>
          </cell>
          <cell r="R7514" t="str">
            <v>340230011All</v>
          </cell>
          <cell r="S7514">
            <v>32</v>
          </cell>
        </row>
        <row r="7515">
          <cell r="A7515" t="str">
            <v>340330041All</v>
          </cell>
          <cell r="B7515">
            <v>88</v>
          </cell>
          <cell r="R7515" t="str">
            <v>340230041All</v>
          </cell>
          <cell r="S7515">
            <v>68</v>
          </cell>
        </row>
        <row r="7516">
          <cell r="A7516" t="str">
            <v>340330041Irrigated</v>
          </cell>
          <cell r="B7516">
            <v>109</v>
          </cell>
          <cell r="R7516" t="str">
            <v>340230081All</v>
          </cell>
          <cell r="S7516">
            <v>22</v>
          </cell>
        </row>
        <row r="7517">
          <cell r="A7517" t="str">
            <v>340330041Nonirrigated</v>
          </cell>
          <cell r="B7517">
            <v>78</v>
          </cell>
          <cell r="R7517" t="str">
            <v>340250011All</v>
          </cell>
          <cell r="S7517">
            <v>30</v>
          </cell>
        </row>
        <row r="7518">
          <cell r="A7518" t="str">
            <v>340330051All</v>
          </cell>
          <cell r="B7518">
            <v>32</v>
          </cell>
          <cell r="R7518" t="str">
            <v>340250041All</v>
          </cell>
          <cell r="S7518">
            <v>65</v>
          </cell>
        </row>
        <row r="7519">
          <cell r="A7519" t="str">
            <v>340330081All</v>
          </cell>
          <cell r="B7519">
            <v>22</v>
          </cell>
          <cell r="R7519" t="str">
            <v>340250081All</v>
          </cell>
          <cell r="S7519">
            <v>22</v>
          </cell>
        </row>
        <row r="7520">
          <cell r="A7520" t="str">
            <v>340330091All</v>
          </cell>
          <cell r="B7520">
            <v>45</v>
          </cell>
          <cell r="R7520" t="str">
            <v>340270041All</v>
          </cell>
          <cell r="S7520">
            <v>65</v>
          </cell>
        </row>
        <row r="7521">
          <cell r="A7521" t="str">
            <v>340350011All</v>
          </cell>
          <cell r="B7521">
            <v>30</v>
          </cell>
          <cell r="R7521" t="str">
            <v>340290041All</v>
          </cell>
          <cell r="S7521">
            <v>65</v>
          </cell>
        </row>
        <row r="7522">
          <cell r="A7522" t="str">
            <v>340350016All</v>
          </cell>
          <cell r="B7522">
            <v>39</v>
          </cell>
          <cell r="R7522" t="str">
            <v>340290081All</v>
          </cell>
          <cell r="S7522">
            <v>20</v>
          </cell>
        </row>
        <row r="7523">
          <cell r="A7523" t="str">
            <v>340350041All</v>
          </cell>
          <cell r="B7523">
            <v>65</v>
          </cell>
          <cell r="R7523" t="str">
            <v>340330011All</v>
          </cell>
          <cell r="S7523">
            <v>39</v>
          </cell>
        </row>
        <row r="7524">
          <cell r="A7524" t="str">
            <v>340350081All</v>
          </cell>
          <cell r="B7524">
            <v>20</v>
          </cell>
          <cell r="R7524" t="str">
            <v>340330041All</v>
          </cell>
          <cell r="S7524">
            <v>88</v>
          </cell>
        </row>
        <row r="7525">
          <cell r="A7525" t="str">
            <v>340370016All</v>
          </cell>
          <cell r="B7525">
            <v>39</v>
          </cell>
          <cell r="R7525" t="str">
            <v>340330041Irrigated</v>
          </cell>
          <cell r="S7525">
            <v>109</v>
          </cell>
        </row>
        <row r="7526">
          <cell r="A7526" t="str">
            <v>340370041All</v>
          </cell>
          <cell r="B7526">
            <v>65</v>
          </cell>
          <cell r="R7526" t="str">
            <v>340330041NonIrrigated</v>
          </cell>
          <cell r="S7526">
            <v>78</v>
          </cell>
        </row>
        <row r="7527">
          <cell r="A7527" t="str">
            <v>340410011All</v>
          </cell>
          <cell r="B7527">
            <v>32</v>
          </cell>
          <cell r="R7527" t="str">
            <v>340330051All</v>
          </cell>
          <cell r="S7527">
            <v>32</v>
          </cell>
        </row>
        <row r="7528">
          <cell r="A7528" t="str">
            <v>340410016All</v>
          </cell>
          <cell r="B7528">
            <v>39</v>
          </cell>
          <cell r="R7528" t="str">
            <v>340330081All</v>
          </cell>
          <cell r="S7528">
            <v>22</v>
          </cell>
        </row>
        <row r="7529">
          <cell r="A7529" t="str">
            <v>340410041All</v>
          </cell>
          <cell r="B7529">
            <v>70</v>
          </cell>
          <cell r="R7529" t="str">
            <v>340330091All</v>
          </cell>
          <cell r="S7529">
            <v>45</v>
          </cell>
        </row>
        <row r="7530">
          <cell r="A7530" t="str">
            <v>340410081All</v>
          </cell>
          <cell r="B7530">
            <v>29</v>
          </cell>
          <cell r="R7530" t="str">
            <v>340350011All</v>
          </cell>
          <cell r="S7530">
            <v>30</v>
          </cell>
        </row>
        <row r="7531">
          <cell r="A7531" t="str">
            <v>350050011All</v>
          </cell>
          <cell r="B7531">
            <v>47</v>
          </cell>
          <cell r="R7531" t="str">
            <v>340350016All</v>
          </cell>
          <cell r="S7531">
            <v>39</v>
          </cell>
        </row>
        <row r="7532">
          <cell r="A7532" t="str">
            <v>350050041All</v>
          </cell>
          <cell r="B7532">
            <v>67</v>
          </cell>
          <cell r="R7532" t="str">
            <v>340350041All</v>
          </cell>
          <cell r="S7532">
            <v>65</v>
          </cell>
        </row>
        <row r="7533">
          <cell r="A7533" t="str">
            <v>350050051All</v>
          </cell>
          <cell r="B7533">
            <v>28</v>
          </cell>
          <cell r="R7533" t="str">
            <v>340350081All</v>
          </cell>
          <cell r="S7533">
            <v>20</v>
          </cell>
        </row>
        <row r="7534">
          <cell r="A7534" t="str">
            <v>350070011All</v>
          </cell>
          <cell r="B7534">
            <v>15</v>
          </cell>
          <cell r="R7534" t="str">
            <v>340370016All</v>
          </cell>
          <cell r="S7534">
            <v>39</v>
          </cell>
        </row>
        <row r="7535">
          <cell r="A7535" t="str">
            <v>350090011All</v>
          </cell>
          <cell r="B7535">
            <v>11</v>
          </cell>
          <cell r="R7535" t="str">
            <v>340370041All</v>
          </cell>
          <cell r="S7535">
            <v>65</v>
          </cell>
        </row>
        <row r="7536">
          <cell r="A7536" t="str">
            <v>350090041All</v>
          </cell>
          <cell r="B7536">
            <v>131</v>
          </cell>
          <cell r="R7536" t="str">
            <v>340410011All</v>
          </cell>
          <cell r="S7536">
            <v>32</v>
          </cell>
        </row>
        <row r="7537">
          <cell r="A7537" t="str">
            <v>350090051All</v>
          </cell>
          <cell r="B7537">
            <v>18</v>
          </cell>
          <cell r="R7537" t="str">
            <v>340410016All</v>
          </cell>
          <cell r="S7537">
            <v>39</v>
          </cell>
        </row>
        <row r="7538">
          <cell r="A7538" t="str">
            <v>350090051Irrigated</v>
          </cell>
          <cell r="B7538">
            <v>51</v>
          </cell>
          <cell r="R7538" t="str">
            <v>340410041All</v>
          </cell>
          <cell r="S7538">
            <v>70</v>
          </cell>
        </row>
        <row r="7539">
          <cell r="A7539" t="str">
            <v>350090051Nonirrigated</v>
          </cell>
          <cell r="B7539">
            <v>14</v>
          </cell>
          <cell r="R7539" t="str">
            <v>340410081All</v>
          </cell>
          <cell r="S7539">
            <v>29</v>
          </cell>
        </row>
        <row r="7540">
          <cell r="A7540" t="str">
            <v>350090075All</v>
          </cell>
          <cell r="B7540">
            <v>1946</v>
          </cell>
          <cell r="R7540" t="str">
            <v>350050011All</v>
          </cell>
          <cell r="S7540">
            <v>47</v>
          </cell>
        </row>
        <row r="7541">
          <cell r="A7541" t="str">
            <v>350090091All</v>
          </cell>
          <cell r="B7541">
            <v>15</v>
          </cell>
          <cell r="R7541" t="str">
            <v>350050041All</v>
          </cell>
          <cell r="S7541">
            <v>67</v>
          </cell>
        </row>
        <row r="7542">
          <cell r="A7542" t="str">
            <v>350130011All</v>
          </cell>
          <cell r="B7542">
            <v>67</v>
          </cell>
          <cell r="R7542" t="str">
            <v>350050051All</v>
          </cell>
          <cell r="S7542">
            <v>28</v>
          </cell>
        </row>
        <row r="7543">
          <cell r="A7543" t="str">
            <v>350130041All</v>
          </cell>
          <cell r="B7543">
            <v>83</v>
          </cell>
          <cell r="R7543" t="str">
            <v>350070011All</v>
          </cell>
          <cell r="S7543">
            <v>15</v>
          </cell>
        </row>
        <row r="7544">
          <cell r="A7544" t="str">
            <v>350130051All</v>
          </cell>
          <cell r="B7544">
            <v>35</v>
          </cell>
          <cell r="R7544" t="str">
            <v>350090011All</v>
          </cell>
          <cell r="S7544">
            <v>11</v>
          </cell>
        </row>
        <row r="7545">
          <cell r="A7545" t="str">
            <v>350150041All</v>
          </cell>
          <cell r="B7545">
            <v>71</v>
          </cell>
          <cell r="R7545" t="str">
            <v>350090041All</v>
          </cell>
          <cell r="S7545">
            <v>131</v>
          </cell>
        </row>
        <row r="7546">
          <cell r="A7546" t="str">
            <v>350150051All</v>
          </cell>
          <cell r="B7546">
            <v>35</v>
          </cell>
          <cell r="R7546" t="str">
            <v>350090051All</v>
          </cell>
          <cell r="S7546">
            <v>18</v>
          </cell>
        </row>
        <row r="7547">
          <cell r="A7547" t="str">
            <v>350210011All</v>
          </cell>
          <cell r="B7547">
            <v>8</v>
          </cell>
          <cell r="R7547" t="str">
            <v>350090051Irrigated</v>
          </cell>
          <cell r="S7547">
            <v>51</v>
          </cell>
        </row>
        <row r="7548">
          <cell r="A7548" t="str">
            <v>350230041All</v>
          </cell>
          <cell r="B7548">
            <v>130</v>
          </cell>
          <cell r="R7548" t="str">
            <v>350090051NonIrrigated</v>
          </cell>
          <cell r="S7548">
            <v>14</v>
          </cell>
        </row>
        <row r="7549">
          <cell r="A7549" t="str">
            <v>350230051All</v>
          </cell>
          <cell r="B7549">
            <v>57</v>
          </cell>
          <cell r="R7549" t="str">
            <v>350090075All</v>
          </cell>
          <cell r="S7549">
            <v>1946</v>
          </cell>
        </row>
        <row r="7550">
          <cell r="A7550" t="str">
            <v>350250011All</v>
          </cell>
          <cell r="B7550">
            <v>22</v>
          </cell>
          <cell r="R7550" t="str">
            <v>350090091All</v>
          </cell>
          <cell r="S7550">
            <v>15</v>
          </cell>
        </row>
        <row r="7551">
          <cell r="A7551" t="str">
            <v>350250041All</v>
          </cell>
          <cell r="B7551">
            <v>84</v>
          </cell>
          <cell r="R7551" t="str">
            <v>350130011All</v>
          </cell>
          <cell r="S7551">
            <v>67</v>
          </cell>
        </row>
        <row r="7552">
          <cell r="A7552" t="str">
            <v>350250051All</v>
          </cell>
          <cell r="B7552">
            <v>13</v>
          </cell>
          <cell r="R7552" t="str">
            <v>350130041All</v>
          </cell>
          <cell r="S7552">
            <v>83</v>
          </cell>
        </row>
        <row r="7553">
          <cell r="A7553" t="str">
            <v>350250075All</v>
          </cell>
          <cell r="B7553">
            <v>2211</v>
          </cell>
          <cell r="R7553" t="str">
            <v>350130051All</v>
          </cell>
          <cell r="S7553">
            <v>35</v>
          </cell>
        </row>
        <row r="7554">
          <cell r="A7554" t="str">
            <v>350290011All</v>
          </cell>
          <cell r="B7554">
            <v>64</v>
          </cell>
          <cell r="R7554" t="str">
            <v>350150041All</v>
          </cell>
          <cell r="S7554">
            <v>71</v>
          </cell>
        </row>
        <row r="7555">
          <cell r="A7555" t="str">
            <v>350290041All</v>
          </cell>
          <cell r="B7555">
            <v>71</v>
          </cell>
          <cell r="R7555" t="str">
            <v>350150051All</v>
          </cell>
          <cell r="S7555">
            <v>35</v>
          </cell>
        </row>
        <row r="7556">
          <cell r="A7556" t="str">
            <v>350290051All</v>
          </cell>
          <cell r="B7556">
            <v>74</v>
          </cell>
          <cell r="R7556" t="str">
            <v>350210011All</v>
          </cell>
          <cell r="S7556">
            <v>8</v>
          </cell>
        </row>
        <row r="7557">
          <cell r="A7557" t="str">
            <v>350370011All</v>
          </cell>
          <cell r="B7557">
            <v>11</v>
          </cell>
          <cell r="R7557" t="str">
            <v>350230041All</v>
          </cell>
          <cell r="S7557">
            <v>130</v>
          </cell>
        </row>
        <row r="7558">
          <cell r="A7558" t="str">
            <v>350370041All</v>
          </cell>
          <cell r="B7558">
            <v>78</v>
          </cell>
          <cell r="R7558" t="str">
            <v>350230051All</v>
          </cell>
          <cell r="S7558">
            <v>57</v>
          </cell>
        </row>
        <row r="7559">
          <cell r="A7559" t="str">
            <v>350370051All</v>
          </cell>
          <cell r="B7559">
            <v>11</v>
          </cell>
          <cell r="R7559" t="str">
            <v>350250011All</v>
          </cell>
          <cell r="S7559">
            <v>22</v>
          </cell>
        </row>
        <row r="7560">
          <cell r="A7560" t="str">
            <v>350370091All</v>
          </cell>
          <cell r="B7560">
            <v>18</v>
          </cell>
          <cell r="R7560" t="str">
            <v>350250041All</v>
          </cell>
          <cell r="S7560">
            <v>84</v>
          </cell>
        </row>
        <row r="7561">
          <cell r="A7561" t="str">
            <v>350390011All</v>
          </cell>
          <cell r="B7561">
            <v>8</v>
          </cell>
          <cell r="R7561" t="str">
            <v>350250051All</v>
          </cell>
          <cell r="S7561">
            <v>13</v>
          </cell>
        </row>
        <row r="7562">
          <cell r="A7562" t="str">
            <v>350410011All</v>
          </cell>
          <cell r="B7562">
            <v>9</v>
          </cell>
          <cell r="R7562" t="str">
            <v>350250075All</v>
          </cell>
          <cell r="S7562">
            <v>2211</v>
          </cell>
        </row>
        <row r="7563">
          <cell r="A7563" t="str">
            <v>350410011Irrigated</v>
          </cell>
          <cell r="B7563">
            <v>21</v>
          </cell>
          <cell r="R7563" t="str">
            <v>350290011All</v>
          </cell>
          <cell r="S7563">
            <v>64</v>
          </cell>
        </row>
        <row r="7564">
          <cell r="A7564" t="str">
            <v>350410011Nonirrigated</v>
          </cell>
          <cell r="B7564">
            <v>8</v>
          </cell>
          <cell r="R7564" t="str">
            <v>350290041All</v>
          </cell>
          <cell r="S7564">
            <v>71</v>
          </cell>
        </row>
        <row r="7565">
          <cell r="A7565" t="str">
            <v>350410041All</v>
          </cell>
          <cell r="B7565">
            <v>105</v>
          </cell>
          <cell r="R7565" t="str">
            <v>350290051All</v>
          </cell>
          <cell r="S7565">
            <v>74</v>
          </cell>
        </row>
        <row r="7566">
          <cell r="A7566" t="str">
            <v>350410051All</v>
          </cell>
          <cell r="B7566">
            <v>17</v>
          </cell>
          <cell r="R7566" t="str">
            <v>350370011All</v>
          </cell>
          <cell r="S7566">
            <v>11</v>
          </cell>
        </row>
        <row r="7567">
          <cell r="A7567" t="str">
            <v>350410075All</v>
          </cell>
          <cell r="B7567">
            <v>1871</v>
          </cell>
          <cell r="R7567" t="str">
            <v>350370041All</v>
          </cell>
          <cell r="S7567">
            <v>78</v>
          </cell>
        </row>
        <row r="7568">
          <cell r="A7568" t="str">
            <v>350450011All</v>
          </cell>
          <cell r="B7568">
            <v>61</v>
          </cell>
          <cell r="R7568" t="str">
            <v>350370051All</v>
          </cell>
          <cell r="S7568">
            <v>11</v>
          </cell>
        </row>
        <row r="7569">
          <cell r="A7569" t="str">
            <v>350450041All</v>
          </cell>
          <cell r="B7569">
            <v>125</v>
          </cell>
          <cell r="R7569" t="str">
            <v>350370091All</v>
          </cell>
          <cell r="S7569">
            <v>18</v>
          </cell>
        </row>
        <row r="7570">
          <cell r="A7570" t="str">
            <v>350490011All</v>
          </cell>
          <cell r="B7570">
            <v>27</v>
          </cell>
          <cell r="R7570" t="str">
            <v>350390011All</v>
          </cell>
          <cell r="S7570">
            <v>8</v>
          </cell>
        </row>
        <row r="7571">
          <cell r="A7571" t="str">
            <v>350490041All</v>
          </cell>
          <cell r="B7571">
            <v>98</v>
          </cell>
          <cell r="R7571" t="str">
            <v>350410011All</v>
          </cell>
          <cell r="S7571">
            <v>9</v>
          </cell>
        </row>
        <row r="7572">
          <cell r="A7572" t="str">
            <v>350550011All</v>
          </cell>
          <cell r="B7572">
            <v>25</v>
          </cell>
          <cell r="R7572" t="str">
            <v>350410011Irrigated</v>
          </cell>
          <cell r="S7572">
            <v>21</v>
          </cell>
        </row>
        <row r="7573">
          <cell r="A7573" t="str">
            <v>350570011All</v>
          </cell>
          <cell r="B7573">
            <v>35</v>
          </cell>
          <cell r="R7573" t="str">
            <v>350410011NonIrrigated</v>
          </cell>
          <cell r="S7573">
            <v>8</v>
          </cell>
        </row>
        <row r="7574">
          <cell r="A7574" t="str">
            <v>350570041All</v>
          </cell>
          <cell r="B7574">
            <v>95</v>
          </cell>
          <cell r="R7574" t="str">
            <v>350410041All</v>
          </cell>
          <cell r="S7574">
            <v>105</v>
          </cell>
        </row>
        <row r="7575">
          <cell r="A7575" t="str">
            <v>350590011All</v>
          </cell>
          <cell r="B7575">
            <v>29</v>
          </cell>
          <cell r="R7575" t="str">
            <v>350410051All</v>
          </cell>
          <cell r="S7575">
            <v>17</v>
          </cell>
        </row>
        <row r="7576">
          <cell r="A7576" t="str">
            <v>350590041All</v>
          </cell>
          <cell r="B7576">
            <v>150</v>
          </cell>
          <cell r="R7576" t="str">
            <v>350410075All</v>
          </cell>
          <cell r="S7576">
            <v>1871</v>
          </cell>
        </row>
        <row r="7577">
          <cell r="A7577" t="str">
            <v>350590051All</v>
          </cell>
          <cell r="B7577">
            <v>23</v>
          </cell>
          <cell r="R7577" t="str">
            <v>350450011All</v>
          </cell>
          <cell r="S7577">
            <v>61</v>
          </cell>
        </row>
        <row r="7578">
          <cell r="A7578" t="str">
            <v>350610041All</v>
          </cell>
          <cell r="B7578">
            <v>65</v>
          </cell>
          <cell r="R7578" t="str">
            <v>350450041All</v>
          </cell>
          <cell r="S7578">
            <v>125</v>
          </cell>
        </row>
        <row r="7579">
          <cell r="A7579" t="str">
            <v>360010041All</v>
          </cell>
          <cell r="B7579">
            <v>69</v>
          </cell>
          <cell r="R7579" t="str">
            <v>350490011All</v>
          </cell>
          <cell r="S7579">
            <v>27</v>
          </cell>
        </row>
        <row r="7580">
          <cell r="A7580" t="str">
            <v>360030011All</v>
          </cell>
          <cell r="B7580">
            <v>31</v>
          </cell>
          <cell r="R7580" t="str">
            <v>350490041All</v>
          </cell>
          <cell r="S7580">
            <v>98</v>
          </cell>
        </row>
        <row r="7581">
          <cell r="A7581" t="str">
            <v>360030016All</v>
          </cell>
          <cell r="B7581">
            <v>46</v>
          </cell>
          <cell r="R7581" t="str">
            <v>350550011All</v>
          </cell>
          <cell r="S7581">
            <v>25</v>
          </cell>
        </row>
        <row r="7582">
          <cell r="A7582" t="str">
            <v>360030041All</v>
          </cell>
          <cell r="B7582">
            <v>74</v>
          </cell>
          <cell r="R7582" t="str">
            <v>350570011All</v>
          </cell>
          <cell r="S7582">
            <v>35</v>
          </cell>
        </row>
        <row r="7583">
          <cell r="A7583" t="str">
            <v>360030081All</v>
          </cell>
          <cell r="B7583">
            <v>22</v>
          </cell>
          <cell r="R7583" t="str">
            <v>350570041All</v>
          </cell>
          <cell r="S7583">
            <v>95</v>
          </cell>
        </row>
        <row r="7584">
          <cell r="A7584" t="str">
            <v>360030091All</v>
          </cell>
          <cell r="B7584">
            <v>36</v>
          </cell>
          <cell r="R7584" t="str">
            <v>350590011All</v>
          </cell>
          <cell r="S7584">
            <v>29</v>
          </cell>
        </row>
        <row r="7585">
          <cell r="A7585" t="str">
            <v>360070016All</v>
          </cell>
          <cell r="B7585">
            <v>46</v>
          </cell>
          <cell r="R7585" t="str">
            <v>350590041All</v>
          </cell>
          <cell r="S7585">
            <v>150</v>
          </cell>
        </row>
        <row r="7586">
          <cell r="A7586" t="str">
            <v>360070041All</v>
          </cell>
          <cell r="B7586">
            <v>69</v>
          </cell>
          <cell r="R7586" t="str">
            <v>350590051All</v>
          </cell>
          <cell r="S7586">
            <v>23</v>
          </cell>
        </row>
        <row r="7587">
          <cell r="A7587" t="str">
            <v>360070051All</v>
          </cell>
          <cell r="B7587">
            <v>32</v>
          </cell>
          <cell r="R7587" t="str">
            <v>350610041All</v>
          </cell>
          <cell r="S7587">
            <v>65</v>
          </cell>
        </row>
        <row r="7588">
          <cell r="A7588" t="str">
            <v>360090011All</v>
          </cell>
          <cell r="B7588">
            <v>31</v>
          </cell>
          <cell r="R7588" t="str">
            <v>360010041All</v>
          </cell>
          <cell r="S7588">
            <v>69</v>
          </cell>
        </row>
        <row r="7589">
          <cell r="A7589" t="str">
            <v>360090016All</v>
          </cell>
          <cell r="B7589">
            <v>46</v>
          </cell>
          <cell r="R7589" t="str">
            <v>360030011All</v>
          </cell>
          <cell r="S7589">
            <v>31</v>
          </cell>
        </row>
        <row r="7590">
          <cell r="A7590" t="str">
            <v>360090041All</v>
          </cell>
          <cell r="B7590">
            <v>73</v>
          </cell>
          <cell r="R7590" t="str">
            <v>360030016All</v>
          </cell>
          <cell r="S7590">
            <v>46</v>
          </cell>
        </row>
        <row r="7591">
          <cell r="A7591" t="str">
            <v>360090081All</v>
          </cell>
          <cell r="B7591">
            <v>27</v>
          </cell>
          <cell r="R7591" t="str">
            <v>360030041All</v>
          </cell>
          <cell r="S7591">
            <v>74</v>
          </cell>
        </row>
        <row r="7592">
          <cell r="A7592" t="str">
            <v>360090091All</v>
          </cell>
          <cell r="B7592">
            <v>36</v>
          </cell>
          <cell r="R7592" t="str">
            <v>360030081All</v>
          </cell>
          <cell r="S7592">
            <v>22</v>
          </cell>
        </row>
        <row r="7593">
          <cell r="A7593" t="str">
            <v>360110011All</v>
          </cell>
          <cell r="B7593">
            <v>41</v>
          </cell>
          <cell r="R7593" t="str">
            <v>360030091All</v>
          </cell>
          <cell r="S7593">
            <v>36</v>
          </cell>
        </row>
        <row r="7594">
          <cell r="A7594" t="str">
            <v>360110016All</v>
          </cell>
          <cell r="B7594">
            <v>46</v>
          </cell>
          <cell r="R7594" t="str">
            <v>360070016All</v>
          </cell>
          <cell r="S7594">
            <v>46</v>
          </cell>
        </row>
        <row r="7595">
          <cell r="A7595" t="str">
            <v>360110041All</v>
          </cell>
          <cell r="B7595">
            <v>81</v>
          </cell>
          <cell r="R7595" t="str">
            <v>360070041All</v>
          </cell>
          <cell r="S7595">
            <v>69</v>
          </cell>
        </row>
        <row r="7596">
          <cell r="A7596" t="str">
            <v>360110081All</v>
          </cell>
          <cell r="B7596">
            <v>27</v>
          </cell>
          <cell r="R7596" t="str">
            <v>360070051All</v>
          </cell>
          <cell r="S7596">
            <v>32</v>
          </cell>
        </row>
        <row r="7597">
          <cell r="A7597" t="str">
            <v>360130011All</v>
          </cell>
          <cell r="B7597">
            <v>35</v>
          </cell>
          <cell r="R7597" t="str">
            <v>360090011All</v>
          </cell>
          <cell r="S7597">
            <v>31</v>
          </cell>
        </row>
        <row r="7598">
          <cell r="A7598" t="str">
            <v>360130016All</v>
          </cell>
          <cell r="B7598">
            <v>46</v>
          </cell>
          <cell r="R7598" t="str">
            <v>360090016All</v>
          </cell>
          <cell r="S7598">
            <v>46</v>
          </cell>
        </row>
        <row r="7599">
          <cell r="A7599" t="str">
            <v>360130041All</v>
          </cell>
          <cell r="B7599">
            <v>76</v>
          </cell>
          <cell r="R7599" t="str">
            <v>360090041All</v>
          </cell>
          <cell r="S7599">
            <v>73</v>
          </cell>
        </row>
        <row r="7600">
          <cell r="A7600" t="str">
            <v>360130081All</v>
          </cell>
          <cell r="B7600">
            <v>29</v>
          </cell>
          <cell r="R7600" t="str">
            <v>360090081All</v>
          </cell>
          <cell r="S7600">
            <v>27</v>
          </cell>
        </row>
        <row r="7601">
          <cell r="A7601" t="str">
            <v>360150016All</v>
          </cell>
          <cell r="B7601">
            <v>46</v>
          </cell>
          <cell r="R7601" t="str">
            <v>360090091All</v>
          </cell>
          <cell r="S7601">
            <v>36</v>
          </cell>
        </row>
        <row r="7602">
          <cell r="A7602" t="str">
            <v>360150041All</v>
          </cell>
          <cell r="B7602">
            <v>71</v>
          </cell>
          <cell r="R7602" t="str">
            <v>360110011All</v>
          </cell>
          <cell r="S7602">
            <v>41</v>
          </cell>
        </row>
        <row r="7603">
          <cell r="A7603" t="str">
            <v>360150081All</v>
          </cell>
          <cell r="B7603">
            <v>25</v>
          </cell>
          <cell r="R7603" t="str">
            <v>360110016All</v>
          </cell>
          <cell r="S7603">
            <v>46</v>
          </cell>
        </row>
        <row r="7604">
          <cell r="A7604" t="str">
            <v>360170016All</v>
          </cell>
          <cell r="B7604">
            <v>46</v>
          </cell>
          <cell r="R7604" t="str">
            <v>360110041All</v>
          </cell>
          <cell r="S7604">
            <v>81</v>
          </cell>
        </row>
        <row r="7605">
          <cell r="A7605" t="str">
            <v>360170041All</v>
          </cell>
          <cell r="B7605">
            <v>74</v>
          </cell>
          <cell r="R7605" t="str">
            <v>360110081All</v>
          </cell>
          <cell r="S7605">
            <v>27</v>
          </cell>
        </row>
        <row r="7606">
          <cell r="A7606" t="str">
            <v>360170081All</v>
          </cell>
          <cell r="B7606">
            <v>27</v>
          </cell>
          <cell r="R7606" t="str">
            <v>360130011All</v>
          </cell>
          <cell r="S7606">
            <v>35</v>
          </cell>
        </row>
        <row r="7607">
          <cell r="A7607" t="str">
            <v>360190016All</v>
          </cell>
          <cell r="B7607">
            <v>46</v>
          </cell>
          <cell r="R7607" t="str">
            <v>360130016All</v>
          </cell>
          <cell r="S7607">
            <v>46</v>
          </cell>
        </row>
        <row r="7608">
          <cell r="A7608" t="str">
            <v>360190041All</v>
          </cell>
          <cell r="B7608">
            <v>79</v>
          </cell>
          <cell r="R7608" t="str">
            <v>360130041All</v>
          </cell>
          <cell r="S7608">
            <v>76</v>
          </cell>
        </row>
        <row r="7609">
          <cell r="A7609" t="str">
            <v>360190081All</v>
          </cell>
          <cell r="B7609">
            <v>25</v>
          </cell>
          <cell r="R7609" t="str">
            <v>360130081All</v>
          </cell>
          <cell r="S7609">
            <v>29</v>
          </cell>
        </row>
        <row r="7610">
          <cell r="A7610" t="str">
            <v>360210011All</v>
          </cell>
          <cell r="B7610">
            <v>34</v>
          </cell>
          <cell r="R7610" t="str">
            <v>360150016All</v>
          </cell>
          <cell r="S7610">
            <v>46</v>
          </cell>
        </row>
        <row r="7611">
          <cell r="A7611" t="str">
            <v>360210016All</v>
          </cell>
          <cell r="B7611">
            <v>46</v>
          </cell>
          <cell r="R7611" t="str">
            <v>360150041All</v>
          </cell>
          <cell r="S7611">
            <v>71</v>
          </cell>
        </row>
        <row r="7612">
          <cell r="A7612" t="str">
            <v>360210041All</v>
          </cell>
          <cell r="B7612">
            <v>78</v>
          </cell>
          <cell r="R7612" t="str">
            <v>360150081All</v>
          </cell>
          <cell r="S7612">
            <v>25</v>
          </cell>
        </row>
        <row r="7613">
          <cell r="A7613" t="str">
            <v>360210081All</v>
          </cell>
          <cell r="B7613">
            <v>26</v>
          </cell>
          <cell r="R7613" t="str">
            <v>360170016All</v>
          </cell>
          <cell r="S7613">
            <v>46</v>
          </cell>
        </row>
        <row r="7614">
          <cell r="A7614" t="str">
            <v>360230016All</v>
          </cell>
          <cell r="B7614">
            <v>46</v>
          </cell>
          <cell r="R7614" t="str">
            <v>360170041All</v>
          </cell>
          <cell r="S7614">
            <v>74</v>
          </cell>
        </row>
        <row r="7615">
          <cell r="A7615" t="str">
            <v>360230041All</v>
          </cell>
          <cell r="B7615">
            <v>72</v>
          </cell>
          <cell r="R7615" t="str">
            <v>360170081All</v>
          </cell>
          <cell r="S7615">
            <v>27</v>
          </cell>
        </row>
        <row r="7616">
          <cell r="A7616" t="str">
            <v>360230081All</v>
          </cell>
          <cell r="B7616">
            <v>28</v>
          </cell>
          <cell r="R7616" t="str">
            <v>360190016All</v>
          </cell>
          <cell r="S7616">
            <v>46</v>
          </cell>
        </row>
        <row r="7617">
          <cell r="A7617" t="str">
            <v>360250016All</v>
          </cell>
          <cell r="B7617">
            <v>46</v>
          </cell>
          <cell r="R7617" t="str">
            <v>360190041All</v>
          </cell>
          <cell r="S7617">
            <v>79</v>
          </cell>
        </row>
        <row r="7618">
          <cell r="A7618" t="str">
            <v>360250041All</v>
          </cell>
          <cell r="B7618">
            <v>69</v>
          </cell>
          <cell r="R7618" t="str">
            <v>360190081All</v>
          </cell>
          <cell r="S7618">
            <v>25</v>
          </cell>
        </row>
        <row r="7619">
          <cell r="A7619" t="str">
            <v>360270016All</v>
          </cell>
          <cell r="B7619">
            <v>46</v>
          </cell>
          <cell r="R7619" t="str">
            <v>360210011All</v>
          </cell>
          <cell r="S7619">
            <v>34</v>
          </cell>
        </row>
        <row r="7620">
          <cell r="A7620" t="str">
            <v>360270041All</v>
          </cell>
          <cell r="B7620">
            <v>77</v>
          </cell>
          <cell r="R7620" t="str">
            <v>360210016All</v>
          </cell>
          <cell r="S7620">
            <v>46</v>
          </cell>
        </row>
        <row r="7621">
          <cell r="A7621" t="str">
            <v>360270081All</v>
          </cell>
          <cell r="B7621">
            <v>26</v>
          </cell>
          <cell r="R7621" t="str">
            <v>360210041All</v>
          </cell>
          <cell r="S7621">
            <v>78</v>
          </cell>
        </row>
        <row r="7622">
          <cell r="A7622" t="str">
            <v>360290011All</v>
          </cell>
          <cell r="B7622">
            <v>36</v>
          </cell>
          <cell r="R7622" t="str">
            <v>360210081All</v>
          </cell>
          <cell r="S7622">
            <v>26</v>
          </cell>
        </row>
        <row r="7623">
          <cell r="A7623" t="str">
            <v>360290016All</v>
          </cell>
          <cell r="B7623">
            <v>46</v>
          </cell>
          <cell r="R7623" t="str">
            <v>360230016All</v>
          </cell>
          <cell r="S7623">
            <v>46</v>
          </cell>
        </row>
        <row r="7624">
          <cell r="A7624" t="str">
            <v>360290041All</v>
          </cell>
          <cell r="B7624">
            <v>78</v>
          </cell>
          <cell r="R7624" t="str">
            <v>360230041All</v>
          </cell>
          <cell r="S7624">
            <v>72</v>
          </cell>
        </row>
        <row r="7625">
          <cell r="A7625" t="str">
            <v>360290081All</v>
          </cell>
          <cell r="B7625">
            <v>25</v>
          </cell>
          <cell r="R7625" t="str">
            <v>360230081All</v>
          </cell>
          <cell r="S7625">
            <v>28</v>
          </cell>
        </row>
        <row r="7626">
          <cell r="A7626" t="str">
            <v>360290091All</v>
          </cell>
          <cell r="B7626">
            <v>36</v>
          </cell>
          <cell r="R7626" t="str">
            <v>360250016All</v>
          </cell>
          <cell r="S7626">
            <v>46</v>
          </cell>
        </row>
        <row r="7627">
          <cell r="A7627" t="str">
            <v>360310016All</v>
          </cell>
          <cell r="B7627">
            <v>46</v>
          </cell>
          <cell r="R7627" t="str">
            <v>360250041All</v>
          </cell>
          <cell r="S7627">
            <v>69</v>
          </cell>
        </row>
        <row r="7628">
          <cell r="A7628" t="str">
            <v>360310041All</v>
          </cell>
          <cell r="B7628">
            <v>76</v>
          </cell>
          <cell r="R7628" t="str">
            <v>360270016All</v>
          </cell>
          <cell r="S7628">
            <v>46</v>
          </cell>
        </row>
        <row r="7629">
          <cell r="A7629" t="str">
            <v>360310081All</v>
          </cell>
          <cell r="B7629">
            <v>25</v>
          </cell>
          <cell r="R7629" t="str">
            <v>360270041All</v>
          </cell>
          <cell r="S7629">
            <v>77</v>
          </cell>
        </row>
        <row r="7630">
          <cell r="A7630" t="str">
            <v>360330016All</v>
          </cell>
          <cell r="B7630">
            <v>46</v>
          </cell>
          <cell r="R7630" t="str">
            <v>360270081All</v>
          </cell>
          <cell r="S7630">
            <v>26</v>
          </cell>
        </row>
        <row r="7631">
          <cell r="A7631" t="str">
            <v>360330041All</v>
          </cell>
          <cell r="B7631">
            <v>74</v>
          </cell>
          <cell r="R7631" t="str">
            <v>360290011All</v>
          </cell>
          <cell r="S7631">
            <v>36</v>
          </cell>
        </row>
        <row r="7632">
          <cell r="A7632" t="str">
            <v>360330081All</v>
          </cell>
          <cell r="B7632">
            <v>25</v>
          </cell>
          <cell r="R7632" t="str">
            <v>360290016All</v>
          </cell>
          <cell r="S7632">
            <v>46</v>
          </cell>
        </row>
        <row r="7633">
          <cell r="A7633" t="str">
            <v>360350016All</v>
          </cell>
          <cell r="B7633">
            <v>46</v>
          </cell>
          <cell r="R7633" t="str">
            <v>360290041All</v>
          </cell>
          <cell r="S7633">
            <v>78</v>
          </cell>
        </row>
        <row r="7634">
          <cell r="A7634" t="str">
            <v>360350041All</v>
          </cell>
          <cell r="B7634">
            <v>71</v>
          </cell>
          <cell r="R7634" t="str">
            <v>360290081All</v>
          </cell>
          <cell r="S7634">
            <v>25</v>
          </cell>
        </row>
        <row r="7635">
          <cell r="A7635" t="str">
            <v>360370011All</v>
          </cell>
          <cell r="B7635">
            <v>45</v>
          </cell>
          <cell r="R7635" t="str">
            <v>360290091All</v>
          </cell>
          <cell r="S7635">
            <v>36</v>
          </cell>
        </row>
        <row r="7636">
          <cell r="A7636" t="str">
            <v>360370016All</v>
          </cell>
          <cell r="B7636">
            <v>46</v>
          </cell>
          <cell r="R7636" t="str">
            <v>360310016All</v>
          </cell>
          <cell r="S7636">
            <v>46</v>
          </cell>
        </row>
        <row r="7637">
          <cell r="A7637" t="str">
            <v>360370041All</v>
          </cell>
          <cell r="B7637">
            <v>79</v>
          </cell>
          <cell r="R7637" t="str">
            <v>360310041All</v>
          </cell>
          <cell r="S7637">
            <v>76</v>
          </cell>
        </row>
        <row r="7638">
          <cell r="A7638" t="str">
            <v>360370081All</v>
          </cell>
          <cell r="B7638">
            <v>25</v>
          </cell>
          <cell r="R7638" t="str">
            <v>360310081All</v>
          </cell>
          <cell r="S7638">
            <v>25</v>
          </cell>
        </row>
        <row r="7639">
          <cell r="A7639" t="str">
            <v>360370091All</v>
          </cell>
          <cell r="B7639">
            <v>36</v>
          </cell>
          <cell r="R7639" t="str">
            <v>360330016All</v>
          </cell>
          <cell r="S7639">
            <v>46</v>
          </cell>
        </row>
        <row r="7640">
          <cell r="A7640" t="str">
            <v>360390041All</v>
          </cell>
          <cell r="B7640">
            <v>71</v>
          </cell>
          <cell r="R7640" t="str">
            <v>360330041All</v>
          </cell>
          <cell r="S7640">
            <v>74</v>
          </cell>
        </row>
        <row r="7641">
          <cell r="A7641" t="str">
            <v>360430016All</v>
          </cell>
          <cell r="B7641">
            <v>46</v>
          </cell>
          <cell r="R7641" t="str">
            <v>360330081All</v>
          </cell>
          <cell r="S7641">
            <v>25</v>
          </cell>
        </row>
        <row r="7642">
          <cell r="A7642" t="str">
            <v>360430041All</v>
          </cell>
          <cell r="B7642">
            <v>73</v>
          </cell>
          <cell r="R7642" t="str">
            <v>360350016All</v>
          </cell>
          <cell r="S7642">
            <v>46</v>
          </cell>
        </row>
        <row r="7643">
          <cell r="A7643" t="str">
            <v>360430051All</v>
          </cell>
          <cell r="B7643">
            <v>32</v>
          </cell>
          <cell r="R7643" t="str">
            <v>360350041All</v>
          </cell>
          <cell r="S7643">
            <v>71</v>
          </cell>
        </row>
        <row r="7644">
          <cell r="A7644" t="str">
            <v>360430081All</v>
          </cell>
          <cell r="B7644">
            <v>25</v>
          </cell>
          <cell r="R7644" t="str">
            <v>360370011All</v>
          </cell>
          <cell r="S7644">
            <v>45</v>
          </cell>
        </row>
        <row r="7645">
          <cell r="A7645" t="str">
            <v>360450011All</v>
          </cell>
          <cell r="B7645">
            <v>36</v>
          </cell>
          <cell r="R7645" t="str">
            <v>360370016All</v>
          </cell>
          <cell r="S7645">
            <v>46</v>
          </cell>
        </row>
        <row r="7646">
          <cell r="A7646" t="str">
            <v>360450016All</v>
          </cell>
          <cell r="B7646">
            <v>46</v>
          </cell>
          <cell r="R7646" t="str">
            <v>360370041All</v>
          </cell>
          <cell r="S7646">
            <v>79</v>
          </cell>
        </row>
        <row r="7647">
          <cell r="A7647" t="str">
            <v>360450041All</v>
          </cell>
          <cell r="B7647">
            <v>74</v>
          </cell>
          <cell r="R7647" t="str">
            <v>360370081All</v>
          </cell>
          <cell r="S7647">
            <v>25</v>
          </cell>
        </row>
        <row r="7648">
          <cell r="A7648" t="str">
            <v>360450081All</v>
          </cell>
          <cell r="B7648">
            <v>25</v>
          </cell>
          <cell r="R7648" t="str">
            <v>360370091All</v>
          </cell>
          <cell r="S7648">
            <v>36</v>
          </cell>
        </row>
        <row r="7649">
          <cell r="A7649" t="str">
            <v>360450091All</v>
          </cell>
          <cell r="B7649">
            <v>36</v>
          </cell>
          <cell r="R7649" t="str">
            <v>360390041All</v>
          </cell>
          <cell r="S7649">
            <v>71</v>
          </cell>
        </row>
        <row r="7650">
          <cell r="A7650" t="str">
            <v>360490016All</v>
          </cell>
          <cell r="B7650">
            <v>46</v>
          </cell>
          <cell r="R7650" t="str">
            <v>360430016All</v>
          </cell>
          <cell r="S7650">
            <v>46</v>
          </cell>
        </row>
        <row r="7651">
          <cell r="A7651" t="str">
            <v>360490041All</v>
          </cell>
          <cell r="B7651">
            <v>73</v>
          </cell>
          <cell r="R7651" t="str">
            <v>360430041All</v>
          </cell>
          <cell r="S7651">
            <v>73</v>
          </cell>
        </row>
        <row r="7652">
          <cell r="A7652" t="str">
            <v>360510011All</v>
          </cell>
          <cell r="B7652">
            <v>43</v>
          </cell>
          <cell r="R7652" t="str">
            <v>360430051All</v>
          </cell>
          <cell r="S7652">
            <v>32</v>
          </cell>
        </row>
        <row r="7653">
          <cell r="A7653" t="str">
            <v>360510016All</v>
          </cell>
          <cell r="B7653">
            <v>46</v>
          </cell>
          <cell r="R7653" t="str">
            <v>360430081All</v>
          </cell>
          <cell r="S7653">
            <v>25</v>
          </cell>
        </row>
        <row r="7654">
          <cell r="A7654" t="str">
            <v>360510041All</v>
          </cell>
          <cell r="B7654">
            <v>83</v>
          </cell>
          <cell r="R7654" t="str">
            <v>360450011All</v>
          </cell>
          <cell r="S7654">
            <v>36</v>
          </cell>
        </row>
        <row r="7655">
          <cell r="A7655" t="str">
            <v>360510051All</v>
          </cell>
          <cell r="B7655">
            <v>32</v>
          </cell>
          <cell r="R7655" t="str">
            <v>360450016All</v>
          </cell>
          <cell r="S7655">
            <v>46</v>
          </cell>
        </row>
        <row r="7656">
          <cell r="A7656" t="str">
            <v>360510081All</v>
          </cell>
          <cell r="B7656">
            <v>28</v>
          </cell>
          <cell r="R7656" t="str">
            <v>360450041All</v>
          </cell>
          <cell r="S7656">
            <v>74</v>
          </cell>
        </row>
        <row r="7657">
          <cell r="A7657" t="str">
            <v>360530011All</v>
          </cell>
          <cell r="B7657">
            <v>36</v>
          </cell>
          <cell r="R7657" t="str">
            <v>360450081All</v>
          </cell>
          <cell r="S7657">
            <v>25</v>
          </cell>
        </row>
        <row r="7658">
          <cell r="A7658" t="str">
            <v>360530016All</v>
          </cell>
          <cell r="B7658">
            <v>46</v>
          </cell>
          <cell r="R7658" t="str">
            <v>360450091All</v>
          </cell>
          <cell r="S7658">
            <v>36</v>
          </cell>
        </row>
        <row r="7659">
          <cell r="A7659" t="str">
            <v>360530041All</v>
          </cell>
          <cell r="B7659">
            <v>75</v>
          </cell>
          <cell r="R7659" t="str">
            <v>360490016All</v>
          </cell>
          <cell r="S7659">
            <v>46</v>
          </cell>
        </row>
        <row r="7660">
          <cell r="A7660" t="str">
            <v>360530081All</v>
          </cell>
          <cell r="B7660">
            <v>27</v>
          </cell>
          <cell r="R7660" t="str">
            <v>360490041All</v>
          </cell>
          <cell r="S7660">
            <v>73</v>
          </cell>
        </row>
        <row r="7661">
          <cell r="A7661" t="str">
            <v>360530091All</v>
          </cell>
          <cell r="B7661">
            <v>36</v>
          </cell>
          <cell r="R7661" t="str">
            <v>360510011All</v>
          </cell>
          <cell r="S7661">
            <v>43</v>
          </cell>
        </row>
        <row r="7662">
          <cell r="A7662" t="str">
            <v>360550011All</v>
          </cell>
          <cell r="B7662">
            <v>41</v>
          </cell>
          <cell r="R7662" t="str">
            <v>360510016All</v>
          </cell>
          <cell r="S7662">
            <v>46</v>
          </cell>
        </row>
        <row r="7663">
          <cell r="A7663" t="str">
            <v>360550016All</v>
          </cell>
          <cell r="B7663">
            <v>46</v>
          </cell>
          <cell r="R7663" t="str">
            <v>360510041All</v>
          </cell>
          <cell r="S7663">
            <v>83</v>
          </cell>
        </row>
        <row r="7664">
          <cell r="A7664" t="str">
            <v>360550041All</v>
          </cell>
          <cell r="B7664">
            <v>77</v>
          </cell>
          <cell r="R7664" t="str">
            <v>360510051All</v>
          </cell>
          <cell r="S7664">
            <v>32</v>
          </cell>
        </row>
        <row r="7665">
          <cell r="A7665" t="str">
            <v>360550081All</v>
          </cell>
          <cell r="B7665">
            <v>28</v>
          </cell>
          <cell r="R7665" t="str">
            <v>360510081All</v>
          </cell>
          <cell r="S7665">
            <v>28</v>
          </cell>
        </row>
        <row r="7666">
          <cell r="A7666" t="str">
            <v>360570011All</v>
          </cell>
          <cell r="B7666">
            <v>36</v>
          </cell>
          <cell r="R7666" t="str">
            <v>360530011All</v>
          </cell>
          <cell r="S7666">
            <v>36</v>
          </cell>
        </row>
        <row r="7667">
          <cell r="A7667" t="str">
            <v>360570016All</v>
          </cell>
          <cell r="B7667">
            <v>46</v>
          </cell>
          <cell r="R7667" t="str">
            <v>360530016All</v>
          </cell>
          <cell r="S7667">
            <v>46</v>
          </cell>
        </row>
        <row r="7668">
          <cell r="A7668" t="str">
            <v>360570041All</v>
          </cell>
          <cell r="B7668">
            <v>69</v>
          </cell>
          <cell r="R7668" t="str">
            <v>360530041All</v>
          </cell>
          <cell r="S7668">
            <v>75</v>
          </cell>
        </row>
        <row r="7669">
          <cell r="A7669" t="str">
            <v>360570051All</v>
          </cell>
          <cell r="B7669">
            <v>32</v>
          </cell>
          <cell r="R7669" t="str">
            <v>360530081All</v>
          </cell>
          <cell r="S7669">
            <v>27</v>
          </cell>
        </row>
        <row r="7670">
          <cell r="A7670" t="str">
            <v>360570081All</v>
          </cell>
          <cell r="B7670">
            <v>32</v>
          </cell>
          <cell r="R7670" t="str">
            <v>360530091All</v>
          </cell>
          <cell r="S7670">
            <v>36</v>
          </cell>
        </row>
        <row r="7671">
          <cell r="A7671" t="str">
            <v>360630011All</v>
          </cell>
          <cell r="B7671">
            <v>40</v>
          </cell>
          <cell r="R7671" t="str">
            <v>360550011All</v>
          </cell>
          <cell r="S7671">
            <v>41</v>
          </cell>
        </row>
        <row r="7672">
          <cell r="A7672" t="str">
            <v>360630016All</v>
          </cell>
          <cell r="B7672">
            <v>46</v>
          </cell>
          <cell r="R7672" t="str">
            <v>360550016All</v>
          </cell>
          <cell r="S7672">
            <v>46</v>
          </cell>
        </row>
        <row r="7673">
          <cell r="A7673" t="str">
            <v>360630041All</v>
          </cell>
          <cell r="B7673">
            <v>76</v>
          </cell>
          <cell r="R7673" t="str">
            <v>360550041All</v>
          </cell>
          <cell r="S7673">
            <v>77</v>
          </cell>
        </row>
        <row r="7674">
          <cell r="A7674" t="str">
            <v>360630081All</v>
          </cell>
          <cell r="B7674">
            <v>26</v>
          </cell>
          <cell r="R7674" t="str">
            <v>360550081All</v>
          </cell>
          <cell r="S7674">
            <v>28</v>
          </cell>
        </row>
        <row r="7675">
          <cell r="A7675" t="str">
            <v>360630091All</v>
          </cell>
          <cell r="B7675">
            <v>36</v>
          </cell>
          <cell r="R7675" t="str">
            <v>360570011All</v>
          </cell>
          <cell r="S7675">
            <v>36</v>
          </cell>
        </row>
        <row r="7676">
          <cell r="A7676" t="str">
            <v>360650011All</v>
          </cell>
          <cell r="B7676">
            <v>39</v>
          </cell>
          <cell r="R7676" t="str">
            <v>360570016All</v>
          </cell>
          <cell r="S7676">
            <v>46</v>
          </cell>
        </row>
        <row r="7677">
          <cell r="A7677" t="str">
            <v>360650016All</v>
          </cell>
          <cell r="B7677">
            <v>46</v>
          </cell>
          <cell r="R7677" t="str">
            <v>360570041All</v>
          </cell>
          <cell r="S7677">
            <v>69</v>
          </cell>
        </row>
        <row r="7678">
          <cell r="A7678" t="str">
            <v>360650041All</v>
          </cell>
          <cell r="B7678">
            <v>76</v>
          </cell>
          <cell r="R7678" t="str">
            <v>360570051All</v>
          </cell>
          <cell r="S7678">
            <v>32</v>
          </cell>
        </row>
        <row r="7679">
          <cell r="A7679" t="str">
            <v>360650051All</v>
          </cell>
          <cell r="B7679">
            <v>32</v>
          </cell>
          <cell r="R7679" t="str">
            <v>360570081All</v>
          </cell>
          <cell r="S7679">
            <v>32</v>
          </cell>
        </row>
        <row r="7680">
          <cell r="A7680" t="str">
            <v>360650081All</v>
          </cell>
          <cell r="B7680">
            <v>28</v>
          </cell>
          <cell r="R7680" t="str">
            <v>360630011All</v>
          </cell>
          <cell r="S7680">
            <v>40</v>
          </cell>
        </row>
        <row r="7681">
          <cell r="A7681" t="str">
            <v>360670011All</v>
          </cell>
          <cell r="B7681">
            <v>37</v>
          </cell>
          <cell r="R7681" t="str">
            <v>360630016All</v>
          </cell>
          <cell r="S7681">
            <v>46</v>
          </cell>
        </row>
        <row r="7682">
          <cell r="A7682" t="str">
            <v>360670016All</v>
          </cell>
          <cell r="B7682">
            <v>46</v>
          </cell>
          <cell r="R7682" t="str">
            <v>360630041All</v>
          </cell>
          <cell r="S7682">
            <v>76</v>
          </cell>
        </row>
        <row r="7683">
          <cell r="A7683" t="str">
            <v>360670041All</v>
          </cell>
          <cell r="B7683">
            <v>80</v>
          </cell>
          <cell r="R7683" t="str">
            <v>360630081All</v>
          </cell>
          <cell r="S7683">
            <v>26</v>
          </cell>
        </row>
        <row r="7684">
          <cell r="A7684" t="str">
            <v>360670081All</v>
          </cell>
          <cell r="B7684">
            <v>27</v>
          </cell>
          <cell r="R7684" t="str">
            <v>360630091All</v>
          </cell>
          <cell r="S7684">
            <v>36</v>
          </cell>
        </row>
        <row r="7685">
          <cell r="A7685" t="str">
            <v>360690011All</v>
          </cell>
          <cell r="B7685">
            <v>43</v>
          </cell>
          <cell r="R7685" t="str">
            <v>360650011All</v>
          </cell>
          <cell r="S7685">
            <v>39</v>
          </cell>
        </row>
        <row r="7686">
          <cell r="A7686" t="str">
            <v>360690016All</v>
          </cell>
          <cell r="B7686">
            <v>46</v>
          </cell>
          <cell r="R7686" t="str">
            <v>360650016All</v>
          </cell>
          <cell r="S7686">
            <v>46</v>
          </cell>
        </row>
        <row r="7687">
          <cell r="A7687" t="str">
            <v>360690041All</v>
          </cell>
          <cell r="B7687">
            <v>75</v>
          </cell>
          <cell r="R7687" t="str">
            <v>360650041All</v>
          </cell>
          <cell r="S7687">
            <v>76</v>
          </cell>
        </row>
        <row r="7688">
          <cell r="A7688" t="str">
            <v>360690081All</v>
          </cell>
          <cell r="B7688">
            <v>29</v>
          </cell>
          <cell r="R7688" t="str">
            <v>360650051All</v>
          </cell>
          <cell r="S7688">
            <v>32</v>
          </cell>
        </row>
        <row r="7689">
          <cell r="A7689" t="str">
            <v>360690091All</v>
          </cell>
          <cell r="B7689">
            <v>36</v>
          </cell>
          <cell r="R7689" t="str">
            <v>360650081All</v>
          </cell>
          <cell r="S7689">
            <v>28</v>
          </cell>
        </row>
        <row r="7690">
          <cell r="A7690" t="str">
            <v>360710016All</v>
          </cell>
          <cell r="B7690">
            <v>46</v>
          </cell>
          <cell r="R7690" t="str">
            <v>360670011All</v>
          </cell>
          <cell r="S7690">
            <v>37</v>
          </cell>
        </row>
        <row r="7691">
          <cell r="A7691" t="str">
            <v>360710041All</v>
          </cell>
          <cell r="B7691">
            <v>66</v>
          </cell>
          <cell r="R7691" t="str">
            <v>360670016All</v>
          </cell>
          <cell r="S7691">
            <v>46</v>
          </cell>
        </row>
        <row r="7692">
          <cell r="A7692" t="str">
            <v>360730011All</v>
          </cell>
          <cell r="B7692">
            <v>41</v>
          </cell>
          <cell r="R7692" t="str">
            <v>360670041All</v>
          </cell>
          <cell r="S7692">
            <v>80</v>
          </cell>
        </row>
        <row r="7693">
          <cell r="A7693" t="str">
            <v>360730016All</v>
          </cell>
          <cell r="B7693">
            <v>46</v>
          </cell>
          <cell r="R7693" t="str">
            <v>360670081All</v>
          </cell>
          <cell r="S7693">
            <v>27</v>
          </cell>
        </row>
        <row r="7694">
          <cell r="A7694" t="str">
            <v>360730041All</v>
          </cell>
          <cell r="B7694">
            <v>81</v>
          </cell>
          <cell r="R7694" t="str">
            <v>360690011All</v>
          </cell>
          <cell r="S7694">
            <v>43</v>
          </cell>
        </row>
        <row r="7695">
          <cell r="A7695" t="str">
            <v>360730051All</v>
          </cell>
          <cell r="B7695">
            <v>32</v>
          </cell>
          <cell r="R7695" t="str">
            <v>360690016All</v>
          </cell>
          <cell r="S7695">
            <v>46</v>
          </cell>
        </row>
        <row r="7696">
          <cell r="A7696" t="str">
            <v>360730081All</v>
          </cell>
          <cell r="B7696">
            <v>26</v>
          </cell>
          <cell r="R7696" t="str">
            <v>360690041All</v>
          </cell>
          <cell r="S7696">
            <v>75</v>
          </cell>
        </row>
        <row r="7697">
          <cell r="A7697" t="str">
            <v>360750011All</v>
          </cell>
          <cell r="B7697">
            <v>36</v>
          </cell>
          <cell r="R7697" t="str">
            <v>360690081All</v>
          </cell>
          <cell r="S7697">
            <v>29</v>
          </cell>
        </row>
        <row r="7698">
          <cell r="A7698" t="str">
            <v>360750016All</v>
          </cell>
          <cell r="B7698">
            <v>46</v>
          </cell>
          <cell r="R7698" t="str">
            <v>360690091All</v>
          </cell>
          <cell r="S7698">
            <v>36</v>
          </cell>
        </row>
        <row r="7699">
          <cell r="A7699" t="str">
            <v>360750041All</v>
          </cell>
          <cell r="B7699">
            <v>74</v>
          </cell>
          <cell r="R7699" t="str">
            <v>360710016All</v>
          </cell>
          <cell r="S7699">
            <v>46</v>
          </cell>
        </row>
        <row r="7700">
          <cell r="A7700" t="str">
            <v>360750081All</v>
          </cell>
          <cell r="B7700">
            <v>25</v>
          </cell>
          <cell r="R7700" t="str">
            <v>360710041All</v>
          </cell>
          <cell r="S7700">
            <v>66</v>
          </cell>
        </row>
        <row r="7701">
          <cell r="A7701" t="str">
            <v>360770016All</v>
          </cell>
          <cell r="B7701">
            <v>46</v>
          </cell>
          <cell r="R7701" t="str">
            <v>360730011All</v>
          </cell>
          <cell r="S7701">
            <v>41</v>
          </cell>
        </row>
        <row r="7702">
          <cell r="A7702" t="str">
            <v>360770041All</v>
          </cell>
          <cell r="B7702">
            <v>75</v>
          </cell>
          <cell r="R7702" t="str">
            <v>360730016All</v>
          </cell>
          <cell r="S7702">
            <v>46</v>
          </cell>
        </row>
        <row r="7703">
          <cell r="A7703" t="str">
            <v>360770051All</v>
          </cell>
          <cell r="B7703">
            <v>32</v>
          </cell>
          <cell r="R7703" t="str">
            <v>360730041All</v>
          </cell>
          <cell r="S7703">
            <v>81</v>
          </cell>
        </row>
        <row r="7704">
          <cell r="A7704" t="str">
            <v>360770081All</v>
          </cell>
          <cell r="B7704">
            <v>27</v>
          </cell>
          <cell r="R7704" t="str">
            <v>360730051All</v>
          </cell>
          <cell r="S7704">
            <v>32</v>
          </cell>
        </row>
        <row r="7705">
          <cell r="A7705" t="str">
            <v>360830016All</v>
          </cell>
          <cell r="B7705">
            <v>46</v>
          </cell>
          <cell r="R7705" t="str">
            <v>360730081All</v>
          </cell>
          <cell r="S7705">
            <v>26</v>
          </cell>
        </row>
        <row r="7706">
          <cell r="A7706" t="str">
            <v>360830041All</v>
          </cell>
          <cell r="B7706">
            <v>77</v>
          </cell>
          <cell r="R7706" t="str">
            <v>360750011All</v>
          </cell>
          <cell r="S7706">
            <v>36</v>
          </cell>
        </row>
        <row r="7707">
          <cell r="A7707" t="str">
            <v>360830051All</v>
          </cell>
          <cell r="B7707">
            <v>32</v>
          </cell>
          <cell r="R7707" t="str">
            <v>360750016All</v>
          </cell>
          <cell r="S7707">
            <v>46</v>
          </cell>
        </row>
        <row r="7708">
          <cell r="A7708" t="str">
            <v>360890016All</v>
          </cell>
          <cell r="B7708">
            <v>46</v>
          </cell>
          <cell r="R7708" t="str">
            <v>360750041All</v>
          </cell>
          <cell r="S7708">
            <v>74</v>
          </cell>
        </row>
        <row r="7709">
          <cell r="A7709" t="str">
            <v>360890041All</v>
          </cell>
          <cell r="B7709">
            <v>71</v>
          </cell>
          <cell r="R7709" t="str">
            <v>360750081All</v>
          </cell>
          <cell r="S7709">
            <v>25</v>
          </cell>
        </row>
        <row r="7710">
          <cell r="A7710" t="str">
            <v>360890081All</v>
          </cell>
          <cell r="B7710">
            <v>25</v>
          </cell>
          <cell r="R7710" t="str">
            <v>360770016All</v>
          </cell>
          <cell r="S7710">
            <v>46</v>
          </cell>
        </row>
        <row r="7711">
          <cell r="A7711" t="str">
            <v>360910016All</v>
          </cell>
          <cell r="B7711">
            <v>46</v>
          </cell>
          <cell r="R7711" t="str">
            <v>360770041All</v>
          </cell>
          <cell r="S7711">
            <v>75</v>
          </cell>
        </row>
        <row r="7712">
          <cell r="A7712" t="str">
            <v>360910041All</v>
          </cell>
          <cell r="B7712">
            <v>76</v>
          </cell>
          <cell r="R7712" t="str">
            <v>360770051All</v>
          </cell>
          <cell r="S7712">
            <v>32</v>
          </cell>
        </row>
        <row r="7713">
          <cell r="A7713" t="str">
            <v>360910051All</v>
          </cell>
          <cell r="B7713">
            <v>32</v>
          </cell>
          <cell r="R7713" t="str">
            <v>360770081All</v>
          </cell>
          <cell r="S7713">
            <v>27</v>
          </cell>
        </row>
        <row r="7714">
          <cell r="A7714" t="str">
            <v>360930041All</v>
          </cell>
          <cell r="B7714">
            <v>71</v>
          </cell>
          <cell r="R7714" t="str">
            <v>360830016All</v>
          </cell>
          <cell r="S7714">
            <v>46</v>
          </cell>
        </row>
        <row r="7715">
          <cell r="A7715" t="str">
            <v>360950016All</v>
          </cell>
          <cell r="B7715">
            <v>46</v>
          </cell>
          <cell r="R7715" t="str">
            <v>360830041All</v>
          </cell>
          <cell r="S7715">
            <v>77</v>
          </cell>
        </row>
        <row r="7716">
          <cell r="A7716" t="str">
            <v>360950041All</v>
          </cell>
          <cell r="B7716">
            <v>74</v>
          </cell>
          <cell r="R7716" t="str">
            <v>360830051All</v>
          </cell>
          <cell r="S7716">
            <v>32</v>
          </cell>
        </row>
        <row r="7717">
          <cell r="A7717" t="str">
            <v>360950081All</v>
          </cell>
          <cell r="B7717">
            <v>26</v>
          </cell>
          <cell r="R7717" t="str">
            <v>360890016All</v>
          </cell>
          <cell r="S7717">
            <v>46</v>
          </cell>
        </row>
        <row r="7718">
          <cell r="A7718" t="str">
            <v>360970011All</v>
          </cell>
          <cell r="B7718">
            <v>35</v>
          </cell>
          <cell r="R7718" t="str">
            <v>360890041All</v>
          </cell>
          <cell r="S7718">
            <v>71</v>
          </cell>
        </row>
        <row r="7719">
          <cell r="A7719" t="str">
            <v>360970016All</v>
          </cell>
          <cell r="B7719">
            <v>46</v>
          </cell>
          <cell r="R7719" t="str">
            <v>360890081All</v>
          </cell>
          <cell r="S7719">
            <v>25</v>
          </cell>
        </row>
        <row r="7720">
          <cell r="A7720" t="str">
            <v>360970041All</v>
          </cell>
          <cell r="B7720">
            <v>70</v>
          </cell>
          <cell r="R7720" t="str">
            <v>360910016All</v>
          </cell>
          <cell r="S7720">
            <v>46</v>
          </cell>
        </row>
        <row r="7721">
          <cell r="A7721" t="str">
            <v>360970081All</v>
          </cell>
          <cell r="B7721">
            <v>24</v>
          </cell>
          <cell r="R7721" t="str">
            <v>360910041All</v>
          </cell>
          <cell r="S7721">
            <v>76</v>
          </cell>
        </row>
        <row r="7722">
          <cell r="A7722" t="str">
            <v>360990011All</v>
          </cell>
          <cell r="B7722">
            <v>41</v>
          </cell>
          <cell r="R7722" t="str">
            <v>360910051All</v>
          </cell>
          <cell r="S7722">
            <v>32</v>
          </cell>
        </row>
        <row r="7723">
          <cell r="A7723" t="str">
            <v>360990016All</v>
          </cell>
          <cell r="B7723">
            <v>46</v>
          </cell>
          <cell r="R7723" t="str">
            <v>360930041All</v>
          </cell>
          <cell r="S7723">
            <v>71</v>
          </cell>
        </row>
        <row r="7724">
          <cell r="A7724" t="str">
            <v>360990041All</v>
          </cell>
          <cell r="B7724">
            <v>79</v>
          </cell>
          <cell r="R7724" t="str">
            <v>360950016All</v>
          </cell>
          <cell r="S7724">
            <v>46</v>
          </cell>
        </row>
        <row r="7725">
          <cell r="A7725" t="str">
            <v>360990051All</v>
          </cell>
          <cell r="B7725">
            <v>32</v>
          </cell>
          <cell r="R7725" t="str">
            <v>360950041All</v>
          </cell>
          <cell r="S7725">
            <v>74</v>
          </cell>
        </row>
        <row r="7726">
          <cell r="A7726" t="str">
            <v>360990081All</v>
          </cell>
          <cell r="B7726">
            <v>27</v>
          </cell>
          <cell r="R7726" t="str">
            <v>360950081All</v>
          </cell>
          <cell r="S7726">
            <v>26</v>
          </cell>
        </row>
        <row r="7727">
          <cell r="A7727" t="str">
            <v>360990091All</v>
          </cell>
          <cell r="B7727">
            <v>36</v>
          </cell>
          <cell r="R7727" t="str">
            <v>360970011All</v>
          </cell>
          <cell r="S7727">
            <v>35</v>
          </cell>
        </row>
        <row r="7728">
          <cell r="A7728" t="str">
            <v>361010011All</v>
          </cell>
          <cell r="B7728">
            <v>35</v>
          </cell>
          <cell r="R7728" t="str">
            <v>360970016All</v>
          </cell>
          <cell r="S7728">
            <v>46</v>
          </cell>
        </row>
        <row r="7729">
          <cell r="A7729" t="str">
            <v>361010016All</v>
          </cell>
          <cell r="B7729">
            <v>46</v>
          </cell>
          <cell r="R7729" t="str">
            <v>360970041All</v>
          </cell>
          <cell r="S7729">
            <v>70</v>
          </cell>
        </row>
        <row r="7730">
          <cell r="A7730" t="str">
            <v>361010041All</v>
          </cell>
          <cell r="B7730">
            <v>71</v>
          </cell>
          <cell r="R7730" t="str">
            <v>360970081All</v>
          </cell>
          <cell r="S7730">
            <v>24</v>
          </cell>
        </row>
        <row r="7731">
          <cell r="A7731" t="str">
            <v>361010081All</v>
          </cell>
          <cell r="B7731">
            <v>25</v>
          </cell>
          <cell r="R7731" t="str">
            <v>360990011All</v>
          </cell>
          <cell r="S7731">
            <v>41</v>
          </cell>
        </row>
        <row r="7732">
          <cell r="A7732" t="str">
            <v>361010091All</v>
          </cell>
          <cell r="B7732">
            <v>36</v>
          </cell>
          <cell r="R7732" t="str">
            <v>360990016All</v>
          </cell>
          <cell r="S7732">
            <v>46</v>
          </cell>
        </row>
        <row r="7733">
          <cell r="A7733" t="str">
            <v>361030011All</v>
          </cell>
          <cell r="B7733">
            <v>35</v>
          </cell>
          <cell r="R7733" t="str">
            <v>360990041All</v>
          </cell>
          <cell r="S7733">
            <v>79</v>
          </cell>
        </row>
        <row r="7734">
          <cell r="A7734" t="str">
            <v>361030011Irrigated</v>
          </cell>
          <cell r="B7734">
            <v>35</v>
          </cell>
          <cell r="R7734" t="str">
            <v>360990051All</v>
          </cell>
          <cell r="S7734">
            <v>32</v>
          </cell>
        </row>
        <row r="7735">
          <cell r="A7735" t="str">
            <v>361030011Nonirrigated</v>
          </cell>
          <cell r="B7735">
            <v>35</v>
          </cell>
          <cell r="R7735" t="str">
            <v>360990081All</v>
          </cell>
          <cell r="S7735">
            <v>27</v>
          </cell>
        </row>
        <row r="7736">
          <cell r="A7736" t="str">
            <v>361030016All</v>
          </cell>
          <cell r="B7736">
            <v>46</v>
          </cell>
          <cell r="R7736" t="str">
            <v>360990091All</v>
          </cell>
          <cell r="S7736">
            <v>36</v>
          </cell>
        </row>
        <row r="7737">
          <cell r="A7737" t="str">
            <v>361030041All</v>
          </cell>
          <cell r="B7737">
            <v>73</v>
          </cell>
          <cell r="R7737" t="str">
            <v>361010011All</v>
          </cell>
          <cell r="S7737">
            <v>35</v>
          </cell>
        </row>
        <row r="7738">
          <cell r="A7738" t="str">
            <v>361030051All</v>
          </cell>
          <cell r="B7738">
            <v>32</v>
          </cell>
          <cell r="R7738" t="str">
            <v>361010016All</v>
          </cell>
          <cell r="S7738">
            <v>46</v>
          </cell>
        </row>
        <row r="7739">
          <cell r="A7739" t="str">
            <v>361050041All</v>
          </cell>
          <cell r="B7739">
            <v>65</v>
          </cell>
          <cell r="R7739" t="str">
            <v>361010041All</v>
          </cell>
          <cell r="S7739">
            <v>71</v>
          </cell>
        </row>
        <row r="7740">
          <cell r="A7740" t="str">
            <v>361070016All</v>
          </cell>
          <cell r="B7740">
            <v>46</v>
          </cell>
          <cell r="R7740" t="str">
            <v>361010081All</v>
          </cell>
          <cell r="S7740">
            <v>25</v>
          </cell>
        </row>
        <row r="7741">
          <cell r="A7741" t="str">
            <v>361070041All</v>
          </cell>
          <cell r="B7741">
            <v>70</v>
          </cell>
          <cell r="R7741" t="str">
            <v>361010091All</v>
          </cell>
          <cell r="S7741">
            <v>36</v>
          </cell>
        </row>
        <row r="7742">
          <cell r="A7742" t="str">
            <v>361070081All</v>
          </cell>
          <cell r="B7742">
            <v>25</v>
          </cell>
          <cell r="R7742" t="str">
            <v>361030011All</v>
          </cell>
          <cell r="S7742">
            <v>35</v>
          </cell>
        </row>
        <row r="7743">
          <cell r="A7743" t="str">
            <v>361090011All</v>
          </cell>
          <cell r="B7743">
            <v>34</v>
          </cell>
          <cell r="R7743" t="str">
            <v>361030011Irrigated</v>
          </cell>
          <cell r="S7743">
            <v>35</v>
          </cell>
        </row>
        <row r="7744">
          <cell r="A7744" t="str">
            <v>361090016All</v>
          </cell>
          <cell r="B7744">
            <v>46</v>
          </cell>
          <cell r="R7744" t="str">
            <v>361030011NonIrrigated</v>
          </cell>
          <cell r="S7744">
            <v>35</v>
          </cell>
        </row>
        <row r="7745">
          <cell r="A7745" t="str">
            <v>361090041All</v>
          </cell>
          <cell r="B7745">
            <v>75</v>
          </cell>
          <cell r="R7745" t="str">
            <v>361030016All</v>
          </cell>
          <cell r="S7745">
            <v>46</v>
          </cell>
        </row>
        <row r="7746">
          <cell r="A7746" t="str">
            <v>361090081All</v>
          </cell>
          <cell r="B7746">
            <v>25</v>
          </cell>
          <cell r="R7746" t="str">
            <v>361030041All</v>
          </cell>
          <cell r="S7746">
            <v>73</v>
          </cell>
        </row>
        <row r="7747">
          <cell r="A7747" t="str">
            <v>361110041All</v>
          </cell>
          <cell r="B7747">
            <v>79</v>
          </cell>
          <cell r="R7747" t="str">
            <v>361030051All</v>
          </cell>
          <cell r="S7747">
            <v>32</v>
          </cell>
        </row>
        <row r="7748">
          <cell r="A7748" t="str">
            <v>361130041All</v>
          </cell>
          <cell r="B7748">
            <v>71</v>
          </cell>
          <cell r="R7748" t="str">
            <v>361050041All</v>
          </cell>
          <cell r="S7748">
            <v>65</v>
          </cell>
        </row>
        <row r="7749">
          <cell r="A7749" t="str">
            <v>361150011All</v>
          </cell>
          <cell r="B7749">
            <v>36</v>
          </cell>
          <cell r="R7749" t="str">
            <v>361070016All</v>
          </cell>
          <cell r="S7749">
            <v>46</v>
          </cell>
        </row>
        <row r="7750">
          <cell r="A7750" t="str">
            <v>361150016All</v>
          </cell>
          <cell r="B7750">
            <v>46</v>
          </cell>
          <cell r="R7750" t="str">
            <v>361070041All</v>
          </cell>
          <cell r="S7750">
            <v>70</v>
          </cell>
        </row>
        <row r="7751">
          <cell r="A7751" t="str">
            <v>361150041All</v>
          </cell>
          <cell r="B7751">
            <v>78</v>
          </cell>
          <cell r="R7751" t="str">
            <v>361070081All</v>
          </cell>
          <cell r="S7751">
            <v>25</v>
          </cell>
        </row>
        <row r="7752">
          <cell r="A7752" t="str">
            <v>361150051All</v>
          </cell>
          <cell r="B7752">
            <v>32</v>
          </cell>
          <cell r="R7752" t="str">
            <v>361090011All</v>
          </cell>
          <cell r="S7752">
            <v>34</v>
          </cell>
        </row>
        <row r="7753">
          <cell r="A7753" t="str">
            <v>361150081All</v>
          </cell>
          <cell r="B7753">
            <v>25</v>
          </cell>
          <cell r="R7753" t="str">
            <v>361090016All</v>
          </cell>
          <cell r="S7753">
            <v>46</v>
          </cell>
        </row>
        <row r="7754">
          <cell r="A7754" t="str">
            <v>361170011All</v>
          </cell>
          <cell r="B7754">
            <v>36</v>
          </cell>
          <cell r="R7754" t="str">
            <v>361090041All</v>
          </cell>
          <cell r="S7754">
            <v>75</v>
          </cell>
        </row>
        <row r="7755">
          <cell r="A7755" t="str">
            <v>361170016All</v>
          </cell>
          <cell r="B7755">
            <v>46</v>
          </cell>
          <cell r="R7755" t="str">
            <v>361090081All</v>
          </cell>
          <cell r="S7755">
            <v>25</v>
          </cell>
        </row>
        <row r="7756">
          <cell r="A7756" t="str">
            <v>361170041All</v>
          </cell>
          <cell r="B7756">
            <v>79</v>
          </cell>
          <cell r="R7756" t="str">
            <v>361110041All</v>
          </cell>
          <cell r="S7756">
            <v>79</v>
          </cell>
        </row>
        <row r="7757">
          <cell r="A7757" t="str">
            <v>361170081All</v>
          </cell>
          <cell r="B7757">
            <v>27</v>
          </cell>
          <cell r="R7757" t="str">
            <v>361130041All</v>
          </cell>
          <cell r="S7757">
            <v>71</v>
          </cell>
        </row>
        <row r="7758">
          <cell r="A7758" t="str">
            <v>361210011All</v>
          </cell>
          <cell r="B7758">
            <v>41</v>
          </cell>
          <cell r="R7758" t="str">
            <v>361150011All</v>
          </cell>
          <cell r="S7758">
            <v>36</v>
          </cell>
        </row>
        <row r="7759">
          <cell r="A7759" t="str">
            <v>361210016All</v>
          </cell>
          <cell r="B7759">
            <v>46</v>
          </cell>
          <cell r="R7759" t="str">
            <v>361150016All</v>
          </cell>
          <cell r="S7759">
            <v>46</v>
          </cell>
        </row>
        <row r="7760">
          <cell r="A7760" t="str">
            <v>361210041All</v>
          </cell>
          <cell r="B7760">
            <v>77</v>
          </cell>
          <cell r="R7760" t="str">
            <v>361150041All</v>
          </cell>
          <cell r="S7760">
            <v>78</v>
          </cell>
        </row>
        <row r="7761">
          <cell r="A7761" t="str">
            <v>361210051All</v>
          </cell>
          <cell r="B7761">
            <v>32</v>
          </cell>
          <cell r="R7761" t="str">
            <v>361150051All</v>
          </cell>
          <cell r="S7761">
            <v>32</v>
          </cell>
        </row>
        <row r="7762">
          <cell r="A7762" t="str">
            <v>361210081All</v>
          </cell>
          <cell r="B7762">
            <v>22</v>
          </cell>
          <cell r="R7762" t="str">
            <v>361150081All</v>
          </cell>
          <cell r="S7762">
            <v>25</v>
          </cell>
        </row>
        <row r="7763">
          <cell r="A7763" t="str">
            <v>361230011All</v>
          </cell>
          <cell r="B7763">
            <v>46</v>
          </cell>
          <cell r="R7763" t="str">
            <v>361170011All</v>
          </cell>
          <cell r="S7763">
            <v>36</v>
          </cell>
        </row>
        <row r="7764">
          <cell r="A7764" t="str">
            <v>361230016All</v>
          </cell>
          <cell r="B7764">
            <v>46</v>
          </cell>
          <cell r="R7764" t="str">
            <v>361170016All</v>
          </cell>
          <cell r="S7764">
            <v>46</v>
          </cell>
        </row>
        <row r="7765">
          <cell r="A7765" t="str">
            <v>361230041All</v>
          </cell>
          <cell r="B7765">
            <v>76</v>
          </cell>
          <cell r="R7765" t="str">
            <v>361170041All</v>
          </cell>
          <cell r="S7765">
            <v>79</v>
          </cell>
        </row>
        <row r="7766">
          <cell r="A7766" t="str">
            <v>361230081All</v>
          </cell>
          <cell r="B7766">
            <v>27</v>
          </cell>
          <cell r="R7766" t="str">
            <v>361170081All</v>
          </cell>
          <cell r="S7766">
            <v>27</v>
          </cell>
        </row>
        <row r="7767">
          <cell r="A7767" t="str">
            <v>370010011All</v>
          </cell>
          <cell r="B7767">
            <v>32</v>
          </cell>
          <cell r="R7767" t="str">
            <v>361210011All</v>
          </cell>
          <cell r="S7767">
            <v>41</v>
          </cell>
        </row>
        <row r="7768">
          <cell r="A7768" t="str">
            <v>370010016All</v>
          </cell>
          <cell r="B7768">
            <v>41</v>
          </cell>
          <cell r="R7768" t="str">
            <v>361210016All</v>
          </cell>
          <cell r="S7768">
            <v>46</v>
          </cell>
        </row>
        <row r="7769">
          <cell r="A7769" t="str">
            <v>370010041All</v>
          </cell>
          <cell r="B7769">
            <v>64</v>
          </cell>
          <cell r="R7769" t="str">
            <v>361210041All</v>
          </cell>
          <cell r="S7769">
            <v>77</v>
          </cell>
        </row>
        <row r="7770">
          <cell r="A7770" t="str">
            <v>370010051All</v>
          </cell>
          <cell r="B7770">
            <v>21</v>
          </cell>
          <cell r="R7770" t="str">
            <v>361210051All</v>
          </cell>
          <cell r="S7770">
            <v>32</v>
          </cell>
        </row>
        <row r="7771">
          <cell r="A7771" t="str">
            <v>370010081All</v>
          </cell>
          <cell r="B7771">
            <v>19</v>
          </cell>
          <cell r="R7771" t="str">
            <v>361210081All</v>
          </cell>
          <cell r="S7771">
            <v>22</v>
          </cell>
        </row>
        <row r="7772">
          <cell r="A7772" t="str">
            <v>370010091All</v>
          </cell>
          <cell r="B7772">
            <v>48</v>
          </cell>
          <cell r="R7772" t="str">
            <v>361230011All</v>
          </cell>
          <cell r="S7772">
            <v>46</v>
          </cell>
        </row>
        <row r="7773">
          <cell r="A7773" t="str">
            <v>370030011All</v>
          </cell>
          <cell r="B7773">
            <v>29</v>
          </cell>
          <cell r="R7773" t="str">
            <v>361230016All</v>
          </cell>
          <cell r="S7773">
            <v>46</v>
          </cell>
        </row>
        <row r="7774">
          <cell r="A7774" t="str">
            <v>370030016All</v>
          </cell>
          <cell r="B7774">
            <v>41</v>
          </cell>
          <cell r="R7774" t="str">
            <v>361230041All</v>
          </cell>
          <cell r="S7774">
            <v>76</v>
          </cell>
        </row>
        <row r="7775">
          <cell r="A7775" t="str">
            <v>370030041All</v>
          </cell>
          <cell r="B7775">
            <v>61</v>
          </cell>
          <cell r="R7775" t="str">
            <v>361230081All</v>
          </cell>
          <cell r="S7775">
            <v>27</v>
          </cell>
        </row>
        <row r="7776">
          <cell r="A7776" t="str">
            <v>370030051All</v>
          </cell>
          <cell r="B7776">
            <v>21</v>
          </cell>
          <cell r="R7776" t="str">
            <v>370010011All</v>
          </cell>
          <cell r="S7776">
            <v>32</v>
          </cell>
        </row>
        <row r="7777">
          <cell r="A7777" t="str">
            <v>370030081All</v>
          </cell>
          <cell r="B7777">
            <v>22</v>
          </cell>
          <cell r="R7777" t="str">
            <v>370010016All</v>
          </cell>
          <cell r="S7777">
            <v>41</v>
          </cell>
        </row>
        <row r="7778">
          <cell r="A7778" t="str">
            <v>370030091All</v>
          </cell>
          <cell r="B7778">
            <v>48</v>
          </cell>
          <cell r="R7778" t="str">
            <v>370010041All</v>
          </cell>
          <cell r="S7778">
            <v>64</v>
          </cell>
        </row>
        <row r="7779">
          <cell r="A7779" t="str">
            <v>370050041All</v>
          </cell>
          <cell r="B7779">
            <v>55</v>
          </cell>
          <cell r="R7779" t="str">
            <v>370010051All</v>
          </cell>
          <cell r="S7779">
            <v>21</v>
          </cell>
        </row>
        <row r="7780">
          <cell r="A7780" t="str">
            <v>370070011All</v>
          </cell>
          <cell r="B7780">
            <v>34</v>
          </cell>
          <cell r="R7780" t="str">
            <v>370010081All</v>
          </cell>
          <cell r="S7780">
            <v>19</v>
          </cell>
        </row>
        <row r="7781">
          <cell r="A7781" t="str">
            <v>370070016All</v>
          </cell>
          <cell r="B7781">
            <v>42</v>
          </cell>
          <cell r="R7781" t="str">
            <v>370010091All</v>
          </cell>
          <cell r="S7781">
            <v>48</v>
          </cell>
        </row>
        <row r="7782">
          <cell r="A7782" t="str">
            <v>370070041All</v>
          </cell>
          <cell r="B7782">
            <v>67</v>
          </cell>
          <cell r="R7782" t="str">
            <v>370030011All</v>
          </cell>
          <cell r="S7782">
            <v>29</v>
          </cell>
        </row>
        <row r="7783">
          <cell r="A7783" t="str">
            <v>370070051All</v>
          </cell>
          <cell r="B7783">
            <v>21</v>
          </cell>
          <cell r="R7783" t="str">
            <v>370030016All</v>
          </cell>
          <cell r="S7783">
            <v>41</v>
          </cell>
        </row>
        <row r="7784">
          <cell r="A7784" t="str">
            <v>370070081All</v>
          </cell>
          <cell r="B7784">
            <v>20</v>
          </cell>
          <cell r="R7784" t="str">
            <v>370030041All</v>
          </cell>
          <cell r="S7784">
            <v>61</v>
          </cell>
        </row>
        <row r="7785">
          <cell r="A7785" t="str">
            <v>370090041All</v>
          </cell>
          <cell r="B7785">
            <v>53</v>
          </cell>
          <cell r="R7785" t="str">
            <v>370030051All</v>
          </cell>
          <cell r="S7785">
            <v>21</v>
          </cell>
        </row>
        <row r="7786">
          <cell r="A7786" t="str">
            <v>370110041All</v>
          </cell>
          <cell r="B7786">
            <v>53</v>
          </cell>
          <cell r="R7786" t="str">
            <v>370030081All</v>
          </cell>
          <cell r="S7786">
            <v>22</v>
          </cell>
        </row>
        <row r="7787">
          <cell r="A7787" t="str">
            <v>370130011All</v>
          </cell>
          <cell r="B7787">
            <v>36</v>
          </cell>
          <cell r="R7787" t="str">
            <v>370030091All</v>
          </cell>
          <cell r="S7787">
            <v>48</v>
          </cell>
        </row>
        <row r="7788">
          <cell r="A7788" t="str">
            <v>370130016All</v>
          </cell>
          <cell r="B7788">
            <v>67</v>
          </cell>
          <cell r="R7788" t="str">
            <v>370050041All</v>
          </cell>
          <cell r="S7788">
            <v>55</v>
          </cell>
        </row>
        <row r="7789">
          <cell r="A7789" t="str">
            <v>370130041All</v>
          </cell>
          <cell r="B7789">
            <v>83</v>
          </cell>
          <cell r="R7789" t="str">
            <v>370070011All</v>
          </cell>
          <cell r="S7789">
            <v>34</v>
          </cell>
        </row>
        <row r="7790">
          <cell r="A7790" t="str">
            <v>370130051All</v>
          </cell>
          <cell r="B7790">
            <v>26</v>
          </cell>
          <cell r="R7790" t="str">
            <v>370070016All</v>
          </cell>
          <cell r="S7790">
            <v>42</v>
          </cell>
        </row>
        <row r="7791">
          <cell r="A7791" t="str">
            <v>370130075All</v>
          </cell>
          <cell r="B7791">
            <v>1408</v>
          </cell>
          <cell r="R7791" t="str">
            <v>370070041All</v>
          </cell>
          <cell r="S7791">
            <v>67</v>
          </cell>
        </row>
        <row r="7792">
          <cell r="A7792" t="str">
            <v>370130081All</v>
          </cell>
          <cell r="B7792">
            <v>25</v>
          </cell>
          <cell r="R7792" t="str">
            <v>370070051All</v>
          </cell>
          <cell r="S7792">
            <v>21</v>
          </cell>
        </row>
        <row r="7793">
          <cell r="A7793" t="str">
            <v>370130711All</v>
          </cell>
          <cell r="B7793">
            <v>1260</v>
          </cell>
          <cell r="R7793" t="str">
            <v>370070081All</v>
          </cell>
          <cell r="S7793">
            <v>20</v>
          </cell>
        </row>
        <row r="7794">
          <cell r="A7794" t="str">
            <v>370150011All</v>
          </cell>
          <cell r="B7794">
            <v>34</v>
          </cell>
          <cell r="R7794" t="str">
            <v>370090041All</v>
          </cell>
          <cell r="S7794">
            <v>53</v>
          </cell>
        </row>
        <row r="7795">
          <cell r="A7795" t="str">
            <v>370150016All</v>
          </cell>
          <cell r="B7795">
            <v>42</v>
          </cell>
          <cell r="R7795" t="str">
            <v>370110041All</v>
          </cell>
          <cell r="S7795">
            <v>53</v>
          </cell>
        </row>
        <row r="7796">
          <cell r="A7796" t="str">
            <v>370150041All</v>
          </cell>
          <cell r="B7796">
            <v>68</v>
          </cell>
          <cell r="R7796" t="str">
            <v>370130011All</v>
          </cell>
          <cell r="S7796">
            <v>36</v>
          </cell>
        </row>
        <row r="7797">
          <cell r="A7797" t="str">
            <v>370150051All</v>
          </cell>
          <cell r="B7797">
            <v>24</v>
          </cell>
          <cell r="R7797" t="str">
            <v>370130016All</v>
          </cell>
          <cell r="S7797">
            <v>67</v>
          </cell>
        </row>
        <row r="7798">
          <cell r="A7798" t="str">
            <v>370150075All</v>
          </cell>
          <cell r="B7798">
            <v>1937</v>
          </cell>
          <cell r="R7798" t="str">
            <v>370130041All</v>
          </cell>
          <cell r="S7798">
            <v>83</v>
          </cell>
        </row>
        <row r="7799">
          <cell r="A7799" t="str">
            <v>370150081All</v>
          </cell>
          <cell r="B7799">
            <v>22</v>
          </cell>
          <cell r="R7799" t="str">
            <v>370130051All</v>
          </cell>
          <cell r="S7799">
            <v>26</v>
          </cell>
        </row>
        <row r="7800">
          <cell r="A7800" t="str">
            <v>370170011All</v>
          </cell>
          <cell r="B7800">
            <v>27</v>
          </cell>
          <cell r="R7800" t="str">
            <v>370130075All</v>
          </cell>
          <cell r="S7800">
            <v>1408</v>
          </cell>
        </row>
        <row r="7801">
          <cell r="A7801" t="str">
            <v>370170016All</v>
          </cell>
          <cell r="B7801">
            <v>43</v>
          </cell>
          <cell r="R7801" t="str">
            <v>370130081All</v>
          </cell>
          <cell r="S7801">
            <v>25</v>
          </cell>
        </row>
        <row r="7802">
          <cell r="A7802" t="str">
            <v>370170041All</v>
          </cell>
          <cell r="B7802">
            <v>64</v>
          </cell>
          <cell r="R7802" t="str">
            <v>370130711All</v>
          </cell>
          <cell r="S7802">
            <v>1260</v>
          </cell>
        </row>
        <row r="7803">
          <cell r="A7803" t="str">
            <v>370170051All</v>
          </cell>
          <cell r="B7803">
            <v>25</v>
          </cell>
          <cell r="R7803" t="str">
            <v>370150011All</v>
          </cell>
          <cell r="S7803">
            <v>34</v>
          </cell>
        </row>
        <row r="7804">
          <cell r="A7804" t="str">
            <v>370170075All</v>
          </cell>
          <cell r="B7804">
            <v>1989</v>
          </cell>
          <cell r="R7804" t="str">
            <v>370150016All</v>
          </cell>
          <cell r="S7804">
            <v>42</v>
          </cell>
        </row>
        <row r="7805">
          <cell r="A7805" t="str">
            <v>370170081All</v>
          </cell>
          <cell r="B7805">
            <v>18</v>
          </cell>
          <cell r="R7805" t="str">
            <v>370150041All</v>
          </cell>
          <cell r="S7805">
            <v>68</v>
          </cell>
        </row>
        <row r="7806">
          <cell r="A7806" t="str">
            <v>370190011All</v>
          </cell>
          <cell r="B7806">
            <v>26</v>
          </cell>
          <cell r="R7806" t="str">
            <v>370150051All</v>
          </cell>
          <cell r="S7806">
            <v>24</v>
          </cell>
        </row>
        <row r="7807">
          <cell r="A7807" t="str">
            <v>370190016All</v>
          </cell>
          <cell r="B7807">
            <v>43</v>
          </cell>
          <cell r="R7807" t="str">
            <v>370150075All</v>
          </cell>
          <cell r="S7807">
            <v>1937</v>
          </cell>
        </row>
        <row r="7808">
          <cell r="A7808" t="str">
            <v>370190041All</v>
          </cell>
          <cell r="B7808">
            <v>63</v>
          </cell>
          <cell r="R7808" t="str">
            <v>370150081All</v>
          </cell>
          <cell r="S7808">
            <v>22</v>
          </cell>
        </row>
        <row r="7809">
          <cell r="A7809" t="str">
            <v>370190051All</v>
          </cell>
          <cell r="B7809">
            <v>25</v>
          </cell>
          <cell r="R7809" t="str">
            <v>370170011All</v>
          </cell>
          <cell r="S7809">
            <v>27</v>
          </cell>
        </row>
        <row r="7810">
          <cell r="A7810" t="str">
            <v>370190081All</v>
          </cell>
          <cell r="B7810">
            <v>18</v>
          </cell>
          <cell r="R7810" t="str">
            <v>370170016All</v>
          </cell>
          <cell r="S7810">
            <v>43</v>
          </cell>
        </row>
        <row r="7811">
          <cell r="A7811" t="str">
            <v>370210041All</v>
          </cell>
          <cell r="B7811">
            <v>56</v>
          </cell>
          <cell r="R7811" t="str">
            <v>370170041All</v>
          </cell>
          <cell r="S7811">
            <v>64</v>
          </cell>
        </row>
        <row r="7812">
          <cell r="A7812" t="str">
            <v>370210051All</v>
          </cell>
          <cell r="B7812">
            <v>21</v>
          </cell>
          <cell r="R7812" t="str">
            <v>370170051All</v>
          </cell>
          <cell r="S7812">
            <v>25</v>
          </cell>
        </row>
        <row r="7813">
          <cell r="A7813" t="str">
            <v>370210081All</v>
          </cell>
          <cell r="B7813">
            <v>20</v>
          </cell>
          <cell r="R7813" t="str">
            <v>370170075All</v>
          </cell>
          <cell r="S7813">
            <v>1989</v>
          </cell>
        </row>
        <row r="7814">
          <cell r="A7814" t="str">
            <v>370230011All</v>
          </cell>
          <cell r="B7814">
            <v>28</v>
          </cell>
          <cell r="R7814" t="str">
            <v>370170081All</v>
          </cell>
          <cell r="S7814">
            <v>18</v>
          </cell>
        </row>
        <row r="7815">
          <cell r="A7815" t="str">
            <v>370230016All</v>
          </cell>
          <cell r="B7815">
            <v>41</v>
          </cell>
          <cell r="R7815" t="str">
            <v>370190011All</v>
          </cell>
          <cell r="S7815">
            <v>26</v>
          </cell>
        </row>
        <row r="7816">
          <cell r="A7816" t="str">
            <v>370230041All</v>
          </cell>
          <cell r="B7816">
            <v>61</v>
          </cell>
          <cell r="R7816" t="str">
            <v>370190016All</v>
          </cell>
          <cell r="S7816">
            <v>43</v>
          </cell>
        </row>
        <row r="7817">
          <cell r="A7817" t="str">
            <v>370230051All</v>
          </cell>
          <cell r="B7817">
            <v>21</v>
          </cell>
          <cell r="R7817" t="str">
            <v>370190041All</v>
          </cell>
          <cell r="S7817">
            <v>63</v>
          </cell>
        </row>
        <row r="7818">
          <cell r="A7818" t="str">
            <v>370230081All</v>
          </cell>
          <cell r="B7818">
            <v>20</v>
          </cell>
          <cell r="R7818" t="str">
            <v>370190051All</v>
          </cell>
          <cell r="S7818">
            <v>25</v>
          </cell>
        </row>
        <row r="7819">
          <cell r="A7819" t="str">
            <v>370250011All</v>
          </cell>
          <cell r="B7819">
            <v>36</v>
          </cell>
          <cell r="R7819" t="str">
            <v>370190081All</v>
          </cell>
          <cell r="S7819">
            <v>18</v>
          </cell>
        </row>
        <row r="7820">
          <cell r="A7820" t="str">
            <v>370250016All</v>
          </cell>
          <cell r="B7820">
            <v>43</v>
          </cell>
          <cell r="R7820" t="str">
            <v>370210041All</v>
          </cell>
          <cell r="S7820">
            <v>56</v>
          </cell>
        </row>
        <row r="7821">
          <cell r="A7821" t="str">
            <v>370250041All</v>
          </cell>
          <cell r="B7821">
            <v>62</v>
          </cell>
          <cell r="R7821" t="str">
            <v>370210051All</v>
          </cell>
          <cell r="S7821">
            <v>21</v>
          </cell>
        </row>
        <row r="7822">
          <cell r="A7822" t="str">
            <v>370250051All</v>
          </cell>
          <cell r="B7822">
            <v>21</v>
          </cell>
          <cell r="R7822" t="str">
            <v>370210081All</v>
          </cell>
          <cell r="S7822">
            <v>20</v>
          </cell>
        </row>
        <row r="7823">
          <cell r="A7823" t="str">
            <v>370250081All</v>
          </cell>
          <cell r="B7823">
            <v>19</v>
          </cell>
          <cell r="R7823" t="str">
            <v>370230011All</v>
          </cell>
          <cell r="S7823">
            <v>28</v>
          </cell>
        </row>
        <row r="7824">
          <cell r="A7824" t="str">
            <v>370250091All</v>
          </cell>
          <cell r="B7824">
            <v>48</v>
          </cell>
          <cell r="R7824" t="str">
            <v>370230016All</v>
          </cell>
          <cell r="S7824">
            <v>41</v>
          </cell>
        </row>
        <row r="7825">
          <cell r="A7825" t="str">
            <v>370270011All</v>
          </cell>
          <cell r="B7825">
            <v>31</v>
          </cell>
          <cell r="R7825" t="str">
            <v>370230041All</v>
          </cell>
          <cell r="S7825">
            <v>61</v>
          </cell>
        </row>
        <row r="7826">
          <cell r="A7826" t="str">
            <v>370270016All</v>
          </cell>
          <cell r="B7826">
            <v>41</v>
          </cell>
          <cell r="R7826" t="str">
            <v>370230051All</v>
          </cell>
          <cell r="S7826">
            <v>21</v>
          </cell>
        </row>
        <row r="7827">
          <cell r="A7827" t="str">
            <v>370270041All</v>
          </cell>
          <cell r="B7827">
            <v>62</v>
          </cell>
          <cell r="R7827" t="str">
            <v>370230081All</v>
          </cell>
          <cell r="S7827">
            <v>20</v>
          </cell>
        </row>
        <row r="7828">
          <cell r="A7828" t="str">
            <v>370270081All</v>
          </cell>
          <cell r="B7828">
            <v>22</v>
          </cell>
          <cell r="R7828" t="str">
            <v>370250011All</v>
          </cell>
          <cell r="S7828">
            <v>36</v>
          </cell>
        </row>
        <row r="7829">
          <cell r="A7829" t="str">
            <v>370270091All</v>
          </cell>
          <cell r="B7829">
            <v>48</v>
          </cell>
          <cell r="R7829" t="str">
            <v>370250016All</v>
          </cell>
          <cell r="S7829">
            <v>43</v>
          </cell>
        </row>
        <row r="7830">
          <cell r="A7830" t="str">
            <v>370290011All</v>
          </cell>
          <cell r="B7830">
            <v>42</v>
          </cell>
          <cell r="R7830" t="str">
            <v>370250041All</v>
          </cell>
          <cell r="S7830">
            <v>62</v>
          </cell>
        </row>
        <row r="7831">
          <cell r="A7831" t="str">
            <v>370290016All</v>
          </cell>
          <cell r="B7831">
            <v>50</v>
          </cell>
          <cell r="R7831" t="str">
            <v>370250051All</v>
          </cell>
          <cell r="S7831">
            <v>21</v>
          </cell>
        </row>
        <row r="7832">
          <cell r="A7832" t="str">
            <v>370290041All</v>
          </cell>
          <cell r="B7832">
            <v>87</v>
          </cell>
          <cell r="R7832" t="str">
            <v>370250081All</v>
          </cell>
          <cell r="S7832">
            <v>19</v>
          </cell>
        </row>
        <row r="7833">
          <cell r="A7833" t="str">
            <v>370290051All</v>
          </cell>
          <cell r="B7833">
            <v>26</v>
          </cell>
          <cell r="R7833" t="str">
            <v>370250091All</v>
          </cell>
          <cell r="S7833">
            <v>48</v>
          </cell>
        </row>
        <row r="7834">
          <cell r="A7834" t="str">
            <v>370290081All</v>
          </cell>
          <cell r="B7834">
            <v>25</v>
          </cell>
          <cell r="R7834" t="str">
            <v>370270011All</v>
          </cell>
          <cell r="S7834">
            <v>31</v>
          </cell>
        </row>
        <row r="7835">
          <cell r="A7835" t="str">
            <v>370310011All</v>
          </cell>
          <cell r="B7835">
            <v>27</v>
          </cell>
          <cell r="R7835" t="str">
            <v>370270016All</v>
          </cell>
          <cell r="S7835">
            <v>41</v>
          </cell>
        </row>
        <row r="7836">
          <cell r="A7836" t="str">
            <v>370310016All</v>
          </cell>
          <cell r="B7836">
            <v>46</v>
          </cell>
          <cell r="R7836" t="str">
            <v>370270041All</v>
          </cell>
          <cell r="S7836">
            <v>62</v>
          </cell>
        </row>
        <row r="7837">
          <cell r="A7837" t="str">
            <v>370310041All</v>
          </cell>
          <cell r="B7837">
            <v>73</v>
          </cell>
          <cell r="R7837" t="str">
            <v>370270081All</v>
          </cell>
          <cell r="S7837">
            <v>22</v>
          </cell>
        </row>
        <row r="7838">
          <cell r="A7838" t="str">
            <v>370310051All</v>
          </cell>
          <cell r="B7838">
            <v>26</v>
          </cell>
          <cell r="R7838" t="str">
            <v>370270091All</v>
          </cell>
          <cell r="S7838">
            <v>48</v>
          </cell>
        </row>
        <row r="7839">
          <cell r="A7839" t="str">
            <v>370310081All</v>
          </cell>
          <cell r="B7839">
            <v>25</v>
          </cell>
          <cell r="R7839" t="str">
            <v>370290011All</v>
          </cell>
          <cell r="S7839">
            <v>42</v>
          </cell>
        </row>
        <row r="7840">
          <cell r="A7840" t="str">
            <v>370330011All</v>
          </cell>
          <cell r="B7840">
            <v>28</v>
          </cell>
          <cell r="R7840" t="str">
            <v>370290016All</v>
          </cell>
          <cell r="S7840">
            <v>50</v>
          </cell>
        </row>
        <row r="7841">
          <cell r="A7841" t="str">
            <v>370330016All</v>
          </cell>
          <cell r="B7841">
            <v>41</v>
          </cell>
          <cell r="R7841" t="str">
            <v>370290041All</v>
          </cell>
          <cell r="S7841">
            <v>87</v>
          </cell>
        </row>
        <row r="7842">
          <cell r="A7842" t="str">
            <v>370330041All</v>
          </cell>
          <cell r="B7842">
            <v>49</v>
          </cell>
          <cell r="R7842" t="str">
            <v>370290051All</v>
          </cell>
          <cell r="S7842">
            <v>26</v>
          </cell>
        </row>
        <row r="7843">
          <cell r="A7843" t="str">
            <v>370330051All</v>
          </cell>
          <cell r="B7843">
            <v>24</v>
          </cell>
          <cell r="R7843" t="str">
            <v>370290081All</v>
          </cell>
          <cell r="S7843">
            <v>25</v>
          </cell>
        </row>
        <row r="7844">
          <cell r="A7844" t="str">
            <v>370330081All</v>
          </cell>
          <cell r="B7844">
            <v>15</v>
          </cell>
          <cell r="R7844" t="str">
            <v>370310011All</v>
          </cell>
          <cell r="S7844">
            <v>27</v>
          </cell>
        </row>
        <row r="7845">
          <cell r="A7845" t="str">
            <v>370330091All</v>
          </cell>
          <cell r="B7845">
            <v>48</v>
          </cell>
          <cell r="R7845" t="str">
            <v>370310016All</v>
          </cell>
          <cell r="S7845">
            <v>46</v>
          </cell>
        </row>
        <row r="7846">
          <cell r="A7846" t="str">
            <v>370350011All</v>
          </cell>
          <cell r="B7846">
            <v>32</v>
          </cell>
          <cell r="R7846" t="str">
            <v>370310041All</v>
          </cell>
          <cell r="S7846">
            <v>73</v>
          </cell>
        </row>
        <row r="7847">
          <cell r="A7847" t="str">
            <v>370350016All</v>
          </cell>
          <cell r="B7847">
            <v>41</v>
          </cell>
          <cell r="R7847" t="str">
            <v>370310051All</v>
          </cell>
          <cell r="S7847">
            <v>26</v>
          </cell>
        </row>
        <row r="7848">
          <cell r="A7848" t="str">
            <v>370350041All</v>
          </cell>
          <cell r="B7848">
            <v>65</v>
          </cell>
          <cell r="R7848" t="str">
            <v>370310081All</v>
          </cell>
          <cell r="S7848">
            <v>25</v>
          </cell>
        </row>
        <row r="7849">
          <cell r="A7849" t="str">
            <v>370350051All</v>
          </cell>
          <cell r="B7849">
            <v>21</v>
          </cell>
          <cell r="R7849" t="str">
            <v>370330011All</v>
          </cell>
          <cell r="S7849">
            <v>28</v>
          </cell>
        </row>
        <row r="7850">
          <cell r="A7850" t="str">
            <v>370350081All</v>
          </cell>
          <cell r="B7850">
            <v>20</v>
          </cell>
          <cell r="R7850" t="str">
            <v>370330016All</v>
          </cell>
          <cell r="S7850">
            <v>41</v>
          </cell>
        </row>
        <row r="7851">
          <cell r="A7851" t="str">
            <v>370350091All</v>
          </cell>
          <cell r="B7851">
            <v>48</v>
          </cell>
          <cell r="R7851" t="str">
            <v>370330041All</v>
          </cell>
          <cell r="S7851">
            <v>49</v>
          </cell>
        </row>
        <row r="7852">
          <cell r="A7852" t="str">
            <v>370370011All</v>
          </cell>
          <cell r="B7852">
            <v>30</v>
          </cell>
          <cell r="R7852" t="str">
            <v>370330051All</v>
          </cell>
          <cell r="S7852">
            <v>24</v>
          </cell>
        </row>
        <row r="7853">
          <cell r="A7853" t="str">
            <v>370370016All</v>
          </cell>
          <cell r="B7853">
            <v>41</v>
          </cell>
          <cell r="R7853" t="str">
            <v>370330081All</v>
          </cell>
          <cell r="S7853">
            <v>15</v>
          </cell>
        </row>
        <row r="7854">
          <cell r="A7854" t="str">
            <v>370370041All</v>
          </cell>
          <cell r="B7854">
            <v>64</v>
          </cell>
          <cell r="R7854" t="str">
            <v>370330091All</v>
          </cell>
          <cell r="S7854">
            <v>48</v>
          </cell>
        </row>
        <row r="7855">
          <cell r="A7855" t="str">
            <v>370370051All</v>
          </cell>
          <cell r="B7855">
            <v>21</v>
          </cell>
          <cell r="R7855" t="str">
            <v>370350011All</v>
          </cell>
          <cell r="S7855">
            <v>32</v>
          </cell>
        </row>
        <row r="7856">
          <cell r="A7856" t="str">
            <v>370370081All</v>
          </cell>
          <cell r="B7856">
            <v>15</v>
          </cell>
          <cell r="R7856" t="str">
            <v>370350016All</v>
          </cell>
          <cell r="S7856">
            <v>41</v>
          </cell>
        </row>
        <row r="7857">
          <cell r="A7857" t="str">
            <v>370390041All</v>
          </cell>
          <cell r="B7857">
            <v>60</v>
          </cell>
          <cell r="R7857" t="str">
            <v>370350041All</v>
          </cell>
          <cell r="S7857">
            <v>65</v>
          </cell>
        </row>
        <row r="7858">
          <cell r="A7858" t="str">
            <v>370390081All</v>
          </cell>
          <cell r="B7858">
            <v>23</v>
          </cell>
          <cell r="R7858" t="str">
            <v>370350051All</v>
          </cell>
          <cell r="S7858">
            <v>21</v>
          </cell>
        </row>
        <row r="7859">
          <cell r="A7859" t="str">
            <v>370410011All</v>
          </cell>
          <cell r="B7859">
            <v>36</v>
          </cell>
          <cell r="R7859" t="str">
            <v>370350081All</v>
          </cell>
          <cell r="S7859">
            <v>20</v>
          </cell>
        </row>
        <row r="7860">
          <cell r="A7860" t="str">
            <v>370410016All</v>
          </cell>
          <cell r="B7860">
            <v>48</v>
          </cell>
          <cell r="R7860" t="str">
            <v>370350091All</v>
          </cell>
          <cell r="S7860">
            <v>48</v>
          </cell>
        </row>
        <row r="7861">
          <cell r="A7861" t="str">
            <v>370410041All</v>
          </cell>
          <cell r="B7861">
            <v>75</v>
          </cell>
          <cell r="R7861" t="str">
            <v>370370011All</v>
          </cell>
          <cell r="S7861">
            <v>30</v>
          </cell>
        </row>
        <row r="7862">
          <cell r="A7862" t="str">
            <v>370410051All</v>
          </cell>
          <cell r="B7862">
            <v>24</v>
          </cell>
          <cell r="R7862" t="str">
            <v>370370016All</v>
          </cell>
          <cell r="S7862">
            <v>41</v>
          </cell>
        </row>
        <row r="7863">
          <cell r="A7863" t="str">
            <v>370410075All</v>
          </cell>
          <cell r="B7863">
            <v>2513</v>
          </cell>
          <cell r="R7863" t="str">
            <v>370370041All</v>
          </cell>
          <cell r="S7863">
            <v>64</v>
          </cell>
        </row>
        <row r="7864">
          <cell r="A7864" t="str">
            <v>370410081All</v>
          </cell>
          <cell r="B7864">
            <v>22</v>
          </cell>
          <cell r="R7864" t="str">
            <v>370370051All</v>
          </cell>
          <cell r="S7864">
            <v>21</v>
          </cell>
        </row>
        <row r="7865">
          <cell r="A7865" t="str">
            <v>370430041All</v>
          </cell>
          <cell r="B7865">
            <v>55</v>
          </cell>
          <cell r="R7865" t="str">
            <v>370370081All</v>
          </cell>
          <cell r="S7865">
            <v>15</v>
          </cell>
        </row>
        <row r="7866">
          <cell r="A7866" t="str">
            <v>370450011All</v>
          </cell>
          <cell r="B7866">
            <v>34</v>
          </cell>
          <cell r="R7866" t="str">
            <v>370390041All</v>
          </cell>
          <cell r="S7866">
            <v>60</v>
          </cell>
        </row>
        <row r="7867">
          <cell r="A7867" t="str">
            <v>370450016All</v>
          </cell>
          <cell r="B7867">
            <v>41</v>
          </cell>
          <cell r="R7867" t="str">
            <v>370390081All</v>
          </cell>
          <cell r="S7867">
            <v>23</v>
          </cell>
        </row>
        <row r="7868">
          <cell r="A7868" t="str">
            <v>370450041All</v>
          </cell>
          <cell r="B7868">
            <v>56</v>
          </cell>
          <cell r="R7868" t="str">
            <v>370410011All</v>
          </cell>
          <cell r="S7868">
            <v>36</v>
          </cell>
        </row>
        <row r="7869">
          <cell r="A7869" t="str">
            <v>370450051All</v>
          </cell>
          <cell r="B7869">
            <v>21</v>
          </cell>
          <cell r="R7869" t="str">
            <v>370410016All</v>
          </cell>
          <cell r="S7869">
            <v>48</v>
          </cell>
        </row>
        <row r="7870">
          <cell r="A7870" t="str">
            <v>370450081All</v>
          </cell>
          <cell r="B7870">
            <v>19</v>
          </cell>
          <cell r="R7870" t="str">
            <v>370410041All</v>
          </cell>
          <cell r="S7870">
            <v>75</v>
          </cell>
        </row>
        <row r="7871">
          <cell r="A7871" t="str">
            <v>370450091All</v>
          </cell>
          <cell r="B7871">
            <v>48</v>
          </cell>
          <cell r="R7871" t="str">
            <v>370410051All</v>
          </cell>
          <cell r="S7871">
            <v>24</v>
          </cell>
        </row>
        <row r="7872">
          <cell r="A7872" t="str">
            <v>370470011All</v>
          </cell>
          <cell r="B7872">
            <v>23</v>
          </cell>
          <cell r="R7872" t="str">
            <v>370410075All</v>
          </cell>
          <cell r="S7872">
            <v>2513</v>
          </cell>
        </row>
        <row r="7873">
          <cell r="A7873" t="str">
            <v>370470016All</v>
          </cell>
          <cell r="B7873">
            <v>43</v>
          </cell>
          <cell r="R7873" t="str">
            <v>370410081All</v>
          </cell>
          <cell r="S7873">
            <v>22</v>
          </cell>
        </row>
        <row r="7874">
          <cell r="A7874" t="str">
            <v>370470041All</v>
          </cell>
          <cell r="B7874">
            <v>65</v>
          </cell>
          <cell r="R7874" t="str">
            <v>370430041All</v>
          </cell>
          <cell r="S7874">
            <v>55</v>
          </cell>
        </row>
        <row r="7875">
          <cell r="A7875" t="str">
            <v>370470051All</v>
          </cell>
          <cell r="B7875">
            <v>25</v>
          </cell>
          <cell r="R7875" t="str">
            <v>370450011All</v>
          </cell>
          <cell r="S7875">
            <v>34</v>
          </cell>
        </row>
        <row r="7876">
          <cell r="A7876" t="str">
            <v>370470075All</v>
          </cell>
          <cell r="B7876">
            <v>1989</v>
          </cell>
          <cell r="R7876" t="str">
            <v>370450016All</v>
          </cell>
          <cell r="S7876">
            <v>41</v>
          </cell>
        </row>
        <row r="7877">
          <cell r="A7877" t="str">
            <v>370470081All</v>
          </cell>
          <cell r="B7877">
            <v>15</v>
          </cell>
          <cell r="R7877" t="str">
            <v>370450041All</v>
          </cell>
          <cell r="S7877">
            <v>56</v>
          </cell>
        </row>
        <row r="7878">
          <cell r="A7878" t="str">
            <v>370490011All</v>
          </cell>
          <cell r="B7878">
            <v>29</v>
          </cell>
          <cell r="R7878" t="str">
            <v>370450051All</v>
          </cell>
          <cell r="S7878">
            <v>21</v>
          </cell>
        </row>
        <row r="7879">
          <cell r="A7879" t="str">
            <v>370490016All</v>
          </cell>
          <cell r="B7879">
            <v>46</v>
          </cell>
          <cell r="R7879" t="str">
            <v>370450081All</v>
          </cell>
          <cell r="S7879">
            <v>19</v>
          </cell>
        </row>
        <row r="7880">
          <cell r="A7880" t="str">
            <v>370490041All</v>
          </cell>
          <cell r="B7880">
            <v>71</v>
          </cell>
          <cell r="R7880" t="str">
            <v>370450091All</v>
          </cell>
          <cell r="S7880">
            <v>48</v>
          </cell>
        </row>
        <row r="7881">
          <cell r="A7881" t="str">
            <v>370490051All</v>
          </cell>
          <cell r="B7881">
            <v>26</v>
          </cell>
          <cell r="R7881" t="str">
            <v>370470011All</v>
          </cell>
          <cell r="S7881">
            <v>23</v>
          </cell>
        </row>
        <row r="7882">
          <cell r="A7882" t="str">
            <v>370490081All</v>
          </cell>
          <cell r="B7882">
            <v>20</v>
          </cell>
          <cell r="R7882" t="str">
            <v>370470016All</v>
          </cell>
          <cell r="S7882">
            <v>43</v>
          </cell>
        </row>
        <row r="7883">
          <cell r="A7883" t="str">
            <v>370510011All</v>
          </cell>
          <cell r="B7883">
            <v>29</v>
          </cell>
          <cell r="R7883" t="str">
            <v>370470041All</v>
          </cell>
          <cell r="S7883">
            <v>65</v>
          </cell>
        </row>
        <row r="7884">
          <cell r="A7884" t="str">
            <v>370510016All</v>
          </cell>
          <cell r="B7884">
            <v>44</v>
          </cell>
          <cell r="R7884" t="str">
            <v>370470051All</v>
          </cell>
          <cell r="S7884">
            <v>25</v>
          </cell>
        </row>
        <row r="7885">
          <cell r="A7885" t="str">
            <v>370510041All</v>
          </cell>
          <cell r="B7885">
            <v>62</v>
          </cell>
          <cell r="R7885" t="str">
            <v>370470075All</v>
          </cell>
          <cell r="S7885">
            <v>1989</v>
          </cell>
        </row>
        <row r="7886">
          <cell r="A7886" t="str">
            <v>370510051All</v>
          </cell>
          <cell r="B7886">
            <v>25</v>
          </cell>
          <cell r="R7886" t="str">
            <v>370470081All</v>
          </cell>
          <cell r="S7886">
            <v>15</v>
          </cell>
        </row>
        <row r="7887">
          <cell r="A7887" t="str">
            <v>370510075All</v>
          </cell>
          <cell r="B7887">
            <v>1713</v>
          </cell>
          <cell r="R7887" t="str">
            <v>370490011All</v>
          </cell>
          <cell r="S7887">
            <v>29</v>
          </cell>
        </row>
        <row r="7888">
          <cell r="A7888" t="str">
            <v>370510081All</v>
          </cell>
          <cell r="B7888">
            <v>18</v>
          </cell>
          <cell r="R7888" t="str">
            <v>370490016All</v>
          </cell>
          <cell r="S7888">
            <v>46</v>
          </cell>
        </row>
        <row r="7889">
          <cell r="A7889" t="str">
            <v>370510091All</v>
          </cell>
          <cell r="B7889">
            <v>48</v>
          </cell>
          <cell r="R7889" t="str">
            <v>370490041All</v>
          </cell>
          <cell r="S7889">
            <v>71</v>
          </cell>
        </row>
        <row r="7890">
          <cell r="A7890" t="str">
            <v>370530011All</v>
          </cell>
          <cell r="B7890">
            <v>42</v>
          </cell>
          <cell r="R7890" t="str">
            <v>370490051All</v>
          </cell>
          <cell r="S7890">
            <v>26</v>
          </cell>
        </row>
        <row r="7891">
          <cell r="A7891" t="str">
            <v>370530016All</v>
          </cell>
          <cell r="B7891">
            <v>50</v>
          </cell>
          <cell r="R7891" t="str">
            <v>370490081All</v>
          </cell>
          <cell r="S7891">
            <v>20</v>
          </cell>
        </row>
        <row r="7892">
          <cell r="A7892" t="str">
            <v>370530041All</v>
          </cell>
          <cell r="B7892">
            <v>87</v>
          </cell>
          <cell r="R7892" t="str">
            <v>370510011All</v>
          </cell>
          <cell r="S7892">
            <v>29</v>
          </cell>
        </row>
        <row r="7893">
          <cell r="A7893" t="str">
            <v>370530051All</v>
          </cell>
          <cell r="B7893">
            <v>26</v>
          </cell>
          <cell r="R7893" t="str">
            <v>370510016All</v>
          </cell>
          <cell r="S7893">
            <v>44</v>
          </cell>
        </row>
        <row r="7894">
          <cell r="A7894" t="str">
            <v>370530081All</v>
          </cell>
          <cell r="B7894">
            <v>25</v>
          </cell>
          <cell r="R7894" t="str">
            <v>370510041All</v>
          </cell>
          <cell r="S7894">
            <v>62</v>
          </cell>
        </row>
        <row r="7895">
          <cell r="A7895" t="str">
            <v>370550011All</v>
          </cell>
          <cell r="B7895">
            <v>32</v>
          </cell>
          <cell r="R7895" t="str">
            <v>370510051All</v>
          </cell>
          <cell r="S7895">
            <v>25</v>
          </cell>
        </row>
        <row r="7896">
          <cell r="A7896" t="str">
            <v>370550041All</v>
          </cell>
          <cell r="B7896">
            <v>70</v>
          </cell>
          <cell r="R7896" t="str">
            <v>370510075All</v>
          </cell>
          <cell r="S7896">
            <v>1713</v>
          </cell>
        </row>
        <row r="7897">
          <cell r="A7897" t="str">
            <v>370550081All</v>
          </cell>
          <cell r="B7897">
            <v>17</v>
          </cell>
          <cell r="R7897" t="str">
            <v>370510081All</v>
          </cell>
          <cell r="S7897">
            <v>18</v>
          </cell>
        </row>
        <row r="7898">
          <cell r="A7898" t="str">
            <v>370570011All</v>
          </cell>
          <cell r="B7898">
            <v>32</v>
          </cell>
          <cell r="R7898" t="str">
            <v>370510091All</v>
          </cell>
          <cell r="S7898">
            <v>48</v>
          </cell>
        </row>
        <row r="7899">
          <cell r="A7899" t="str">
            <v>370570016All</v>
          </cell>
          <cell r="B7899">
            <v>41</v>
          </cell>
          <cell r="R7899" t="str">
            <v>370530011All</v>
          </cell>
          <cell r="S7899">
            <v>42</v>
          </cell>
        </row>
        <row r="7900">
          <cell r="A7900" t="str">
            <v>370570041All</v>
          </cell>
          <cell r="B7900">
            <v>68</v>
          </cell>
          <cell r="R7900" t="str">
            <v>370530016All</v>
          </cell>
          <cell r="S7900">
            <v>50</v>
          </cell>
        </row>
        <row r="7901">
          <cell r="A7901" t="str">
            <v>370570051All</v>
          </cell>
          <cell r="B7901">
            <v>21</v>
          </cell>
          <cell r="R7901" t="str">
            <v>370530041All</v>
          </cell>
          <cell r="S7901">
            <v>87</v>
          </cell>
        </row>
        <row r="7902">
          <cell r="A7902" t="str">
            <v>370570081All</v>
          </cell>
          <cell r="B7902">
            <v>20</v>
          </cell>
          <cell r="R7902" t="str">
            <v>370530051All</v>
          </cell>
          <cell r="S7902">
            <v>26</v>
          </cell>
        </row>
        <row r="7903">
          <cell r="A7903" t="str">
            <v>370570091All</v>
          </cell>
          <cell r="B7903">
            <v>48</v>
          </cell>
          <cell r="R7903" t="str">
            <v>370530081All</v>
          </cell>
          <cell r="S7903">
            <v>25</v>
          </cell>
        </row>
        <row r="7904">
          <cell r="A7904" t="str">
            <v>370590011All</v>
          </cell>
          <cell r="B7904">
            <v>28</v>
          </cell>
          <cell r="R7904" t="str">
            <v>370550011All</v>
          </cell>
          <cell r="S7904">
            <v>32</v>
          </cell>
        </row>
        <row r="7905">
          <cell r="A7905" t="str">
            <v>370590016All</v>
          </cell>
          <cell r="B7905">
            <v>41</v>
          </cell>
          <cell r="R7905" t="str">
            <v>370550041All</v>
          </cell>
          <cell r="S7905">
            <v>70</v>
          </cell>
        </row>
        <row r="7906">
          <cell r="A7906" t="str">
            <v>370590041All</v>
          </cell>
          <cell r="B7906">
            <v>70</v>
          </cell>
          <cell r="R7906" t="str">
            <v>370550081All</v>
          </cell>
          <cell r="S7906">
            <v>17</v>
          </cell>
        </row>
        <row r="7907">
          <cell r="A7907" t="str">
            <v>370590051All</v>
          </cell>
          <cell r="B7907">
            <v>21</v>
          </cell>
          <cell r="R7907" t="str">
            <v>370570011All</v>
          </cell>
          <cell r="S7907">
            <v>32</v>
          </cell>
        </row>
        <row r="7908">
          <cell r="A7908" t="str">
            <v>370590081All</v>
          </cell>
          <cell r="B7908">
            <v>20</v>
          </cell>
          <cell r="R7908" t="str">
            <v>370570016All</v>
          </cell>
          <cell r="S7908">
            <v>41</v>
          </cell>
        </row>
        <row r="7909">
          <cell r="A7909" t="str">
            <v>370610011All</v>
          </cell>
          <cell r="B7909">
            <v>27</v>
          </cell>
          <cell r="R7909" t="str">
            <v>370570041All</v>
          </cell>
          <cell r="S7909">
            <v>68</v>
          </cell>
        </row>
        <row r="7910">
          <cell r="A7910" t="str">
            <v>370610016All</v>
          </cell>
          <cell r="B7910">
            <v>43</v>
          </cell>
          <cell r="R7910" t="str">
            <v>370570051All</v>
          </cell>
          <cell r="S7910">
            <v>21</v>
          </cell>
        </row>
        <row r="7911">
          <cell r="A7911" t="str">
            <v>370610041All</v>
          </cell>
          <cell r="B7911">
            <v>68</v>
          </cell>
          <cell r="R7911" t="str">
            <v>370570081All</v>
          </cell>
          <cell r="S7911">
            <v>20</v>
          </cell>
        </row>
        <row r="7912">
          <cell r="A7912" t="str">
            <v>370610051All</v>
          </cell>
          <cell r="B7912">
            <v>25</v>
          </cell>
          <cell r="R7912" t="str">
            <v>370570091All</v>
          </cell>
          <cell r="S7912">
            <v>48</v>
          </cell>
        </row>
        <row r="7913">
          <cell r="A7913" t="str">
            <v>370610075All</v>
          </cell>
          <cell r="B7913">
            <v>1680</v>
          </cell>
          <cell r="R7913" t="str">
            <v>370590011All</v>
          </cell>
          <cell r="S7913">
            <v>28</v>
          </cell>
        </row>
        <row r="7914">
          <cell r="A7914" t="str">
            <v>370610081All</v>
          </cell>
          <cell r="B7914">
            <v>18</v>
          </cell>
          <cell r="R7914" t="str">
            <v>370590016All</v>
          </cell>
          <cell r="S7914">
            <v>41</v>
          </cell>
        </row>
        <row r="7915">
          <cell r="A7915" t="str">
            <v>370630011All</v>
          </cell>
          <cell r="B7915">
            <v>32</v>
          </cell>
          <cell r="R7915" t="str">
            <v>370590041All</v>
          </cell>
          <cell r="S7915">
            <v>70</v>
          </cell>
        </row>
        <row r="7916">
          <cell r="A7916" t="str">
            <v>370630016All</v>
          </cell>
          <cell r="B7916">
            <v>41</v>
          </cell>
          <cell r="R7916" t="str">
            <v>370590051All</v>
          </cell>
          <cell r="S7916">
            <v>21</v>
          </cell>
        </row>
        <row r="7917">
          <cell r="A7917" t="str">
            <v>370630041All</v>
          </cell>
          <cell r="B7917">
            <v>53</v>
          </cell>
          <cell r="R7917" t="str">
            <v>370590081All</v>
          </cell>
          <cell r="S7917">
            <v>20</v>
          </cell>
        </row>
        <row r="7918">
          <cell r="A7918" t="str">
            <v>370630081All</v>
          </cell>
          <cell r="B7918">
            <v>14</v>
          </cell>
          <cell r="R7918" t="str">
            <v>370610011All</v>
          </cell>
          <cell r="S7918">
            <v>27</v>
          </cell>
        </row>
        <row r="7919">
          <cell r="A7919" t="str">
            <v>370650011All</v>
          </cell>
          <cell r="B7919">
            <v>28</v>
          </cell>
          <cell r="R7919" t="str">
            <v>370610016All</v>
          </cell>
          <cell r="S7919">
            <v>43</v>
          </cell>
        </row>
        <row r="7920">
          <cell r="A7920" t="str">
            <v>370650016All</v>
          </cell>
          <cell r="B7920">
            <v>46</v>
          </cell>
          <cell r="R7920" t="str">
            <v>370610041All</v>
          </cell>
          <cell r="S7920">
            <v>68</v>
          </cell>
        </row>
        <row r="7921">
          <cell r="A7921" t="str">
            <v>370650041All</v>
          </cell>
          <cell r="B7921">
            <v>60</v>
          </cell>
          <cell r="R7921" t="str">
            <v>370610051All</v>
          </cell>
          <cell r="S7921">
            <v>25</v>
          </cell>
        </row>
        <row r="7922">
          <cell r="A7922" t="str">
            <v>370650051All</v>
          </cell>
          <cell r="B7922">
            <v>24</v>
          </cell>
          <cell r="R7922" t="str">
            <v>370610075All</v>
          </cell>
          <cell r="S7922">
            <v>1680</v>
          </cell>
        </row>
        <row r="7923">
          <cell r="A7923" t="str">
            <v>370650075All</v>
          </cell>
          <cell r="B7923">
            <v>1773</v>
          </cell>
          <cell r="R7923" t="str">
            <v>370610081All</v>
          </cell>
          <cell r="S7923">
            <v>18</v>
          </cell>
        </row>
        <row r="7924">
          <cell r="A7924" t="str">
            <v>370650081All</v>
          </cell>
          <cell r="B7924">
            <v>20</v>
          </cell>
          <cell r="R7924" t="str">
            <v>370630011All</v>
          </cell>
          <cell r="S7924">
            <v>32</v>
          </cell>
        </row>
        <row r="7925">
          <cell r="A7925" t="str">
            <v>370670011All</v>
          </cell>
          <cell r="B7925">
            <v>29</v>
          </cell>
          <cell r="R7925" t="str">
            <v>370630016All</v>
          </cell>
          <cell r="S7925">
            <v>41</v>
          </cell>
        </row>
        <row r="7926">
          <cell r="A7926" t="str">
            <v>370670016All</v>
          </cell>
          <cell r="B7926">
            <v>41</v>
          </cell>
          <cell r="R7926" t="str">
            <v>370630041All</v>
          </cell>
          <cell r="S7926">
            <v>53</v>
          </cell>
        </row>
        <row r="7927">
          <cell r="A7927" t="str">
            <v>370670041All</v>
          </cell>
          <cell r="B7927">
            <v>63</v>
          </cell>
          <cell r="R7927" t="str">
            <v>370630081All</v>
          </cell>
          <cell r="S7927">
            <v>14</v>
          </cell>
        </row>
        <row r="7928">
          <cell r="A7928" t="str">
            <v>370670051All</v>
          </cell>
          <cell r="B7928">
            <v>21</v>
          </cell>
          <cell r="R7928" t="str">
            <v>370650011All</v>
          </cell>
          <cell r="S7928">
            <v>28</v>
          </cell>
        </row>
        <row r="7929">
          <cell r="A7929" t="str">
            <v>370670081All</v>
          </cell>
          <cell r="B7929">
            <v>19</v>
          </cell>
          <cell r="R7929" t="str">
            <v>370650016All</v>
          </cell>
          <cell r="S7929">
            <v>46</v>
          </cell>
        </row>
        <row r="7930">
          <cell r="A7930" t="str">
            <v>370670091All</v>
          </cell>
          <cell r="B7930">
            <v>48</v>
          </cell>
          <cell r="R7930" t="str">
            <v>370650041All</v>
          </cell>
          <cell r="S7930">
            <v>60</v>
          </cell>
        </row>
        <row r="7931">
          <cell r="A7931" t="str">
            <v>370690011All</v>
          </cell>
          <cell r="B7931">
            <v>33</v>
          </cell>
          <cell r="R7931" t="str">
            <v>370650051All</v>
          </cell>
          <cell r="S7931">
            <v>24</v>
          </cell>
        </row>
        <row r="7932">
          <cell r="A7932" t="str">
            <v>370690016All</v>
          </cell>
          <cell r="B7932">
            <v>41</v>
          </cell>
          <cell r="R7932" t="str">
            <v>370650075All</v>
          </cell>
          <cell r="S7932">
            <v>1773</v>
          </cell>
        </row>
        <row r="7933">
          <cell r="A7933" t="str">
            <v>370690041All</v>
          </cell>
          <cell r="B7933">
            <v>55</v>
          </cell>
          <cell r="R7933" t="str">
            <v>370650081All</v>
          </cell>
          <cell r="S7933">
            <v>20</v>
          </cell>
        </row>
        <row r="7934">
          <cell r="A7934" t="str">
            <v>370690051All</v>
          </cell>
          <cell r="B7934">
            <v>24</v>
          </cell>
          <cell r="R7934" t="str">
            <v>370670011All</v>
          </cell>
          <cell r="S7934">
            <v>29</v>
          </cell>
        </row>
        <row r="7935">
          <cell r="A7935" t="str">
            <v>370690081All</v>
          </cell>
          <cell r="B7935">
            <v>16</v>
          </cell>
          <cell r="R7935" t="str">
            <v>370670016All</v>
          </cell>
          <cell r="S7935">
            <v>41</v>
          </cell>
        </row>
        <row r="7936">
          <cell r="A7936" t="str">
            <v>370710011All</v>
          </cell>
          <cell r="B7936">
            <v>31</v>
          </cell>
          <cell r="R7936" t="str">
            <v>370670041All</v>
          </cell>
          <cell r="S7936">
            <v>63</v>
          </cell>
        </row>
        <row r="7937">
          <cell r="A7937" t="str">
            <v>370710016All</v>
          </cell>
          <cell r="B7937">
            <v>41</v>
          </cell>
          <cell r="R7937" t="str">
            <v>370670051All</v>
          </cell>
          <cell r="S7937">
            <v>21</v>
          </cell>
        </row>
        <row r="7938">
          <cell r="A7938" t="str">
            <v>370710041All</v>
          </cell>
          <cell r="B7938">
            <v>56</v>
          </cell>
          <cell r="R7938" t="str">
            <v>370670081All</v>
          </cell>
          <cell r="S7938">
            <v>19</v>
          </cell>
        </row>
        <row r="7939">
          <cell r="A7939" t="str">
            <v>370710051All</v>
          </cell>
          <cell r="B7939">
            <v>21</v>
          </cell>
          <cell r="R7939" t="str">
            <v>370670091All</v>
          </cell>
          <cell r="S7939">
            <v>48</v>
          </cell>
        </row>
        <row r="7940">
          <cell r="A7940" t="str">
            <v>370710081All</v>
          </cell>
          <cell r="B7940">
            <v>20</v>
          </cell>
          <cell r="R7940" t="str">
            <v>370690011All</v>
          </cell>
          <cell r="S7940">
            <v>33</v>
          </cell>
        </row>
        <row r="7941">
          <cell r="A7941" t="str">
            <v>370710091All</v>
          </cell>
          <cell r="B7941">
            <v>48</v>
          </cell>
          <cell r="R7941" t="str">
            <v>370690016All</v>
          </cell>
          <cell r="S7941">
            <v>41</v>
          </cell>
        </row>
        <row r="7942">
          <cell r="A7942" t="str">
            <v>370730011All</v>
          </cell>
          <cell r="B7942">
            <v>41</v>
          </cell>
          <cell r="R7942" t="str">
            <v>370690041All</v>
          </cell>
          <cell r="S7942">
            <v>55</v>
          </cell>
        </row>
        <row r="7943">
          <cell r="A7943" t="str">
            <v>370730016All</v>
          </cell>
          <cell r="B7943">
            <v>50</v>
          </cell>
          <cell r="R7943" t="str">
            <v>370690051All</v>
          </cell>
          <cell r="S7943">
            <v>24</v>
          </cell>
        </row>
        <row r="7944">
          <cell r="A7944" t="str">
            <v>370730041All</v>
          </cell>
          <cell r="B7944">
            <v>67</v>
          </cell>
          <cell r="R7944" t="str">
            <v>370690081All</v>
          </cell>
          <cell r="S7944">
            <v>16</v>
          </cell>
        </row>
        <row r="7945">
          <cell r="A7945" t="str">
            <v>370730051All</v>
          </cell>
          <cell r="B7945">
            <v>24</v>
          </cell>
          <cell r="R7945" t="str">
            <v>370710011All</v>
          </cell>
          <cell r="S7945">
            <v>31</v>
          </cell>
        </row>
        <row r="7946">
          <cell r="A7946" t="str">
            <v>370730075All</v>
          </cell>
          <cell r="B7946">
            <v>2442</v>
          </cell>
          <cell r="R7946" t="str">
            <v>370710016All</v>
          </cell>
          <cell r="S7946">
            <v>41</v>
          </cell>
        </row>
        <row r="7947">
          <cell r="A7947" t="str">
            <v>370730081All</v>
          </cell>
          <cell r="B7947">
            <v>25</v>
          </cell>
          <cell r="R7947" t="str">
            <v>370710041All</v>
          </cell>
          <cell r="S7947">
            <v>56</v>
          </cell>
        </row>
        <row r="7948">
          <cell r="A7948" t="str">
            <v>370750041All</v>
          </cell>
          <cell r="B7948">
            <v>57</v>
          </cell>
          <cell r="R7948" t="str">
            <v>370710051All</v>
          </cell>
          <cell r="S7948">
            <v>21</v>
          </cell>
        </row>
        <row r="7949">
          <cell r="A7949" t="str">
            <v>370770011All</v>
          </cell>
          <cell r="B7949">
            <v>29</v>
          </cell>
          <cell r="R7949" t="str">
            <v>370710081All</v>
          </cell>
          <cell r="S7949">
            <v>20</v>
          </cell>
        </row>
        <row r="7950">
          <cell r="A7950" t="str">
            <v>370770016All</v>
          </cell>
          <cell r="B7950">
            <v>41</v>
          </cell>
          <cell r="R7950" t="str">
            <v>370710091All</v>
          </cell>
          <cell r="S7950">
            <v>48</v>
          </cell>
        </row>
        <row r="7951">
          <cell r="A7951" t="str">
            <v>370770041All</v>
          </cell>
          <cell r="B7951">
            <v>55</v>
          </cell>
          <cell r="R7951" t="str">
            <v>370730011All</v>
          </cell>
          <cell r="S7951">
            <v>41</v>
          </cell>
        </row>
        <row r="7952">
          <cell r="A7952" t="str">
            <v>370770051All</v>
          </cell>
          <cell r="B7952">
            <v>24</v>
          </cell>
          <cell r="R7952" t="str">
            <v>370730016All</v>
          </cell>
          <cell r="S7952">
            <v>50</v>
          </cell>
        </row>
        <row r="7953">
          <cell r="A7953" t="str">
            <v>370770081All</v>
          </cell>
          <cell r="B7953">
            <v>11</v>
          </cell>
          <cell r="R7953" t="str">
            <v>370730041All</v>
          </cell>
          <cell r="S7953">
            <v>67</v>
          </cell>
        </row>
        <row r="7954">
          <cell r="A7954" t="str">
            <v>370790011All</v>
          </cell>
          <cell r="B7954">
            <v>32</v>
          </cell>
          <cell r="R7954" t="str">
            <v>370730051All</v>
          </cell>
          <cell r="S7954">
            <v>24</v>
          </cell>
        </row>
        <row r="7955">
          <cell r="A7955" t="str">
            <v>370790016All</v>
          </cell>
          <cell r="B7955">
            <v>46</v>
          </cell>
          <cell r="R7955" t="str">
            <v>370730075All</v>
          </cell>
          <cell r="S7955">
            <v>2442</v>
          </cell>
        </row>
        <row r="7956">
          <cell r="A7956" t="str">
            <v>370790041All</v>
          </cell>
          <cell r="B7956">
            <v>66</v>
          </cell>
          <cell r="R7956" t="str">
            <v>370730081All</v>
          </cell>
          <cell r="S7956">
            <v>25</v>
          </cell>
        </row>
        <row r="7957">
          <cell r="A7957" t="str">
            <v>370790051All</v>
          </cell>
          <cell r="B7957">
            <v>21</v>
          </cell>
          <cell r="R7957" t="str">
            <v>370750041All</v>
          </cell>
          <cell r="S7957">
            <v>57</v>
          </cell>
        </row>
        <row r="7958">
          <cell r="A7958" t="str">
            <v>370790075All</v>
          </cell>
          <cell r="B7958">
            <v>1751</v>
          </cell>
          <cell r="R7958" t="str">
            <v>370770011All</v>
          </cell>
          <cell r="S7958">
            <v>29</v>
          </cell>
        </row>
        <row r="7959">
          <cell r="A7959" t="str">
            <v>370790081All</v>
          </cell>
          <cell r="B7959">
            <v>18</v>
          </cell>
          <cell r="R7959" t="str">
            <v>370770016All</v>
          </cell>
          <cell r="S7959">
            <v>41</v>
          </cell>
        </row>
        <row r="7960">
          <cell r="A7960" t="str">
            <v>370810011All</v>
          </cell>
          <cell r="B7960">
            <v>31</v>
          </cell>
          <cell r="R7960" t="str">
            <v>370770041All</v>
          </cell>
          <cell r="S7960">
            <v>55</v>
          </cell>
        </row>
        <row r="7961">
          <cell r="A7961" t="str">
            <v>370810016All</v>
          </cell>
          <cell r="B7961">
            <v>41</v>
          </cell>
          <cell r="R7961" t="str">
            <v>370770051All</v>
          </cell>
          <cell r="S7961">
            <v>24</v>
          </cell>
        </row>
        <row r="7962">
          <cell r="A7962" t="str">
            <v>370810041All</v>
          </cell>
          <cell r="B7962">
            <v>58</v>
          </cell>
          <cell r="R7962" t="str">
            <v>370770081All</v>
          </cell>
          <cell r="S7962">
            <v>11</v>
          </cell>
        </row>
        <row r="7963">
          <cell r="A7963" t="str">
            <v>370810051All</v>
          </cell>
          <cell r="B7963">
            <v>21</v>
          </cell>
          <cell r="R7963" t="str">
            <v>370790011All</v>
          </cell>
          <cell r="S7963">
            <v>32</v>
          </cell>
        </row>
        <row r="7964">
          <cell r="A7964" t="str">
            <v>370810081All</v>
          </cell>
          <cell r="B7964">
            <v>19</v>
          </cell>
          <cell r="R7964" t="str">
            <v>370790016All</v>
          </cell>
          <cell r="S7964">
            <v>46</v>
          </cell>
        </row>
        <row r="7965">
          <cell r="A7965" t="str">
            <v>370810091All</v>
          </cell>
          <cell r="B7965">
            <v>48</v>
          </cell>
          <cell r="R7965" t="str">
            <v>370790041All</v>
          </cell>
          <cell r="S7965">
            <v>66</v>
          </cell>
        </row>
        <row r="7966">
          <cell r="A7966" t="str">
            <v>370830011All</v>
          </cell>
          <cell r="B7966">
            <v>29</v>
          </cell>
          <cell r="R7966" t="str">
            <v>370790051All</v>
          </cell>
          <cell r="S7966">
            <v>21</v>
          </cell>
        </row>
        <row r="7967">
          <cell r="A7967" t="str">
            <v>370830016All</v>
          </cell>
          <cell r="B7967">
            <v>42</v>
          </cell>
          <cell r="R7967" t="str">
            <v>370790075All</v>
          </cell>
          <cell r="S7967">
            <v>1751</v>
          </cell>
        </row>
        <row r="7968">
          <cell r="A7968" t="str">
            <v>370830041All</v>
          </cell>
          <cell r="B7968">
            <v>54</v>
          </cell>
          <cell r="R7968" t="str">
            <v>370790081All</v>
          </cell>
          <cell r="S7968">
            <v>18</v>
          </cell>
        </row>
        <row r="7969">
          <cell r="A7969" t="str">
            <v>370830051All</v>
          </cell>
          <cell r="B7969">
            <v>24</v>
          </cell>
          <cell r="R7969" t="str">
            <v>370810011All</v>
          </cell>
          <cell r="S7969">
            <v>31</v>
          </cell>
        </row>
        <row r="7970">
          <cell r="A7970" t="str">
            <v>370830075All</v>
          </cell>
          <cell r="B7970">
            <v>1785</v>
          </cell>
          <cell r="R7970" t="str">
            <v>370810016All</v>
          </cell>
          <cell r="S7970">
            <v>41</v>
          </cell>
        </row>
        <row r="7971">
          <cell r="A7971" t="str">
            <v>370830081All</v>
          </cell>
          <cell r="B7971">
            <v>20</v>
          </cell>
          <cell r="R7971" t="str">
            <v>370810041All</v>
          </cell>
          <cell r="S7971">
            <v>58</v>
          </cell>
        </row>
        <row r="7972">
          <cell r="A7972" t="str">
            <v>370850011All</v>
          </cell>
          <cell r="B7972">
            <v>32</v>
          </cell>
          <cell r="R7972" t="str">
            <v>370810051All</v>
          </cell>
          <cell r="S7972">
            <v>21</v>
          </cell>
        </row>
        <row r="7973">
          <cell r="A7973" t="str">
            <v>370850016All</v>
          </cell>
          <cell r="B7973">
            <v>43</v>
          </cell>
          <cell r="R7973" t="str">
            <v>370810081All</v>
          </cell>
          <cell r="S7973">
            <v>19</v>
          </cell>
        </row>
        <row r="7974">
          <cell r="A7974" t="str">
            <v>370850041All</v>
          </cell>
          <cell r="B7974">
            <v>60</v>
          </cell>
          <cell r="R7974" t="str">
            <v>370810091All</v>
          </cell>
          <cell r="S7974">
            <v>48</v>
          </cell>
        </row>
        <row r="7975">
          <cell r="A7975" t="str">
            <v>370850051All</v>
          </cell>
          <cell r="B7975">
            <v>25</v>
          </cell>
          <cell r="R7975" t="str">
            <v>370830011All</v>
          </cell>
          <cell r="S7975">
            <v>29</v>
          </cell>
        </row>
        <row r="7976">
          <cell r="A7976" t="str">
            <v>370850075All</v>
          </cell>
          <cell r="B7976">
            <v>1713</v>
          </cell>
          <cell r="R7976" t="str">
            <v>370830016All</v>
          </cell>
          <cell r="S7976">
            <v>42</v>
          </cell>
        </row>
        <row r="7977">
          <cell r="A7977" t="str">
            <v>370850081All</v>
          </cell>
          <cell r="B7977">
            <v>16</v>
          </cell>
          <cell r="R7977" t="str">
            <v>370830041All</v>
          </cell>
          <cell r="S7977">
            <v>54</v>
          </cell>
        </row>
        <row r="7978">
          <cell r="A7978" t="str">
            <v>370850091All</v>
          </cell>
          <cell r="B7978">
            <v>48</v>
          </cell>
          <cell r="R7978" t="str">
            <v>370830051All</v>
          </cell>
          <cell r="S7978">
            <v>24</v>
          </cell>
        </row>
        <row r="7979">
          <cell r="A7979" t="str">
            <v>370870041All</v>
          </cell>
          <cell r="B7979">
            <v>55</v>
          </cell>
          <cell r="R7979" t="str">
            <v>370830075All</v>
          </cell>
          <cell r="S7979">
            <v>1785</v>
          </cell>
        </row>
        <row r="7980">
          <cell r="A7980" t="str">
            <v>370890041All</v>
          </cell>
          <cell r="B7980">
            <v>75</v>
          </cell>
          <cell r="R7980" t="str">
            <v>370830081All</v>
          </cell>
          <cell r="S7980">
            <v>20</v>
          </cell>
        </row>
        <row r="7981">
          <cell r="A7981" t="str">
            <v>370890081All</v>
          </cell>
          <cell r="B7981">
            <v>20</v>
          </cell>
          <cell r="R7981" t="str">
            <v>370850011All</v>
          </cell>
          <cell r="S7981">
            <v>32</v>
          </cell>
        </row>
        <row r="7982">
          <cell r="A7982" t="str">
            <v>370910011All</v>
          </cell>
          <cell r="B7982">
            <v>38</v>
          </cell>
          <cell r="R7982" t="str">
            <v>370850016All</v>
          </cell>
          <cell r="S7982">
            <v>43</v>
          </cell>
        </row>
        <row r="7983">
          <cell r="A7983" t="str">
            <v>370910016All</v>
          </cell>
          <cell r="B7983">
            <v>42</v>
          </cell>
          <cell r="R7983" t="str">
            <v>370850041All</v>
          </cell>
          <cell r="S7983">
            <v>60</v>
          </cell>
        </row>
        <row r="7984">
          <cell r="A7984" t="str">
            <v>370910041All</v>
          </cell>
          <cell r="B7984">
            <v>65</v>
          </cell>
          <cell r="R7984" t="str">
            <v>370850051All</v>
          </cell>
          <cell r="S7984">
            <v>25</v>
          </cell>
        </row>
        <row r="7985">
          <cell r="A7985" t="str">
            <v>370910051All</v>
          </cell>
          <cell r="B7985">
            <v>24</v>
          </cell>
          <cell r="R7985" t="str">
            <v>370850075All</v>
          </cell>
          <cell r="S7985">
            <v>1713</v>
          </cell>
        </row>
        <row r="7986">
          <cell r="A7986" t="str">
            <v>370910075All</v>
          </cell>
          <cell r="B7986">
            <v>1952</v>
          </cell>
          <cell r="R7986" t="str">
            <v>370850081All</v>
          </cell>
          <cell r="S7986">
            <v>16</v>
          </cell>
        </row>
        <row r="7987">
          <cell r="A7987" t="str">
            <v>370910081All</v>
          </cell>
          <cell r="B7987">
            <v>20</v>
          </cell>
          <cell r="R7987" t="str">
            <v>370850091All</v>
          </cell>
          <cell r="S7987">
            <v>48</v>
          </cell>
        </row>
        <row r="7988">
          <cell r="A7988" t="str">
            <v>370930011All</v>
          </cell>
          <cell r="B7988">
            <v>29</v>
          </cell>
          <cell r="R7988" t="str">
            <v>370870041All</v>
          </cell>
          <cell r="S7988">
            <v>55</v>
          </cell>
        </row>
        <row r="7989">
          <cell r="A7989" t="str">
            <v>370930016All</v>
          </cell>
          <cell r="B7989">
            <v>43</v>
          </cell>
          <cell r="R7989" t="str">
            <v>370890041All</v>
          </cell>
          <cell r="S7989">
            <v>75</v>
          </cell>
        </row>
        <row r="7990">
          <cell r="A7990" t="str">
            <v>370930041All</v>
          </cell>
          <cell r="B7990">
            <v>60</v>
          </cell>
          <cell r="R7990" t="str">
            <v>370890081All</v>
          </cell>
          <cell r="S7990">
            <v>20</v>
          </cell>
        </row>
        <row r="7991">
          <cell r="A7991" t="str">
            <v>370930051All</v>
          </cell>
          <cell r="B7991">
            <v>25</v>
          </cell>
          <cell r="R7991" t="str">
            <v>370910011All</v>
          </cell>
          <cell r="S7991">
            <v>38</v>
          </cell>
        </row>
        <row r="7992">
          <cell r="A7992" t="str">
            <v>370930081All</v>
          </cell>
          <cell r="B7992">
            <v>18</v>
          </cell>
          <cell r="R7992" t="str">
            <v>370910016All</v>
          </cell>
          <cell r="S7992">
            <v>42</v>
          </cell>
        </row>
        <row r="7993">
          <cell r="A7993" t="str">
            <v>370950011All</v>
          </cell>
          <cell r="B7993">
            <v>38</v>
          </cell>
          <cell r="R7993" t="str">
            <v>370910041All</v>
          </cell>
          <cell r="S7993">
            <v>65</v>
          </cell>
        </row>
        <row r="7994">
          <cell r="A7994" t="str">
            <v>370950016All</v>
          </cell>
          <cell r="B7994">
            <v>50</v>
          </cell>
          <cell r="R7994" t="str">
            <v>370910051All</v>
          </cell>
          <cell r="S7994">
            <v>24</v>
          </cell>
        </row>
        <row r="7995">
          <cell r="A7995" t="str">
            <v>370950041All</v>
          </cell>
          <cell r="B7995">
            <v>87</v>
          </cell>
          <cell r="R7995" t="str">
            <v>370910075All</v>
          </cell>
          <cell r="S7995">
            <v>1952</v>
          </cell>
        </row>
        <row r="7996">
          <cell r="A7996" t="str">
            <v>370950051All</v>
          </cell>
          <cell r="B7996">
            <v>26</v>
          </cell>
          <cell r="R7996" t="str">
            <v>370910081All</v>
          </cell>
          <cell r="S7996">
            <v>20</v>
          </cell>
        </row>
        <row r="7997">
          <cell r="A7997" t="str">
            <v>370950081All</v>
          </cell>
          <cell r="B7997">
            <v>25</v>
          </cell>
          <cell r="R7997" t="str">
            <v>370930011All</v>
          </cell>
          <cell r="S7997">
            <v>29</v>
          </cell>
        </row>
        <row r="7998">
          <cell r="A7998" t="str">
            <v>370970011All</v>
          </cell>
          <cell r="B7998">
            <v>41</v>
          </cell>
          <cell r="R7998" t="str">
            <v>370930016All</v>
          </cell>
          <cell r="S7998">
            <v>43</v>
          </cell>
        </row>
        <row r="7999">
          <cell r="A7999" t="str">
            <v>370970016All</v>
          </cell>
          <cell r="B7999">
            <v>41</v>
          </cell>
          <cell r="R7999" t="str">
            <v>370930041All</v>
          </cell>
          <cell r="S7999">
            <v>60</v>
          </cell>
        </row>
        <row r="8000">
          <cell r="A8000" t="str">
            <v>370970041All</v>
          </cell>
          <cell r="B8000">
            <v>73</v>
          </cell>
          <cell r="R8000" t="str">
            <v>370930051All</v>
          </cell>
          <cell r="S8000">
            <v>25</v>
          </cell>
        </row>
        <row r="8001">
          <cell r="A8001" t="str">
            <v>370970051All</v>
          </cell>
          <cell r="B8001">
            <v>21</v>
          </cell>
          <cell r="R8001" t="str">
            <v>370930081All</v>
          </cell>
          <cell r="S8001">
            <v>18</v>
          </cell>
        </row>
        <row r="8002">
          <cell r="A8002" t="str">
            <v>370970081All</v>
          </cell>
          <cell r="B8002">
            <v>22</v>
          </cell>
          <cell r="R8002" t="str">
            <v>370950011All</v>
          </cell>
          <cell r="S8002">
            <v>38</v>
          </cell>
        </row>
        <row r="8003">
          <cell r="A8003" t="str">
            <v>370970091All</v>
          </cell>
          <cell r="B8003">
            <v>48</v>
          </cell>
          <cell r="R8003" t="str">
            <v>370950016All</v>
          </cell>
          <cell r="S8003">
            <v>50</v>
          </cell>
        </row>
        <row r="8004">
          <cell r="A8004" t="str">
            <v>370970711All</v>
          </cell>
          <cell r="B8004">
            <v>1260</v>
          </cell>
          <cell r="R8004" t="str">
            <v>370950041All</v>
          </cell>
          <cell r="S8004">
            <v>87</v>
          </cell>
        </row>
        <row r="8005">
          <cell r="A8005" t="str">
            <v>370990041All</v>
          </cell>
          <cell r="B8005">
            <v>55</v>
          </cell>
          <cell r="R8005" t="str">
            <v>370950051All</v>
          </cell>
          <cell r="S8005">
            <v>26</v>
          </cell>
        </row>
        <row r="8006">
          <cell r="A8006" t="str">
            <v>371010011All</v>
          </cell>
          <cell r="B8006">
            <v>32</v>
          </cell>
          <cell r="R8006" t="str">
            <v>370950081All</v>
          </cell>
          <cell r="S8006">
            <v>25</v>
          </cell>
        </row>
        <row r="8007">
          <cell r="A8007" t="str">
            <v>371010016All</v>
          </cell>
          <cell r="B8007">
            <v>43</v>
          </cell>
          <cell r="R8007" t="str">
            <v>370970011All</v>
          </cell>
          <cell r="S8007">
            <v>41</v>
          </cell>
        </row>
        <row r="8008">
          <cell r="A8008" t="str">
            <v>371010041All</v>
          </cell>
          <cell r="B8008">
            <v>62</v>
          </cell>
          <cell r="R8008" t="str">
            <v>370970016All</v>
          </cell>
          <cell r="S8008">
            <v>41</v>
          </cell>
        </row>
        <row r="8009">
          <cell r="A8009" t="str">
            <v>371010051All</v>
          </cell>
          <cell r="B8009">
            <v>21</v>
          </cell>
          <cell r="R8009" t="str">
            <v>370970041All</v>
          </cell>
          <cell r="S8009">
            <v>73</v>
          </cell>
        </row>
        <row r="8010">
          <cell r="A8010" t="str">
            <v>371010075All</v>
          </cell>
          <cell r="B8010">
            <v>1642</v>
          </cell>
          <cell r="R8010" t="str">
            <v>370970051All</v>
          </cell>
          <cell r="S8010">
            <v>21</v>
          </cell>
        </row>
        <row r="8011">
          <cell r="A8011" t="str">
            <v>371010081All</v>
          </cell>
          <cell r="B8011">
            <v>18</v>
          </cell>
          <cell r="R8011" t="str">
            <v>370970081All</v>
          </cell>
          <cell r="S8011">
            <v>22</v>
          </cell>
        </row>
        <row r="8012">
          <cell r="A8012" t="str">
            <v>371010091All</v>
          </cell>
          <cell r="B8012">
            <v>48</v>
          </cell>
          <cell r="R8012" t="str">
            <v>370970091All</v>
          </cell>
          <cell r="S8012">
            <v>48</v>
          </cell>
        </row>
        <row r="8013">
          <cell r="A8013" t="str">
            <v>371030011All</v>
          </cell>
          <cell r="B8013">
            <v>30</v>
          </cell>
          <cell r="R8013" t="str">
            <v>370970711All</v>
          </cell>
          <cell r="S8013">
            <v>1260</v>
          </cell>
        </row>
        <row r="8014">
          <cell r="A8014" t="str">
            <v>371030016All</v>
          </cell>
          <cell r="B8014">
            <v>46</v>
          </cell>
          <cell r="R8014" t="str">
            <v>370990041All</v>
          </cell>
          <cell r="S8014">
            <v>55</v>
          </cell>
        </row>
        <row r="8015">
          <cell r="A8015" t="str">
            <v>371030041All</v>
          </cell>
          <cell r="B8015">
            <v>69</v>
          </cell>
          <cell r="R8015" t="str">
            <v>371010011All</v>
          </cell>
          <cell r="S8015">
            <v>32</v>
          </cell>
        </row>
        <row r="8016">
          <cell r="A8016" t="str">
            <v>371030051All</v>
          </cell>
          <cell r="B8016">
            <v>26</v>
          </cell>
          <cell r="R8016" t="str">
            <v>371010016All</v>
          </cell>
          <cell r="S8016">
            <v>43</v>
          </cell>
        </row>
        <row r="8017">
          <cell r="A8017" t="str">
            <v>371030081All</v>
          </cell>
          <cell r="B8017">
            <v>20</v>
          </cell>
          <cell r="R8017" t="str">
            <v>371010041All</v>
          </cell>
          <cell r="S8017">
            <v>62</v>
          </cell>
        </row>
        <row r="8018">
          <cell r="A8018" t="str">
            <v>371050011All</v>
          </cell>
          <cell r="B8018">
            <v>27</v>
          </cell>
          <cell r="R8018" t="str">
            <v>371010051All</v>
          </cell>
          <cell r="S8018">
            <v>21</v>
          </cell>
        </row>
        <row r="8019">
          <cell r="A8019" t="str">
            <v>371050016All</v>
          </cell>
          <cell r="B8019">
            <v>41</v>
          </cell>
          <cell r="R8019" t="str">
            <v>371010075All</v>
          </cell>
          <cell r="S8019">
            <v>1642</v>
          </cell>
        </row>
        <row r="8020">
          <cell r="A8020" t="str">
            <v>371050041All</v>
          </cell>
          <cell r="B8020">
            <v>58</v>
          </cell>
          <cell r="R8020" t="str">
            <v>371010081All</v>
          </cell>
          <cell r="S8020">
            <v>18</v>
          </cell>
        </row>
        <row r="8021">
          <cell r="A8021" t="str">
            <v>371050051All</v>
          </cell>
          <cell r="B8021">
            <v>21</v>
          </cell>
          <cell r="R8021" t="str">
            <v>371010091All</v>
          </cell>
          <cell r="S8021">
            <v>48</v>
          </cell>
        </row>
        <row r="8022">
          <cell r="A8022" t="str">
            <v>371050081All</v>
          </cell>
          <cell r="B8022">
            <v>18</v>
          </cell>
          <cell r="R8022" t="str">
            <v>371030011All</v>
          </cell>
          <cell r="S8022">
            <v>30</v>
          </cell>
        </row>
        <row r="8023">
          <cell r="A8023" t="str">
            <v>371070011All</v>
          </cell>
          <cell r="B8023">
            <v>25</v>
          </cell>
          <cell r="R8023" t="str">
            <v>371030016All</v>
          </cell>
          <cell r="S8023">
            <v>46</v>
          </cell>
        </row>
        <row r="8024">
          <cell r="A8024" t="str">
            <v>371070016All</v>
          </cell>
          <cell r="B8024">
            <v>46</v>
          </cell>
          <cell r="R8024" t="str">
            <v>371030041All</v>
          </cell>
          <cell r="S8024">
            <v>69</v>
          </cell>
        </row>
        <row r="8025">
          <cell r="A8025" t="str">
            <v>371070041All</v>
          </cell>
          <cell r="B8025">
            <v>74</v>
          </cell>
          <cell r="R8025" t="str">
            <v>371030051All</v>
          </cell>
          <cell r="S8025">
            <v>26</v>
          </cell>
        </row>
        <row r="8026">
          <cell r="A8026" t="str">
            <v>371070051All</v>
          </cell>
          <cell r="B8026">
            <v>21</v>
          </cell>
          <cell r="R8026" t="str">
            <v>371030081All</v>
          </cell>
          <cell r="S8026">
            <v>20</v>
          </cell>
        </row>
        <row r="8027">
          <cell r="A8027" t="str">
            <v>371070081All</v>
          </cell>
          <cell r="B8027">
            <v>20</v>
          </cell>
          <cell r="R8027" t="str">
            <v>371050011All</v>
          </cell>
          <cell r="S8027">
            <v>27</v>
          </cell>
        </row>
        <row r="8028">
          <cell r="A8028" t="str">
            <v>371090011All</v>
          </cell>
          <cell r="B8028">
            <v>34</v>
          </cell>
          <cell r="R8028" t="str">
            <v>371050016All</v>
          </cell>
          <cell r="S8028">
            <v>41</v>
          </cell>
        </row>
        <row r="8029">
          <cell r="A8029" t="str">
            <v>371090016All</v>
          </cell>
          <cell r="B8029">
            <v>41</v>
          </cell>
          <cell r="R8029" t="str">
            <v>371050041All</v>
          </cell>
          <cell r="S8029">
            <v>58</v>
          </cell>
        </row>
        <row r="8030">
          <cell r="A8030" t="str">
            <v>371090041All</v>
          </cell>
          <cell r="B8030">
            <v>58</v>
          </cell>
          <cell r="R8030" t="str">
            <v>371050051All</v>
          </cell>
          <cell r="S8030">
            <v>21</v>
          </cell>
        </row>
        <row r="8031">
          <cell r="A8031" t="str">
            <v>371090051All</v>
          </cell>
          <cell r="B8031">
            <v>21</v>
          </cell>
          <cell r="R8031" t="str">
            <v>371050081All</v>
          </cell>
          <cell r="S8031">
            <v>18</v>
          </cell>
        </row>
        <row r="8032">
          <cell r="A8032" t="str">
            <v>371090081All</v>
          </cell>
          <cell r="B8032">
            <v>18</v>
          </cell>
          <cell r="R8032" t="str">
            <v>371070011All</v>
          </cell>
          <cell r="S8032">
            <v>25</v>
          </cell>
        </row>
        <row r="8033">
          <cell r="A8033" t="str">
            <v>371090091All</v>
          </cell>
          <cell r="B8033">
            <v>48</v>
          </cell>
          <cell r="R8033" t="str">
            <v>371070016All</v>
          </cell>
          <cell r="S8033">
            <v>46</v>
          </cell>
        </row>
        <row r="8034">
          <cell r="A8034" t="str">
            <v>371110041All</v>
          </cell>
          <cell r="B8034">
            <v>55</v>
          </cell>
          <cell r="R8034" t="str">
            <v>371070041All</v>
          </cell>
          <cell r="S8034">
            <v>74</v>
          </cell>
        </row>
        <row r="8035">
          <cell r="A8035" t="str">
            <v>371110081All</v>
          </cell>
          <cell r="B8035">
            <v>22</v>
          </cell>
          <cell r="R8035" t="str">
            <v>371070051All</v>
          </cell>
          <cell r="S8035">
            <v>21</v>
          </cell>
        </row>
        <row r="8036">
          <cell r="A8036" t="str">
            <v>371130041All</v>
          </cell>
          <cell r="B8036">
            <v>55</v>
          </cell>
          <cell r="R8036" t="str">
            <v>371070081All</v>
          </cell>
          <cell r="S8036">
            <v>20</v>
          </cell>
        </row>
        <row r="8037">
          <cell r="A8037" t="str">
            <v>371150041All</v>
          </cell>
          <cell r="B8037">
            <v>55</v>
          </cell>
          <cell r="R8037" t="str">
            <v>371090011All</v>
          </cell>
          <cell r="S8037">
            <v>34</v>
          </cell>
        </row>
        <row r="8038">
          <cell r="A8038" t="str">
            <v>371170011All</v>
          </cell>
          <cell r="B8038">
            <v>31</v>
          </cell>
          <cell r="R8038" t="str">
            <v>371090016All</v>
          </cell>
          <cell r="S8038">
            <v>41</v>
          </cell>
        </row>
        <row r="8039">
          <cell r="A8039" t="str">
            <v>371170016All</v>
          </cell>
          <cell r="B8039">
            <v>46</v>
          </cell>
          <cell r="R8039" t="str">
            <v>371090041All</v>
          </cell>
          <cell r="S8039">
            <v>58</v>
          </cell>
        </row>
        <row r="8040">
          <cell r="A8040" t="str">
            <v>371170041All</v>
          </cell>
          <cell r="B8040">
            <v>64</v>
          </cell>
          <cell r="R8040" t="str">
            <v>371090051All</v>
          </cell>
          <cell r="S8040">
            <v>21</v>
          </cell>
        </row>
        <row r="8041">
          <cell r="A8041" t="str">
            <v>371170051All</v>
          </cell>
          <cell r="B8041">
            <v>24</v>
          </cell>
          <cell r="R8041" t="str">
            <v>371090081All</v>
          </cell>
          <cell r="S8041">
            <v>18</v>
          </cell>
        </row>
        <row r="8042">
          <cell r="A8042" t="str">
            <v>371170075All</v>
          </cell>
          <cell r="B8042">
            <v>2106</v>
          </cell>
          <cell r="R8042" t="str">
            <v>371090091All</v>
          </cell>
          <cell r="S8042">
            <v>48</v>
          </cell>
        </row>
        <row r="8043">
          <cell r="A8043" t="str">
            <v>371170081All</v>
          </cell>
          <cell r="B8043">
            <v>20</v>
          </cell>
          <cell r="R8043" t="str">
            <v>371110041All</v>
          </cell>
          <cell r="S8043">
            <v>55</v>
          </cell>
        </row>
        <row r="8044">
          <cell r="A8044" t="str">
            <v>371190011All</v>
          </cell>
          <cell r="B8044">
            <v>32</v>
          </cell>
          <cell r="R8044" t="str">
            <v>371110081All</v>
          </cell>
          <cell r="S8044">
            <v>22</v>
          </cell>
        </row>
        <row r="8045">
          <cell r="A8045" t="str">
            <v>371190016All</v>
          </cell>
          <cell r="B8045">
            <v>41</v>
          </cell>
          <cell r="R8045" t="str">
            <v>371130041All</v>
          </cell>
          <cell r="S8045">
            <v>55</v>
          </cell>
        </row>
        <row r="8046">
          <cell r="A8046" t="str">
            <v>371190041All</v>
          </cell>
          <cell r="B8046">
            <v>53</v>
          </cell>
          <cell r="R8046" t="str">
            <v>371150041All</v>
          </cell>
          <cell r="S8046">
            <v>55</v>
          </cell>
        </row>
        <row r="8047">
          <cell r="A8047" t="str">
            <v>371190081All</v>
          </cell>
          <cell r="B8047">
            <v>20</v>
          </cell>
          <cell r="R8047" t="str">
            <v>371170011All</v>
          </cell>
          <cell r="S8047">
            <v>31</v>
          </cell>
        </row>
        <row r="8048">
          <cell r="A8048" t="str">
            <v>371210041All</v>
          </cell>
          <cell r="B8048">
            <v>55</v>
          </cell>
          <cell r="R8048" t="str">
            <v>371170016All</v>
          </cell>
          <cell r="S8048">
            <v>46</v>
          </cell>
        </row>
        <row r="8049">
          <cell r="A8049" t="str">
            <v>371230011All</v>
          </cell>
          <cell r="B8049">
            <v>29</v>
          </cell>
          <cell r="R8049" t="str">
            <v>371170041All</v>
          </cell>
          <cell r="S8049">
            <v>64</v>
          </cell>
        </row>
        <row r="8050">
          <cell r="A8050" t="str">
            <v>371230016All</v>
          </cell>
          <cell r="B8050">
            <v>41</v>
          </cell>
          <cell r="R8050" t="str">
            <v>371170051All</v>
          </cell>
          <cell r="S8050">
            <v>24</v>
          </cell>
        </row>
        <row r="8051">
          <cell r="A8051" t="str">
            <v>371230041All</v>
          </cell>
          <cell r="B8051">
            <v>59</v>
          </cell>
          <cell r="R8051" t="str">
            <v>371170075All</v>
          </cell>
          <cell r="S8051">
            <v>2106</v>
          </cell>
        </row>
        <row r="8052">
          <cell r="A8052" t="str">
            <v>371230051All</v>
          </cell>
          <cell r="B8052">
            <v>21</v>
          </cell>
          <cell r="R8052" t="str">
            <v>371170081All</v>
          </cell>
          <cell r="S8052">
            <v>20</v>
          </cell>
        </row>
        <row r="8053">
          <cell r="A8053" t="str">
            <v>371230081All</v>
          </cell>
          <cell r="B8053">
            <v>20</v>
          </cell>
          <cell r="R8053" t="str">
            <v>371190011All</v>
          </cell>
          <cell r="S8053">
            <v>32</v>
          </cell>
        </row>
        <row r="8054">
          <cell r="A8054" t="str">
            <v>371250011All</v>
          </cell>
          <cell r="B8054">
            <v>27</v>
          </cell>
          <cell r="R8054" t="str">
            <v>371190016All</v>
          </cell>
          <cell r="S8054">
            <v>41</v>
          </cell>
        </row>
        <row r="8055">
          <cell r="A8055" t="str">
            <v>371250016All</v>
          </cell>
          <cell r="B8055">
            <v>41</v>
          </cell>
          <cell r="R8055" t="str">
            <v>371190041All</v>
          </cell>
          <cell r="S8055">
            <v>53</v>
          </cell>
        </row>
        <row r="8056">
          <cell r="A8056" t="str">
            <v>371250041All</v>
          </cell>
          <cell r="B8056">
            <v>55</v>
          </cell>
          <cell r="R8056" t="str">
            <v>371190081All</v>
          </cell>
          <cell r="S8056">
            <v>20</v>
          </cell>
        </row>
        <row r="8057">
          <cell r="A8057" t="str">
            <v>371250051All</v>
          </cell>
          <cell r="B8057">
            <v>21</v>
          </cell>
          <cell r="R8057" t="str">
            <v>371210041All</v>
          </cell>
          <cell r="S8057">
            <v>55</v>
          </cell>
        </row>
        <row r="8058">
          <cell r="A8058" t="str">
            <v>371250081All</v>
          </cell>
          <cell r="B8058">
            <v>16</v>
          </cell>
          <cell r="R8058" t="str">
            <v>371230011All</v>
          </cell>
          <cell r="S8058">
            <v>29</v>
          </cell>
        </row>
        <row r="8059">
          <cell r="A8059" t="str">
            <v>371270011All</v>
          </cell>
          <cell r="B8059">
            <v>32</v>
          </cell>
          <cell r="R8059" t="str">
            <v>371230016All</v>
          </cell>
          <cell r="S8059">
            <v>41</v>
          </cell>
        </row>
        <row r="8060">
          <cell r="A8060" t="str">
            <v>371270016All</v>
          </cell>
          <cell r="B8060">
            <v>43</v>
          </cell>
          <cell r="R8060" t="str">
            <v>371230041All</v>
          </cell>
          <cell r="S8060">
            <v>59</v>
          </cell>
        </row>
        <row r="8061">
          <cell r="A8061" t="str">
            <v>371270041All</v>
          </cell>
          <cell r="B8061">
            <v>60</v>
          </cell>
          <cell r="R8061" t="str">
            <v>371230051All</v>
          </cell>
          <cell r="S8061">
            <v>21</v>
          </cell>
        </row>
        <row r="8062">
          <cell r="A8062" t="str">
            <v>371270051All</v>
          </cell>
          <cell r="B8062">
            <v>24</v>
          </cell>
          <cell r="R8062" t="str">
            <v>371230081All</v>
          </cell>
          <cell r="S8062">
            <v>20</v>
          </cell>
        </row>
        <row r="8063">
          <cell r="A8063" t="str">
            <v>371270075All</v>
          </cell>
          <cell r="B8063">
            <v>1766</v>
          </cell>
          <cell r="R8063" t="str">
            <v>371250011All</v>
          </cell>
          <cell r="S8063">
            <v>27</v>
          </cell>
        </row>
        <row r="8064">
          <cell r="A8064" t="str">
            <v>371270081All</v>
          </cell>
          <cell r="B8064">
            <v>15</v>
          </cell>
          <cell r="R8064" t="str">
            <v>371250016All</v>
          </cell>
          <cell r="S8064">
            <v>41</v>
          </cell>
        </row>
        <row r="8065">
          <cell r="A8065" t="str">
            <v>371290011All</v>
          </cell>
          <cell r="B8065">
            <v>31</v>
          </cell>
          <cell r="R8065" t="str">
            <v>371250041All</v>
          </cell>
          <cell r="S8065">
            <v>55</v>
          </cell>
        </row>
        <row r="8066">
          <cell r="A8066" t="str">
            <v>371290041All</v>
          </cell>
          <cell r="B8066">
            <v>62</v>
          </cell>
          <cell r="R8066" t="str">
            <v>371250051All</v>
          </cell>
          <cell r="S8066">
            <v>21</v>
          </cell>
        </row>
        <row r="8067">
          <cell r="A8067" t="str">
            <v>371290051All</v>
          </cell>
          <cell r="B8067">
            <v>25</v>
          </cell>
          <cell r="R8067" t="str">
            <v>371250081All</v>
          </cell>
          <cell r="S8067">
            <v>16</v>
          </cell>
        </row>
        <row r="8068">
          <cell r="A8068" t="str">
            <v>371290081All</v>
          </cell>
          <cell r="B8068">
            <v>18</v>
          </cell>
          <cell r="R8068" t="str">
            <v>371270011All</v>
          </cell>
          <cell r="S8068">
            <v>32</v>
          </cell>
        </row>
        <row r="8069">
          <cell r="A8069" t="str">
            <v>371310011All</v>
          </cell>
          <cell r="B8069">
            <v>39</v>
          </cell>
          <cell r="R8069" t="str">
            <v>371270016All</v>
          </cell>
          <cell r="S8069">
            <v>43</v>
          </cell>
        </row>
        <row r="8070">
          <cell r="A8070" t="str">
            <v>371310016All</v>
          </cell>
          <cell r="B8070">
            <v>42</v>
          </cell>
          <cell r="R8070" t="str">
            <v>371270041All</v>
          </cell>
          <cell r="S8070">
            <v>60</v>
          </cell>
        </row>
        <row r="8071">
          <cell r="A8071" t="str">
            <v>371310041All</v>
          </cell>
          <cell r="B8071">
            <v>62</v>
          </cell>
          <cell r="R8071" t="str">
            <v>371270051All</v>
          </cell>
          <cell r="S8071">
            <v>24</v>
          </cell>
        </row>
        <row r="8072">
          <cell r="A8072" t="str">
            <v>371310051All</v>
          </cell>
          <cell r="B8072">
            <v>24</v>
          </cell>
          <cell r="R8072" t="str">
            <v>371270075All</v>
          </cell>
          <cell r="S8072">
            <v>1766</v>
          </cell>
        </row>
        <row r="8073">
          <cell r="A8073" t="str">
            <v>371310075All</v>
          </cell>
          <cell r="B8073">
            <v>1904</v>
          </cell>
          <cell r="R8073" t="str">
            <v>371270081All</v>
          </cell>
          <cell r="S8073">
            <v>15</v>
          </cell>
        </row>
        <row r="8074">
          <cell r="A8074" t="str">
            <v>371310081All</v>
          </cell>
          <cell r="B8074">
            <v>20</v>
          </cell>
          <cell r="R8074" t="str">
            <v>371290011All</v>
          </cell>
          <cell r="S8074">
            <v>31</v>
          </cell>
        </row>
        <row r="8075">
          <cell r="A8075" t="str">
            <v>371330011All</v>
          </cell>
          <cell r="B8075">
            <v>29</v>
          </cell>
          <cell r="R8075" t="str">
            <v>371290041All</v>
          </cell>
          <cell r="S8075">
            <v>62</v>
          </cell>
        </row>
        <row r="8076">
          <cell r="A8076" t="str">
            <v>371330016All</v>
          </cell>
          <cell r="B8076">
            <v>46</v>
          </cell>
          <cell r="R8076" t="str">
            <v>371290051All</v>
          </cell>
          <cell r="S8076">
            <v>25</v>
          </cell>
        </row>
        <row r="8077">
          <cell r="A8077" t="str">
            <v>371330041All</v>
          </cell>
          <cell r="B8077">
            <v>69</v>
          </cell>
          <cell r="R8077" t="str">
            <v>371290081All</v>
          </cell>
          <cell r="S8077">
            <v>18</v>
          </cell>
        </row>
        <row r="8078">
          <cell r="A8078" t="str">
            <v>371330051All</v>
          </cell>
          <cell r="B8078">
            <v>25</v>
          </cell>
          <cell r="R8078" t="str">
            <v>371310011All</v>
          </cell>
          <cell r="S8078">
            <v>39</v>
          </cell>
        </row>
        <row r="8079">
          <cell r="A8079" t="str">
            <v>371330081All</v>
          </cell>
          <cell r="B8079">
            <v>18</v>
          </cell>
          <cell r="R8079" t="str">
            <v>371310016All</v>
          </cell>
          <cell r="S8079">
            <v>42</v>
          </cell>
        </row>
        <row r="8080">
          <cell r="A8080" t="str">
            <v>371350011All</v>
          </cell>
          <cell r="B8080">
            <v>32</v>
          </cell>
          <cell r="R8080" t="str">
            <v>371310041All</v>
          </cell>
          <cell r="S8080">
            <v>62</v>
          </cell>
        </row>
        <row r="8081">
          <cell r="A8081" t="str">
            <v>371350016All</v>
          </cell>
          <cell r="B8081">
            <v>41</v>
          </cell>
          <cell r="R8081" t="str">
            <v>371310051All</v>
          </cell>
          <cell r="S8081">
            <v>24</v>
          </cell>
        </row>
        <row r="8082">
          <cell r="A8082" t="str">
            <v>371350041All</v>
          </cell>
          <cell r="B8082">
            <v>62</v>
          </cell>
          <cell r="R8082" t="str">
            <v>371310075All</v>
          </cell>
          <cell r="S8082">
            <v>1904</v>
          </cell>
        </row>
        <row r="8083">
          <cell r="A8083" t="str">
            <v>371350051All</v>
          </cell>
          <cell r="B8083">
            <v>21</v>
          </cell>
          <cell r="R8083" t="str">
            <v>371310081All</v>
          </cell>
          <cell r="S8083">
            <v>20</v>
          </cell>
        </row>
        <row r="8084">
          <cell r="A8084" t="str">
            <v>371350081All</v>
          </cell>
          <cell r="B8084">
            <v>17</v>
          </cell>
          <cell r="R8084" t="str">
            <v>371330011All</v>
          </cell>
          <cell r="S8084">
            <v>29</v>
          </cell>
        </row>
        <row r="8085">
          <cell r="A8085" t="str">
            <v>371350091All</v>
          </cell>
          <cell r="B8085">
            <v>48</v>
          </cell>
          <cell r="R8085" t="str">
            <v>371330016All</v>
          </cell>
          <cell r="S8085">
            <v>46</v>
          </cell>
        </row>
        <row r="8086">
          <cell r="A8086" t="str">
            <v>371370011All</v>
          </cell>
          <cell r="B8086">
            <v>34</v>
          </cell>
          <cell r="R8086" t="str">
            <v>371330041All</v>
          </cell>
          <cell r="S8086">
            <v>69</v>
          </cell>
        </row>
        <row r="8087">
          <cell r="A8087" t="str">
            <v>371370016All</v>
          </cell>
          <cell r="B8087">
            <v>46</v>
          </cell>
          <cell r="R8087" t="str">
            <v>371330051All</v>
          </cell>
          <cell r="S8087">
            <v>25</v>
          </cell>
        </row>
        <row r="8088">
          <cell r="A8088" t="str">
            <v>371370041All</v>
          </cell>
          <cell r="B8088">
            <v>78</v>
          </cell>
          <cell r="R8088" t="str">
            <v>371330081All</v>
          </cell>
          <cell r="S8088">
            <v>18</v>
          </cell>
        </row>
        <row r="8089">
          <cell r="A8089" t="str">
            <v>371370051All</v>
          </cell>
          <cell r="B8089">
            <v>26</v>
          </cell>
          <cell r="R8089" t="str">
            <v>371350011All</v>
          </cell>
          <cell r="S8089">
            <v>32</v>
          </cell>
        </row>
        <row r="8090">
          <cell r="A8090" t="str">
            <v>371370081All</v>
          </cell>
          <cell r="B8090">
            <v>25</v>
          </cell>
          <cell r="R8090" t="str">
            <v>371350016All</v>
          </cell>
          <cell r="S8090">
            <v>41</v>
          </cell>
        </row>
        <row r="8091">
          <cell r="A8091" t="str">
            <v>371390011All</v>
          </cell>
          <cell r="B8091">
            <v>38</v>
          </cell>
          <cell r="R8091" t="str">
            <v>371350041All</v>
          </cell>
          <cell r="S8091">
            <v>62</v>
          </cell>
        </row>
        <row r="8092">
          <cell r="A8092" t="str">
            <v>371390016All</v>
          </cell>
          <cell r="B8092">
            <v>50</v>
          </cell>
          <cell r="R8092" t="str">
            <v>371350051All</v>
          </cell>
          <cell r="S8092">
            <v>21</v>
          </cell>
        </row>
        <row r="8093">
          <cell r="A8093" t="str">
            <v>371390041All</v>
          </cell>
          <cell r="B8093">
            <v>87</v>
          </cell>
          <cell r="R8093" t="str">
            <v>371350081All</v>
          </cell>
          <cell r="S8093">
            <v>17</v>
          </cell>
        </row>
        <row r="8094">
          <cell r="A8094" t="str">
            <v>371390051All</v>
          </cell>
          <cell r="B8094">
            <v>32</v>
          </cell>
          <cell r="R8094" t="str">
            <v>371350091All</v>
          </cell>
          <cell r="S8094">
            <v>48</v>
          </cell>
        </row>
        <row r="8095">
          <cell r="A8095" t="str">
            <v>371390075All</v>
          </cell>
          <cell r="B8095">
            <v>1925</v>
          </cell>
          <cell r="R8095" t="str">
            <v>371370011All</v>
          </cell>
          <cell r="S8095">
            <v>34</v>
          </cell>
        </row>
        <row r="8096">
          <cell r="A8096" t="str">
            <v>371390081All</v>
          </cell>
          <cell r="B8096">
            <v>25</v>
          </cell>
          <cell r="R8096" t="str">
            <v>371370016All</v>
          </cell>
          <cell r="S8096">
            <v>46</v>
          </cell>
        </row>
        <row r="8097">
          <cell r="A8097" t="str">
            <v>371410011All</v>
          </cell>
          <cell r="B8097">
            <v>30</v>
          </cell>
          <cell r="R8097" t="str">
            <v>371370041All</v>
          </cell>
          <cell r="S8097">
            <v>78</v>
          </cell>
        </row>
        <row r="8098">
          <cell r="A8098" t="str">
            <v>371410016All</v>
          </cell>
          <cell r="B8098">
            <v>46</v>
          </cell>
          <cell r="R8098" t="str">
            <v>371370051All</v>
          </cell>
          <cell r="S8098">
            <v>26</v>
          </cell>
        </row>
        <row r="8099">
          <cell r="A8099" t="str">
            <v>371410041All</v>
          </cell>
          <cell r="B8099">
            <v>63</v>
          </cell>
          <cell r="R8099" t="str">
            <v>371370081All</v>
          </cell>
          <cell r="S8099">
            <v>25</v>
          </cell>
        </row>
        <row r="8100">
          <cell r="A8100" t="str">
            <v>371410051All</v>
          </cell>
          <cell r="B8100">
            <v>25</v>
          </cell>
          <cell r="R8100" t="str">
            <v>371390011All</v>
          </cell>
          <cell r="S8100">
            <v>38</v>
          </cell>
        </row>
        <row r="8101">
          <cell r="A8101" t="str">
            <v>371410075All</v>
          </cell>
          <cell r="B8101">
            <v>1408</v>
          </cell>
          <cell r="R8101" t="str">
            <v>371390016All</v>
          </cell>
          <cell r="S8101">
            <v>50</v>
          </cell>
        </row>
        <row r="8102">
          <cell r="A8102" t="str">
            <v>371410081All</v>
          </cell>
          <cell r="B8102">
            <v>18</v>
          </cell>
          <cell r="R8102" t="str">
            <v>371390041All</v>
          </cell>
          <cell r="S8102">
            <v>87</v>
          </cell>
        </row>
        <row r="8103">
          <cell r="A8103" t="str">
            <v>371430011All</v>
          </cell>
          <cell r="B8103">
            <v>38</v>
          </cell>
          <cell r="R8103" t="str">
            <v>371390051All</v>
          </cell>
          <cell r="S8103">
            <v>32</v>
          </cell>
        </row>
        <row r="8104">
          <cell r="A8104" t="str">
            <v>371430016All</v>
          </cell>
          <cell r="B8104">
            <v>53</v>
          </cell>
          <cell r="R8104" t="str">
            <v>371390075All</v>
          </cell>
          <cell r="S8104">
            <v>1925</v>
          </cell>
        </row>
        <row r="8105">
          <cell r="A8105" t="str">
            <v>371430041All</v>
          </cell>
          <cell r="B8105">
            <v>87</v>
          </cell>
          <cell r="R8105" t="str">
            <v>371390081All</v>
          </cell>
          <cell r="S8105">
            <v>25</v>
          </cell>
        </row>
        <row r="8106">
          <cell r="A8106" t="str">
            <v>371430051All</v>
          </cell>
          <cell r="B8106">
            <v>26</v>
          </cell>
          <cell r="R8106" t="str">
            <v>371410011All</v>
          </cell>
          <cell r="S8106">
            <v>30</v>
          </cell>
        </row>
        <row r="8107">
          <cell r="A8107" t="str">
            <v>371430075All</v>
          </cell>
          <cell r="B8107">
            <v>2285</v>
          </cell>
          <cell r="R8107" t="str">
            <v>371410016All</v>
          </cell>
          <cell r="S8107">
            <v>46</v>
          </cell>
        </row>
        <row r="8108">
          <cell r="A8108" t="str">
            <v>371430081All</v>
          </cell>
          <cell r="B8108">
            <v>25</v>
          </cell>
          <cell r="R8108" t="str">
            <v>371410041All</v>
          </cell>
          <cell r="S8108">
            <v>63</v>
          </cell>
        </row>
        <row r="8109">
          <cell r="A8109" t="str">
            <v>371450011All</v>
          </cell>
          <cell r="B8109">
            <v>29</v>
          </cell>
          <cell r="R8109" t="str">
            <v>371410051All</v>
          </cell>
          <cell r="S8109">
            <v>25</v>
          </cell>
        </row>
        <row r="8110">
          <cell r="A8110" t="str">
            <v>371450016All</v>
          </cell>
          <cell r="B8110">
            <v>41</v>
          </cell>
          <cell r="R8110" t="str">
            <v>371410075All</v>
          </cell>
          <cell r="S8110">
            <v>1408</v>
          </cell>
        </row>
        <row r="8111">
          <cell r="A8111" t="str">
            <v>371450041All</v>
          </cell>
          <cell r="B8111">
            <v>57</v>
          </cell>
          <cell r="R8111" t="str">
            <v>371410081All</v>
          </cell>
          <cell r="S8111">
            <v>18</v>
          </cell>
        </row>
        <row r="8112">
          <cell r="A8112" t="str">
            <v>371450051All</v>
          </cell>
          <cell r="B8112">
            <v>24</v>
          </cell>
          <cell r="R8112" t="str">
            <v>371430011All</v>
          </cell>
          <cell r="S8112">
            <v>38</v>
          </cell>
        </row>
        <row r="8113">
          <cell r="A8113" t="str">
            <v>371450081All</v>
          </cell>
          <cell r="B8113">
            <v>15</v>
          </cell>
          <cell r="R8113" t="str">
            <v>371430016All</v>
          </cell>
          <cell r="S8113">
            <v>53</v>
          </cell>
        </row>
        <row r="8114">
          <cell r="A8114" t="str">
            <v>371470011All</v>
          </cell>
          <cell r="B8114">
            <v>29</v>
          </cell>
          <cell r="R8114" t="str">
            <v>371430041All</v>
          </cell>
          <cell r="S8114">
            <v>87</v>
          </cell>
        </row>
        <row r="8115">
          <cell r="A8115" t="str">
            <v>371470016All</v>
          </cell>
          <cell r="B8115">
            <v>46</v>
          </cell>
          <cell r="R8115" t="str">
            <v>371430051All</v>
          </cell>
          <cell r="S8115">
            <v>26</v>
          </cell>
        </row>
        <row r="8116">
          <cell r="A8116" t="str">
            <v>371470041All</v>
          </cell>
          <cell r="B8116">
            <v>61</v>
          </cell>
          <cell r="R8116" t="str">
            <v>371430075All</v>
          </cell>
          <cell r="S8116">
            <v>2285</v>
          </cell>
        </row>
        <row r="8117">
          <cell r="A8117" t="str">
            <v>371470051All</v>
          </cell>
          <cell r="B8117">
            <v>21</v>
          </cell>
          <cell r="R8117" t="str">
            <v>371430081All</v>
          </cell>
          <cell r="S8117">
            <v>25</v>
          </cell>
        </row>
        <row r="8118">
          <cell r="A8118" t="str">
            <v>371470075All</v>
          </cell>
          <cell r="B8118">
            <v>1724</v>
          </cell>
          <cell r="R8118" t="str">
            <v>371450011All</v>
          </cell>
          <cell r="S8118">
            <v>29</v>
          </cell>
        </row>
        <row r="8119">
          <cell r="A8119" t="str">
            <v>371470081All</v>
          </cell>
          <cell r="B8119">
            <v>18</v>
          </cell>
          <cell r="R8119" t="str">
            <v>371450016All</v>
          </cell>
          <cell r="S8119">
            <v>41</v>
          </cell>
        </row>
        <row r="8120">
          <cell r="A8120" t="str">
            <v>371490011All</v>
          </cell>
          <cell r="B8120">
            <v>33</v>
          </cell>
          <cell r="R8120" t="str">
            <v>371450041All</v>
          </cell>
          <cell r="S8120">
            <v>57</v>
          </cell>
        </row>
        <row r="8121">
          <cell r="A8121" t="str">
            <v>371490016All</v>
          </cell>
          <cell r="B8121">
            <v>41</v>
          </cell>
          <cell r="R8121" t="str">
            <v>371450051All</v>
          </cell>
          <cell r="S8121">
            <v>24</v>
          </cell>
        </row>
        <row r="8122">
          <cell r="A8122" t="str">
            <v>371490041All</v>
          </cell>
          <cell r="B8122">
            <v>55</v>
          </cell>
          <cell r="R8122" t="str">
            <v>371450081All</v>
          </cell>
          <cell r="S8122">
            <v>15</v>
          </cell>
        </row>
        <row r="8123">
          <cell r="A8123" t="str">
            <v>371490051All</v>
          </cell>
          <cell r="B8123">
            <v>21</v>
          </cell>
          <cell r="R8123" t="str">
            <v>371470011All</v>
          </cell>
          <cell r="S8123">
            <v>29</v>
          </cell>
        </row>
        <row r="8124">
          <cell r="A8124" t="str">
            <v>371490081All</v>
          </cell>
          <cell r="B8124">
            <v>20</v>
          </cell>
          <cell r="R8124" t="str">
            <v>371470016All</v>
          </cell>
          <cell r="S8124">
            <v>46</v>
          </cell>
        </row>
        <row r="8125">
          <cell r="A8125" t="str">
            <v>371510011All</v>
          </cell>
          <cell r="B8125">
            <v>32</v>
          </cell>
          <cell r="R8125" t="str">
            <v>371470041All</v>
          </cell>
          <cell r="S8125">
            <v>61</v>
          </cell>
        </row>
        <row r="8126">
          <cell r="A8126" t="str">
            <v>371510016All</v>
          </cell>
          <cell r="B8126">
            <v>41</v>
          </cell>
          <cell r="R8126" t="str">
            <v>371470051All</v>
          </cell>
          <cell r="S8126">
            <v>21</v>
          </cell>
        </row>
        <row r="8127">
          <cell r="A8127" t="str">
            <v>371510041All</v>
          </cell>
          <cell r="B8127">
            <v>64</v>
          </cell>
          <cell r="R8127" t="str">
            <v>371470075All</v>
          </cell>
          <cell r="S8127">
            <v>1724</v>
          </cell>
        </row>
        <row r="8128">
          <cell r="A8128" t="str">
            <v>371510051All</v>
          </cell>
          <cell r="B8128">
            <v>21</v>
          </cell>
          <cell r="R8128" t="str">
            <v>371470081All</v>
          </cell>
          <cell r="S8128">
            <v>18</v>
          </cell>
        </row>
        <row r="8129">
          <cell r="A8129" t="str">
            <v>371510081All</v>
          </cell>
          <cell r="B8129">
            <v>22</v>
          </cell>
          <cell r="R8129" t="str">
            <v>371490011All</v>
          </cell>
          <cell r="S8129">
            <v>33</v>
          </cell>
        </row>
        <row r="8130">
          <cell r="A8130" t="str">
            <v>371530011All</v>
          </cell>
          <cell r="B8130">
            <v>29</v>
          </cell>
          <cell r="R8130" t="str">
            <v>371490016All</v>
          </cell>
          <cell r="S8130">
            <v>41</v>
          </cell>
        </row>
        <row r="8131">
          <cell r="A8131" t="str">
            <v>371530016All</v>
          </cell>
          <cell r="B8131">
            <v>41</v>
          </cell>
          <cell r="R8131" t="str">
            <v>371490041All</v>
          </cell>
          <cell r="S8131">
            <v>55</v>
          </cell>
        </row>
        <row r="8132">
          <cell r="A8132" t="str">
            <v>371530041All</v>
          </cell>
          <cell r="B8132">
            <v>55</v>
          </cell>
          <cell r="R8132" t="str">
            <v>371490051All</v>
          </cell>
          <cell r="S8132">
            <v>21</v>
          </cell>
        </row>
        <row r="8133">
          <cell r="A8133" t="str">
            <v>371530051All</v>
          </cell>
          <cell r="B8133">
            <v>21</v>
          </cell>
          <cell r="R8133" t="str">
            <v>371490081All</v>
          </cell>
          <cell r="S8133">
            <v>20</v>
          </cell>
        </row>
        <row r="8134">
          <cell r="A8134" t="str">
            <v>371530081All</v>
          </cell>
          <cell r="B8134">
            <v>18</v>
          </cell>
          <cell r="R8134" t="str">
            <v>371510011All</v>
          </cell>
          <cell r="S8134">
            <v>32</v>
          </cell>
        </row>
        <row r="8135">
          <cell r="A8135" t="str">
            <v>371550011All</v>
          </cell>
          <cell r="B8135">
            <v>31</v>
          </cell>
          <cell r="R8135" t="str">
            <v>371510016All</v>
          </cell>
          <cell r="S8135">
            <v>41</v>
          </cell>
        </row>
        <row r="8136">
          <cell r="A8136" t="str">
            <v>371550016All</v>
          </cell>
          <cell r="B8136">
            <v>43</v>
          </cell>
          <cell r="R8136" t="str">
            <v>371510041All</v>
          </cell>
          <cell r="S8136">
            <v>64</v>
          </cell>
        </row>
        <row r="8137">
          <cell r="A8137" t="str">
            <v>371550041All</v>
          </cell>
          <cell r="B8137">
            <v>67</v>
          </cell>
          <cell r="R8137" t="str">
            <v>371510051All</v>
          </cell>
          <cell r="S8137">
            <v>21</v>
          </cell>
        </row>
        <row r="8138">
          <cell r="A8138" t="str">
            <v>371550051All</v>
          </cell>
          <cell r="B8138">
            <v>25</v>
          </cell>
          <cell r="R8138" t="str">
            <v>371510081All</v>
          </cell>
          <cell r="S8138">
            <v>22</v>
          </cell>
        </row>
        <row r="8139">
          <cell r="A8139" t="str">
            <v>371550075All</v>
          </cell>
          <cell r="B8139">
            <v>1944</v>
          </cell>
          <cell r="R8139" t="str">
            <v>371530011All</v>
          </cell>
          <cell r="S8139">
            <v>29</v>
          </cell>
        </row>
        <row r="8140">
          <cell r="A8140" t="str">
            <v>371550081All</v>
          </cell>
          <cell r="B8140">
            <v>18</v>
          </cell>
          <cell r="R8140" t="str">
            <v>371530016All</v>
          </cell>
          <cell r="S8140">
            <v>41</v>
          </cell>
        </row>
        <row r="8141">
          <cell r="A8141" t="str">
            <v>371570011All</v>
          </cell>
          <cell r="B8141">
            <v>29</v>
          </cell>
          <cell r="R8141" t="str">
            <v>371530041All</v>
          </cell>
          <cell r="S8141">
            <v>55</v>
          </cell>
        </row>
        <row r="8142">
          <cell r="A8142" t="str">
            <v>371570016All</v>
          </cell>
          <cell r="B8142">
            <v>41</v>
          </cell>
          <cell r="R8142" t="str">
            <v>371530051All</v>
          </cell>
          <cell r="S8142">
            <v>21</v>
          </cell>
        </row>
        <row r="8143">
          <cell r="A8143" t="str">
            <v>371570041All</v>
          </cell>
          <cell r="B8143">
            <v>51</v>
          </cell>
          <cell r="R8143" t="str">
            <v>371530081All</v>
          </cell>
          <cell r="S8143">
            <v>18</v>
          </cell>
        </row>
        <row r="8144">
          <cell r="A8144" t="str">
            <v>371570051All</v>
          </cell>
          <cell r="B8144">
            <v>24</v>
          </cell>
          <cell r="R8144" t="str">
            <v>371550011All</v>
          </cell>
          <cell r="S8144">
            <v>31</v>
          </cell>
        </row>
        <row r="8145">
          <cell r="A8145" t="str">
            <v>371570081All</v>
          </cell>
          <cell r="B8145">
            <v>16</v>
          </cell>
          <cell r="R8145" t="str">
            <v>371550016All</v>
          </cell>
          <cell r="S8145">
            <v>43</v>
          </cell>
        </row>
        <row r="8146">
          <cell r="A8146" t="str">
            <v>371570091All</v>
          </cell>
          <cell r="B8146">
            <v>48</v>
          </cell>
          <cell r="R8146" t="str">
            <v>371550041All</v>
          </cell>
          <cell r="S8146">
            <v>67</v>
          </cell>
        </row>
        <row r="8147">
          <cell r="A8147" t="str">
            <v>371590011All</v>
          </cell>
          <cell r="B8147">
            <v>39</v>
          </cell>
          <cell r="R8147" t="str">
            <v>371550051All</v>
          </cell>
          <cell r="S8147">
            <v>25</v>
          </cell>
        </row>
        <row r="8148">
          <cell r="A8148" t="str">
            <v>371590016All</v>
          </cell>
          <cell r="B8148">
            <v>41</v>
          </cell>
          <cell r="R8148" t="str">
            <v>371550075All</v>
          </cell>
          <cell r="S8148">
            <v>1944</v>
          </cell>
        </row>
        <row r="8149">
          <cell r="A8149" t="str">
            <v>371590041All</v>
          </cell>
          <cell r="B8149">
            <v>74</v>
          </cell>
          <cell r="R8149" t="str">
            <v>371550081All</v>
          </cell>
          <cell r="S8149">
            <v>18</v>
          </cell>
        </row>
        <row r="8150">
          <cell r="A8150" t="str">
            <v>371590051All</v>
          </cell>
          <cell r="B8150">
            <v>21</v>
          </cell>
          <cell r="R8150" t="str">
            <v>371570011All</v>
          </cell>
          <cell r="S8150">
            <v>29</v>
          </cell>
        </row>
        <row r="8151">
          <cell r="A8151" t="str">
            <v>371590081All</v>
          </cell>
          <cell r="B8151">
            <v>22</v>
          </cell>
          <cell r="R8151" t="str">
            <v>371570016All</v>
          </cell>
          <cell r="S8151">
            <v>41</v>
          </cell>
        </row>
        <row r="8152">
          <cell r="A8152" t="str">
            <v>371590091All</v>
          </cell>
          <cell r="B8152">
            <v>48</v>
          </cell>
          <cell r="R8152" t="str">
            <v>371570041All</v>
          </cell>
          <cell r="S8152">
            <v>51</v>
          </cell>
        </row>
        <row r="8153">
          <cell r="A8153" t="str">
            <v>371610011All</v>
          </cell>
          <cell r="B8153">
            <v>32</v>
          </cell>
          <cell r="R8153" t="str">
            <v>371570051All</v>
          </cell>
          <cell r="S8153">
            <v>24</v>
          </cell>
        </row>
        <row r="8154">
          <cell r="A8154" t="str">
            <v>371610016All</v>
          </cell>
          <cell r="B8154">
            <v>41</v>
          </cell>
          <cell r="R8154" t="str">
            <v>371570081All</v>
          </cell>
          <cell r="S8154">
            <v>16</v>
          </cell>
        </row>
        <row r="8155">
          <cell r="A8155" t="str">
            <v>371610041All</v>
          </cell>
          <cell r="B8155">
            <v>52</v>
          </cell>
          <cell r="R8155" t="str">
            <v>371570091All</v>
          </cell>
          <cell r="S8155">
            <v>48</v>
          </cell>
        </row>
        <row r="8156">
          <cell r="A8156" t="str">
            <v>371610081All</v>
          </cell>
          <cell r="B8156">
            <v>17</v>
          </cell>
          <cell r="R8156" t="str">
            <v>371590011All</v>
          </cell>
          <cell r="S8156">
            <v>39</v>
          </cell>
        </row>
        <row r="8157">
          <cell r="A8157" t="str">
            <v>371630011All</v>
          </cell>
          <cell r="B8157">
            <v>28</v>
          </cell>
          <cell r="R8157" t="str">
            <v>371590016All</v>
          </cell>
          <cell r="S8157">
            <v>41</v>
          </cell>
        </row>
        <row r="8158">
          <cell r="A8158" t="str">
            <v>371630016All</v>
          </cell>
          <cell r="B8158">
            <v>43</v>
          </cell>
          <cell r="R8158" t="str">
            <v>371590041All</v>
          </cell>
          <cell r="S8158">
            <v>74</v>
          </cell>
        </row>
        <row r="8159">
          <cell r="A8159" t="str">
            <v>371630041All</v>
          </cell>
          <cell r="B8159">
            <v>67</v>
          </cell>
          <cell r="R8159" t="str">
            <v>371590051All</v>
          </cell>
          <cell r="S8159">
            <v>21</v>
          </cell>
        </row>
        <row r="8160">
          <cell r="A8160" t="str">
            <v>371630051All</v>
          </cell>
          <cell r="B8160">
            <v>25</v>
          </cell>
          <cell r="R8160" t="str">
            <v>371590081All</v>
          </cell>
          <cell r="S8160">
            <v>22</v>
          </cell>
        </row>
        <row r="8161">
          <cell r="A8161" t="str">
            <v>371630075All</v>
          </cell>
          <cell r="B8161">
            <v>1634</v>
          </cell>
          <cell r="R8161" t="str">
            <v>371590091All</v>
          </cell>
          <cell r="S8161">
            <v>48</v>
          </cell>
        </row>
        <row r="8162">
          <cell r="A8162" t="str">
            <v>371630081All</v>
          </cell>
          <cell r="B8162">
            <v>19</v>
          </cell>
          <cell r="R8162" t="str">
            <v>371610011All</v>
          </cell>
          <cell r="S8162">
            <v>32</v>
          </cell>
        </row>
        <row r="8163">
          <cell r="A8163" t="str">
            <v>371650011All</v>
          </cell>
          <cell r="B8163">
            <v>32</v>
          </cell>
          <cell r="R8163" t="str">
            <v>371610016All</v>
          </cell>
          <cell r="S8163">
            <v>41</v>
          </cell>
        </row>
        <row r="8164">
          <cell r="A8164" t="str">
            <v>371650016All</v>
          </cell>
          <cell r="B8164">
            <v>43</v>
          </cell>
          <cell r="R8164" t="str">
            <v>371610041All</v>
          </cell>
          <cell r="S8164">
            <v>52</v>
          </cell>
        </row>
        <row r="8165">
          <cell r="A8165" t="str">
            <v>371650041All</v>
          </cell>
          <cell r="B8165">
            <v>60</v>
          </cell>
          <cell r="R8165" t="str">
            <v>371610081All</v>
          </cell>
          <cell r="S8165">
            <v>17</v>
          </cell>
        </row>
        <row r="8166">
          <cell r="A8166" t="str">
            <v>371650051All</v>
          </cell>
          <cell r="B8166">
            <v>25</v>
          </cell>
          <cell r="R8166" t="str">
            <v>371630011All</v>
          </cell>
          <cell r="S8166">
            <v>28</v>
          </cell>
        </row>
        <row r="8167">
          <cell r="A8167" t="str">
            <v>371650075All</v>
          </cell>
          <cell r="B8167">
            <v>1713</v>
          </cell>
          <cell r="R8167" t="str">
            <v>371630016All</v>
          </cell>
          <cell r="S8167">
            <v>43</v>
          </cell>
        </row>
        <row r="8168">
          <cell r="A8168" t="str">
            <v>371650081All</v>
          </cell>
          <cell r="B8168">
            <v>18</v>
          </cell>
          <cell r="R8168" t="str">
            <v>371630041All</v>
          </cell>
          <cell r="S8168">
            <v>67</v>
          </cell>
        </row>
        <row r="8169">
          <cell r="A8169" t="str">
            <v>371670011All</v>
          </cell>
          <cell r="B8169">
            <v>38</v>
          </cell>
          <cell r="R8169" t="str">
            <v>371630051All</v>
          </cell>
          <cell r="S8169">
            <v>25</v>
          </cell>
        </row>
        <row r="8170">
          <cell r="A8170" t="str">
            <v>371670016All</v>
          </cell>
          <cell r="B8170">
            <v>43</v>
          </cell>
          <cell r="R8170" t="str">
            <v>371630075All</v>
          </cell>
          <cell r="S8170">
            <v>1634</v>
          </cell>
        </row>
        <row r="8171">
          <cell r="A8171" t="str">
            <v>371670041All</v>
          </cell>
          <cell r="B8171">
            <v>69</v>
          </cell>
          <cell r="R8171" t="str">
            <v>371630081All</v>
          </cell>
          <cell r="S8171">
            <v>19</v>
          </cell>
        </row>
        <row r="8172">
          <cell r="A8172" t="str">
            <v>371670051All</v>
          </cell>
          <cell r="B8172">
            <v>21</v>
          </cell>
          <cell r="R8172" t="str">
            <v>371650011All</v>
          </cell>
          <cell r="S8172">
            <v>32</v>
          </cell>
        </row>
        <row r="8173">
          <cell r="A8173" t="str">
            <v>371670081All</v>
          </cell>
          <cell r="B8173">
            <v>20</v>
          </cell>
          <cell r="R8173" t="str">
            <v>371650016All</v>
          </cell>
          <cell r="S8173">
            <v>43</v>
          </cell>
        </row>
        <row r="8174">
          <cell r="A8174" t="str">
            <v>371670091All</v>
          </cell>
          <cell r="B8174">
            <v>48</v>
          </cell>
          <cell r="R8174" t="str">
            <v>371650041All</v>
          </cell>
          <cell r="S8174">
            <v>60</v>
          </cell>
        </row>
        <row r="8175">
          <cell r="A8175" t="str">
            <v>371690011All</v>
          </cell>
          <cell r="B8175">
            <v>28</v>
          </cell>
          <cell r="R8175" t="str">
            <v>371650051All</v>
          </cell>
          <cell r="S8175">
            <v>25</v>
          </cell>
        </row>
        <row r="8176">
          <cell r="A8176" t="str">
            <v>371690016All</v>
          </cell>
          <cell r="B8176">
            <v>41</v>
          </cell>
          <cell r="R8176" t="str">
            <v>371650075All</v>
          </cell>
          <cell r="S8176">
            <v>1713</v>
          </cell>
        </row>
        <row r="8177">
          <cell r="A8177" t="str">
            <v>371690041All</v>
          </cell>
          <cell r="B8177">
            <v>55</v>
          </cell>
          <cell r="R8177" t="str">
            <v>371650081All</v>
          </cell>
          <cell r="S8177">
            <v>18</v>
          </cell>
        </row>
        <row r="8178">
          <cell r="A8178" t="str">
            <v>371690051All</v>
          </cell>
          <cell r="B8178">
            <v>24</v>
          </cell>
          <cell r="R8178" t="str">
            <v>371670011All</v>
          </cell>
          <cell r="S8178">
            <v>38</v>
          </cell>
        </row>
        <row r="8179">
          <cell r="A8179" t="str">
            <v>371690081All</v>
          </cell>
          <cell r="B8179">
            <v>16</v>
          </cell>
          <cell r="R8179" t="str">
            <v>371670016All</v>
          </cell>
          <cell r="S8179">
            <v>43</v>
          </cell>
        </row>
        <row r="8180">
          <cell r="A8180" t="str">
            <v>371710011All</v>
          </cell>
          <cell r="B8180">
            <v>36</v>
          </cell>
          <cell r="R8180" t="str">
            <v>371670041All</v>
          </cell>
          <cell r="S8180">
            <v>69</v>
          </cell>
        </row>
        <row r="8181">
          <cell r="A8181" t="str">
            <v>371710016All</v>
          </cell>
          <cell r="B8181">
            <v>41</v>
          </cell>
          <cell r="R8181" t="str">
            <v>371670051All</v>
          </cell>
          <cell r="S8181">
            <v>21</v>
          </cell>
        </row>
        <row r="8182">
          <cell r="A8182" t="str">
            <v>371710041All</v>
          </cell>
          <cell r="B8182">
            <v>73</v>
          </cell>
          <cell r="R8182" t="str">
            <v>371670081All</v>
          </cell>
          <cell r="S8182">
            <v>20</v>
          </cell>
        </row>
        <row r="8183">
          <cell r="A8183" t="str">
            <v>371710051All</v>
          </cell>
          <cell r="B8183">
            <v>24</v>
          </cell>
          <cell r="R8183" t="str">
            <v>371670091All</v>
          </cell>
          <cell r="S8183">
            <v>48</v>
          </cell>
        </row>
        <row r="8184">
          <cell r="A8184" t="str">
            <v>371710081All</v>
          </cell>
          <cell r="B8184">
            <v>20</v>
          </cell>
          <cell r="R8184" t="str">
            <v>371690011All</v>
          </cell>
          <cell r="S8184">
            <v>28</v>
          </cell>
        </row>
        <row r="8185">
          <cell r="A8185" t="str">
            <v>371710091All</v>
          </cell>
          <cell r="B8185">
            <v>48</v>
          </cell>
          <cell r="R8185" t="str">
            <v>371690016All</v>
          </cell>
          <cell r="S8185">
            <v>41</v>
          </cell>
        </row>
        <row r="8186">
          <cell r="A8186" t="str">
            <v>371730041All</v>
          </cell>
          <cell r="B8186">
            <v>55</v>
          </cell>
          <cell r="R8186" t="str">
            <v>371690041All</v>
          </cell>
          <cell r="S8186">
            <v>55</v>
          </cell>
        </row>
        <row r="8187">
          <cell r="A8187" t="str">
            <v>371750041All</v>
          </cell>
          <cell r="B8187">
            <v>62</v>
          </cell>
          <cell r="R8187" t="str">
            <v>371690051All</v>
          </cell>
          <cell r="S8187">
            <v>24</v>
          </cell>
        </row>
        <row r="8188">
          <cell r="A8188" t="str">
            <v>371750081All</v>
          </cell>
          <cell r="B8188">
            <v>20</v>
          </cell>
          <cell r="R8188" t="str">
            <v>371690081All</v>
          </cell>
          <cell r="S8188">
            <v>16</v>
          </cell>
        </row>
        <row r="8189">
          <cell r="A8189" t="str">
            <v>371770011All</v>
          </cell>
          <cell r="B8189">
            <v>39</v>
          </cell>
          <cell r="R8189" t="str">
            <v>371710011All</v>
          </cell>
          <cell r="S8189">
            <v>36</v>
          </cell>
        </row>
        <row r="8190">
          <cell r="A8190" t="str">
            <v>371770016All</v>
          </cell>
          <cell r="B8190">
            <v>53</v>
          </cell>
          <cell r="R8190" t="str">
            <v>371710016All</v>
          </cell>
          <cell r="S8190">
            <v>41</v>
          </cell>
        </row>
        <row r="8191">
          <cell r="A8191" t="str">
            <v>371770041All</v>
          </cell>
          <cell r="B8191">
            <v>90</v>
          </cell>
          <cell r="R8191" t="str">
            <v>371710041All</v>
          </cell>
          <cell r="S8191">
            <v>73</v>
          </cell>
        </row>
        <row r="8192">
          <cell r="A8192" t="str">
            <v>371770051All</v>
          </cell>
          <cell r="B8192">
            <v>26</v>
          </cell>
          <cell r="R8192" t="str">
            <v>371710051All</v>
          </cell>
          <cell r="S8192">
            <v>24</v>
          </cell>
        </row>
        <row r="8193">
          <cell r="A8193" t="str">
            <v>371770081All</v>
          </cell>
          <cell r="B8193">
            <v>25</v>
          </cell>
          <cell r="R8193" t="str">
            <v>371710081All</v>
          </cell>
          <cell r="S8193">
            <v>20</v>
          </cell>
        </row>
        <row r="8194">
          <cell r="A8194" t="str">
            <v>371790011All</v>
          </cell>
          <cell r="B8194">
            <v>39</v>
          </cell>
          <cell r="R8194" t="str">
            <v>371710091All</v>
          </cell>
          <cell r="S8194">
            <v>48</v>
          </cell>
        </row>
        <row r="8195">
          <cell r="A8195" t="str">
            <v>371790016All</v>
          </cell>
          <cell r="B8195">
            <v>43</v>
          </cell>
          <cell r="R8195" t="str">
            <v>371730041All</v>
          </cell>
          <cell r="S8195">
            <v>55</v>
          </cell>
        </row>
        <row r="8196">
          <cell r="A8196" t="str">
            <v>371790041All</v>
          </cell>
          <cell r="B8196">
            <v>71</v>
          </cell>
          <cell r="R8196" t="str">
            <v>371750041All</v>
          </cell>
          <cell r="S8196">
            <v>62</v>
          </cell>
        </row>
        <row r="8197">
          <cell r="A8197" t="str">
            <v>371790051All</v>
          </cell>
          <cell r="B8197">
            <v>21</v>
          </cell>
          <cell r="R8197" t="str">
            <v>371750081All</v>
          </cell>
          <cell r="S8197">
            <v>20</v>
          </cell>
        </row>
        <row r="8198">
          <cell r="A8198" t="str">
            <v>371790081All</v>
          </cell>
          <cell r="B8198">
            <v>20</v>
          </cell>
          <cell r="R8198" t="str">
            <v>371770011All</v>
          </cell>
          <cell r="S8198">
            <v>39</v>
          </cell>
        </row>
        <row r="8199">
          <cell r="A8199" t="str">
            <v>371790091All</v>
          </cell>
          <cell r="B8199">
            <v>48</v>
          </cell>
          <cell r="R8199" t="str">
            <v>371770016All</v>
          </cell>
          <cell r="S8199">
            <v>53</v>
          </cell>
        </row>
        <row r="8200">
          <cell r="A8200" t="str">
            <v>371810011All</v>
          </cell>
          <cell r="B8200">
            <v>39</v>
          </cell>
          <cell r="R8200" t="str">
            <v>371770041All</v>
          </cell>
          <cell r="S8200">
            <v>90</v>
          </cell>
        </row>
        <row r="8201">
          <cell r="A8201" t="str">
            <v>371810016All</v>
          </cell>
          <cell r="B8201">
            <v>41</v>
          </cell>
          <cell r="R8201" t="str">
            <v>371770051All</v>
          </cell>
          <cell r="S8201">
            <v>26</v>
          </cell>
        </row>
        <row r="8202">
          <cell r="A8202" t="str">
            <v>371810041All</v>
          </cell>
          <cell r="B8202">
            <v>55</v>
          </cell>
          <cell r="R8202" t="str">
            <v>371770081All</v>
          </cell>
          <cell r="S8202">
            <v>25</v>
          </cell>
        </row>
        <row r="8203">
          <cell r="A8203" t="str">
            <v>371810051All</v>
          </cell>
          <cell r="B8203">
            <v>24</v>
          </cell>
          <cell r="R8203" t="str">
            <v>371790011All</v>
          </cell>
          <cell r="S8203">
            <v>39</v>
          </cell>
        </row>
        <row r="8204">
          <cell r="A8204" t="str">
            <v>371810081All</v>
          </cell>
          <cell r="B8204">
            <v>17</v>
          </cell>
          <cell r="R8204" t="str">
            <v>371790016All</v>
          </cell>
          <cell r="S8204">
            <v>43</v>
          </cell>
        </row>
        <row r="8205">
          <cell r="A8205" t="str">
            <v>371830011All</v>
          </cell>
          <cell r="B8205">
            <v>28</v>
          </cell>
          <cell r="R8205" t="str">
            <v>371790041All</v>
          </cell>
          <cell r="S8205">
            <v>71</v>
          </cell>
        </row>
        <row r="8206">
          <cell r="A8206" t="str">
            <v>371830016All</v>
          </cell>
          <cell r="B8206">
            <v>41</v>
          </cell>
          <cell r="R8206" t="str">
            <v>371790051All</v>
          </cell>
          <cell r="S8206">
            <v>21</v>
          </cell>
        </row>
        <row r="8207">
          <cell r="A8207" t="str">
            <v>371830041All</v>
          </cell>
          <cell r="B8207">
            <v>50</v>
          </cell>
          <cell r="R8207" t="str">
            <v>371790081All</v>
          </cell>
          <cell r="S8207">
            <v>20</v>
          </cell>
        </row>
        <row r="8208">
          <cell r="A8208" t="str">
            <v>371830051All</v>
          </cell>
          <cell r="B8208">
            <v>21</v>
          </cell>
          <cell r="R8208" t="str">
            <v>371790091All</v>
          </cell>
          <cell r="S8208">
            <v>48</v>
          </cell>
        </row>
        <row r="8209">
          <cell r="A8209" t="str">
            <v>371830081All</v>
          </cell>
          <cell r="B8209">
            <v>13</v>
          </cell>
          <cell r="R8209" t="str">
            <v>371810011All</v>
          </cell>
          <cell r="S8209">
            <v>39</v>
          </cell>
        </row>
        <row r="8210">
          <cell r="A8210" t="str">
            <v>371830091All</v>
          </cell>
          <cell r="B8210">
            <v>48</v>
          </cell>
          <cell r="R8210" t="str">
            <v>371810016All</v>
          </cell>
          <cell r="S8210">
            <v>41</v>
          </cell>
        </row>
        <row r="8211">
          <cell r="A8211" t="str">
            <v>371850011All</v>
          </cell>
          <cell r="B8211">
            <v>29</v>
          </cell>
          <cell r="R8211" t="str">
            <v>371810041All</v>
          </cell>
          <cell r="S8211">
            <v>55</v>
          </cell>
        </row>
        <row r="8212">
          <cell r="A8212" t="str">
            <v>371850016All</v>
          </cell>
          <cell r="B8212">
            <v>41</v>
          </cell>
          <cell r="R8212" t="str">
            <v>371810051All</v>
          </cell>
          <cell r="S8212">
            <v>24</v>
          </cell>
        </row>
        <row r="8213">
          <cell r="A8213" t="str">
            <v>371850041All</v>
          </cell>
          <cell r="B8213">
            <v>55</v>
          </cell>
          <cell r="R8213" t="str">
            <v>371810081All</v>
          </cell>
          <cell r="S8213">
            <v>17</v>
          </cell>
        </row>
        <row r="8214">
          <cell r="A8214" t="str">
            <v>371850051All</v>
          </cell>
          <cell r="B8214">
            <v>24</v>
          </cell>
          <cell r="R8214" t="str">
            <v>371830011All</v>
          </cell>
          <cell r="S8214">
            <v>28</v>
          </cell>
        </row>
        <row r="8215">
          <cell r="A8215" t="str">
            <v>371850081All</v>
          </cell>
          <cell r="B8215">
            <v>15</v>
          </cell>
          <cell r="R8215" t="str">
            <v>371830016All</v>
          </cell>
          <cell r="S8215">
            <v>41</v>
          </cell>
        </row>
        <row r="8216">
          <cell r="A8216" t="str">
            <v>371870011All</v>
          </cell>
          <cell r="B8216">
            <v>37</v>
          </cell>
          <cell r="R8216" t="str">
            <v>371830041All</v>
          </cell>
          <cell r="S8216">
            <v>50</v>
          </cell>
        </row>
        <row r="8217">
          <cell r="A8217" t="str">
            <v>371870016All</v>
          </cell>
          <cell r="B8217">
            <v>51</v>
          </cell>
          <cell r="R8217" t="str">
            <v>371830051All</v>
          </cell>
          <cell r="S8217">
            <v>21</v>
          </cell>
        </row>
        <row r="8218">
          <cell r="A8218" t="str">
            <v>371870041All</v>
          </cell>
          <cell r="B8218">
            <v>84</v>
          </cell>
          <cell r="R8218" t="str">
            <v>371830081All</v>
          </cell>
          <cell r="S8218">
            <v>13</v>
          </cell>
        </row>
        <row r="8219">
          <cell r="A8219" t="str">
            <v>371870051All</v>
          </cell>
          <cell r="B8219">
            <v>26</v>
          </cell>
          <cell r="R8219" t="str">
            <v>371830091All</v>
          </cell>
          <cell r="S8219">
            <v>48</v>
          </cell>
        </row>
        <row r="8220">
          <cell r="A8220" t="str">
            <v>371870075All</v>
          </cell>
          <cell r="B8220">
            <v>1989</v>
          </cell>
          <cell r="R8220" t="str">
            <v>371850011All</v>
          </cell>
          <cell r="S8220">
            <v>29</v>
          </cell>
        </row>
        <row r="8221">
          <cell r="A8221" t="str">
            <v>371870081All</v>
          </cell>
          <cell r="B8221">
            <v>25</v>
          </cell>
          <cell r="R8221" t="str">
            <v>371850016All</v>
          </cell>
          <cell r="S8221">
            <v>41</v>
          </cell>
        </row>
        <row r="8222">
          <cell r="A8222" t="str">
            <v>371890041All</v>
          </cell>
          <cell r="B8222">
            <v>53</v>
          </cell>
          <cell r="R8222" t="str">
            <v>371850041All</v>
          </cell>
          <cell r="S8222">
            <v>55</v>
          </cell>
        </row>
        <row r="8223">
          <cell r="A8223" t="str">
            <v>371890081All</v>
          </cell>
          <cell r="B8223">
            <v>19</v>
          </cell>
          <cell r="R8223" t="str">
            <v>371850051All</v>
          </cell>
          <cell r="S8223">
            <v>24</v>
          </cell>
        </row>
        <row r="8224">
          <cell r="A8224" t="str">
            <v>371910011All</v>
          </cell>
          <cell r="B8224">
            <v>30</v>
          </cell>
          <cell r="R8224" t="str">
            <v>371850081All</v>
          </cell>
          <cell r="S8224">
            <v>15</v>
          </cell>
        </row>
        <row r="8225">
          <cell r="A8225" t="str">
            <v>371910016All</v>
          </cell>
          <cell r="B8225">
            <v>45</v>
          </cell>
          <cell r="R8225" t="str">
            <v>371870011All</v>
          </cell>
          <cell r="S8225">
            <v>37</v>
          </cell>
        </row>
        <row r="8226">
          <cell r="A8226" t="str">
            <v>371910041All</v>
          </cell>
          <cell r="B8226">
            <v>69</v>
          </cell>
          <cell r="R8226" t="str">
            <v>371870016All</v>
          </cell>
          <cell r="S8226">
            <v>51</v>
          </cell>
        </row>
        <row r="8227">
          <cell r="A8227" t="str">
            <v>371910051All</v>
          </cell>
          <cell r="B8227">
            <v>21</v>
          </cell>
          <cell r="R8227" t="str">
            <v>371870041All</v>
          </cell>
          <cell r="S8227">
            <v>84</v>
          </cell>
        </row>
        <row r="8228">
          <cell r="A8228" t="str">
            <v>371910075All</v>
          </cell>
          <cell r="B8228">
            <v>1849</v>
          </cell>
          <cell r="R8228" t="str">
            <v>371870051All</v>
          </cell>
          <cell r="S8228">
            <v>26</v>
          </cell>
        </row>
        <row r="8229">
          <cell r="A8229" t="str">
            <v>371910081All</v>
          </cell>
          <cell r="B8229">
            <v>18</v>
          </cell>
          <cell r="R8229" t="str">
            <v>371870075All</v>
          </cell>
          <cell r="S8229">
            <v>1989</v>
          </cell>
        </row>
        <row r="8230">
          <cell r="A8230" t="str">
            <v>371930011All</v>
          </cell>
          <cell r="B8230">
            <v>29</v>
          </cell>
          <cell r="R8230" t="str">
            <v>371870081All</v>
          </cell>
          <cell r="S8230">
            <v>25</v>
          </cell>
        </row>
        <row r="8231">
          <cell r="A8231" t="str">
            <v>371930016All</v>
          </cell>
          <cell r="B8231">
            <v>41</v>
          </cell>
          <cell r="R8231" t="str">
            <v>371890041All</v>
          </cell>
          <cell r="S8231">
            <v>53</v>
          </cell>
        </row>
        <row r="8232">
          <cell r="A8232" t="str">
            <v>371930041All</v>
          </cell>
          <cell r="B8232">
            <v>67</v>
          </cell>
          <cell r="R8232" t="str">
            <v>371890081All</v>
          </cell>
          <cell r="S8232">
            <v>19</v>
          </cell>
        </row>
        <row r="8233">
          <cell r="A8233" t="str">
            <v>371930051All</v>
          </cell>
          <cell r="B8233">
            <v>21</v>
          </cell>
          <cell r="R8233" t="str">
            <v>371910011All</v>
          </cell>
          <cell r="S8233">
            <v>30</v>
          </cell>
        </row>
        <row r="8234">
          <cell r="A8234" t="str">
            <v>371930081All</v>
          </cell>
          <cell r="B8234">
            <v>22</v>
          </cell>
          <cell r="R8234" t="str">
            <v>371910016All</v>
          </cell>
          <cell r="S8234">
            <v>45</v>
          </cell>
        </row>
        <row r="8235">
          <cell r="A8235" t="str">
            <v>371930091All</v>
          </cell>
          <cell r="B8235">
            <v>48</v>
          </cell>
          <cell r="R8235" t="str">
            <v>371910041All</v>
          </cell>
          <cell r="S8235">
            <v>69</v>
          </cell>
        </row>
        <row r="8236">
          <cell r="A8236" t="str">
            <v>371950011All</v>
          </cell>
          <cell r="B8236">
            <v>34</v>
          </cell>
          <cell r="R8236" t="str">
            <v>371910051All</v>
          </cell>
          <cell r="S8236">
            <v>21</v>
          </cell>
        </row>
        <row r="8237">
          <cell r="A8237" t="str">
            <v>371950016All</v>
          </cell>
          <cell r="B8237">
            <v>45</v>
          </cell>
          <cell r="R8237" t="str">
            <v>371910075All</v>
          </cell>
          <cell r="S8237">
            <v>1849</v>
          </cell>
        </row>
        <row r="8238">
          <cell r="A8238" t="str">
            <v>371950041All</v>
          </cell>
          <cell r="B8238">
            <v>67</v>
          </cell>
          <cell r="R8238" t="str">
            <v>371910081All</v>
          </cell>
          <cell r="S8238">
            <v>18</v>
          </cell>
        </row>
        <row r="8239">
          <cell r="A8239" t="str">
            <v>371950051All</v>
          </cell>
          <cell r="B8239">
            <v>21</v>
          </cell>
          <cell r="R8239" t="str">
            <v>371930011All</v>
          </cell>
          <cell r="S8239">
            <v>29</v>
          </cell>
        </row>
        <row r="8240">
          <cell r="A8240" t="str">
            <v>371950075All</v>
          </cell>
          <cell r="B8240">
            <v>1914</v>
          </cell>
          <cell r="R8240" t="str">
            <v>371930016All</v>
          </cell>
          <cell r="S8240">
            <v>41</v>
          </cell>
        </row>
        <row r="8241">
          <cell r="A8241" t="str">
            <v>371950081All</v>
          </cell>
          <cell r="B8241">
            <v>18</v>
          </cell>
          <cell r="R8241" t="str">
            <v>371930041All</v>
          </cell>
          <cell r="S8241">
            <v>67</v>
          </cell>
        </row>
        <row r="8242">
          <cell r="A8242" t="str">
            <v>371970011All</v>
          </cell>
          <cell r="B8242">
            <v>36</v>
          </cell>
          <cell r="R8242" t="str">
            <v>371930051All</v>
          </cell>
          <cell r="S8242">
            <v>21</v>
          </cell>
        </row>
        <row r="8243">
          <cell r="A8243" t="str">
            <v>371970016All</v>
          </cell>
          <cell r="B8243">
            <v>41</v>
          </cell>
          <cell r="R8243" t="str">
            <v>371930081All</v>
          </cell>
          <cell r="S8243">
            <v>22</v>
          </cell>
        </row>
        <row r="8244">
          <cell r="A8244" t="str">
            <v>371970041All</v>
          </cell>
          <cell r="B8244">
            <v>74</v>
          </cell>
          <cell r="R8244" t="str">
            <v>371930091All</v>
          </cell>
          <cell r="S8244">
            <v>48</v>
          </cell>
        </row>
        <row r="8245">
          <cell r="A8245" t="str">
            <v>371970051All</v>
          </cell>
          <cell r="B8245">
            <v>21</v>
          </cell>
          <cell r="R8245" t="str">
            <v>371950011All</v>
          </cell>
          <cell r="S8245">
            <v>34</v>
          </cell>
        </row>
        <row r="8246">
          <cell r="A8246" t="str">
            <v>371970081All</v>
          </cell>
          <cell r="B8246">
            <v>22</v>
          </cell>
          <cell r="R8246" t="str">
            <v>371950016All</v>
          </cell>
          <cell r="S8246">
            <v>45</v>
          </cell>
        </row>
        <row r="8247">
          <cell r="A8247" t="str">
            <v>371970091All</v>
          </cell>
          <cell r="B8247">
            <v>48</v>
          </cell>
          <cell r="R8247" t="str">
            <v>371950041All</v>
          </cell>
          <cell r="S8247">
            <v>67</v>
          </cell>
        </row>
        <row r="8248">
          <cell r="A8248" t="str">
            <v>371990041All</v>
          </cell>
          <cell r="B8248">
            <v>55</v>
          </cell>
          <cell r="R8248" t="str">
            <v>371950051All</v>
          </cell>
          <cell r="S8248">
            <v>21</v>
          </cell>
        </row>
        <row r="8249">
          <cell r="A8249" t="str">
            <v>380010011All</v>
          </cell>
          <cell r="B8249">
            <v>17</v>
          </cell>
          <cell r="R8249" t="str">
            <v>371950075All</v>
          </cell>
          <cell r="S8249">
            <v>1914</v>
          </cell>
        </row>
        <row r="8250">
          <cell r="A8250" t="str">
            <v>380010016All</v>
          </cell>
          <cell r="B8250">
            <v>27</v>
          </cell>
          <cell r="R8250" t="str">
            <v>371950081All</v>
          </cell>
          <cell r="S8250">
            <v>18</v>
          </cell>
        </row>
        <row r="8251">
          <cell r="A8251" t="str">
            <v>380010031All</v>
          </cell>
          <cell r="B8251">
            <v>11</v>
          </cell>
          <cell r="R8251" t="str">
            <v>371970011All</v>
          </cell>
          <cell r="S8251">
            <v>36</v>
          </cell>
        </row>
        <row r="8252">
          <cell r="A8252" t="str">
            <v>380010067All</v>
          </cell>
          <cell r="B8252">
            <v>937</v>
          </cell>
          <cell r="R8252" t="str">
            <v>371970016All</v>
          </cell>
          <cell r="S8252">
            <v>41</v>
          </cell>
        </row>
        <row r="8253">
          <cell r="A8253" t="str">
            <v>380010078All</v>
          </cell>
          <cell r="B8253">
            <v>663</v>
          </cell>
          <cell r="R8253" t="str">
            <v>371970041All</v>
          </cell>
          <cell r="S8253">
            <v>74</v>
          </cell>
        </row>
        <row r="8254">
          <cell r="A8254" t="str">
            <v>380010079All</v>
          </cell>
          <cell r="B8254">
            <v>497</v>
          </cell>
          <cell r="R8254" t="str">
            <v>371970051All</v>
          </cell>
          <cell r="S8254">
            <v>21</v>
          </cell>
        </row>
        <row r="8255">
          <cell r="A8255" t="str">
            <v>380010091All</v>
          </cell>
          <cell r="B8255">
            <v>25</v>
          </cell>
          <cell r="R8255" t="str">
            <v>371970081All</v>
          </cell>
          <cell r="S8255">
            <v>22</v>
          </cell>
        </row>
        <row r="8256">
          <cell r="A8256" t="str">
            <v>380010130All</v>
          </cell>
          <cell r="B8256">
            <v>435</v>
          </cell>
          <cell r="R8256" t="str">
            <v>371970091All</v>
          </cell>
          <cell r="S8256">
            <v>48</v>
          </cell>
        </row>
        <row r="8257">
          <cell r="A8257" t="str">
            <v>380010401All</v>
          </cell>
          <cell r="B8257">
            <v>732</v>
          </cell>
          <cell r="R8257" t="str">
            <v>371990041All</v>
          </cell>
          <cell r="S8257">
            <v>55</v>
          </cell>
        </row>
        <row r="8258">
          <cell r="A8258" t="str">
            <v>380010711All</v>
          </cell>
          <cell r="B8258">
            <v>665</v>
          </cell>
          <cell r="R8258" t="str">
            <v>380010011All</v>
          </cell>
          <cell r="S8258">
            <v>17</v>
          </cell>
        </row>
        <row r="8259">
          <cell r="A8259" t="str">
            <v>380030011All</v>
          </cell>
          <cell r="B8259">
            <v>35</v>
          </cell>
          <cell r="R8259" t="str">
            <v>380010016All</v>
          </cell>
          <cell r="S8259">
            <v>27</v>
          </cell>
        </row>
        <row r="8260">
          <cell r="A8260" t="str">
            <v>380030016All</v>
          </cell>
          <cell r="B8260">
            <v>44</v>
          </cell>
          <cell r="R8260" t="str">
            <v>380010031All</v>
          </cell>
          <cell r="S8260">
            <v>11</v>
          </cell>
        </row>
        <row r="8261">
          <cell r="A8261" t="str">
            <v>380030031All</v>
          </cell>
          <cell r="B8261">
            <v>13</v>
          </cell>
          <cell r="R8261" t="str">
            <v>380010067All</v>
          </cell>
          <cell r="S8261">
            <v>937</v>
          </cell>
        </row>
        <row r="8262">
          <cell r="A8262" t="str">
            <v>380030041All</v>
          </cell>
          <cell r="B8262">
            <v>80</v>
          </cell>
          <cell r="R8262" t="str">
            <v>380010078All</v>
          </cell>
          <cell r="S8262">
            <v>663</v>
          </cell>
        </row>
        <row r="8263">
          <cell r="A8263" t="str">
            <v>380030067All</v>
          </cell>
          <cell r="B8263">
            <v>1400</v>
          </cell>
          <cell r="R8263" t="str">
            <v>380010079All</v>
          </cell>
          <cell r="S8263">
            <v>497</v>
          </cell>
        </row>
        <row r="8264">
          <cell r="A8264" t="str">
            <v>380030078All</v>
          </cell>
          <cell r="B8264">
            <v>945</v>
          </cell>
          <cell r="R8264" t="str">
            <v>380010091All</v>
          </cell>
          <cell r="S8264">
            <v>25</v>
          </cell>
        </row>
        <row r="8265">
          <cell r="A8265" t="str">
            <v>380030081All</v>
          </cell>
          <cell r="B8265">
            <v>22</v>
          </cell>
          <cell r="R8265" t="str">
            <v>380010130All</v>
          </cell>
          <cell r="S8265">
            <v>435</v>
          </cell>
        </row>
        <row r="8266">
          <cell r="A8266" t="str">
            <v>380030091All</v>
          </cell>
          <cell r="B8266">
            <v>42</v>
          </cell>
          <cell r="R8266" t="str">
            <v>380010401All</v>
          </cell>
          <cell r="S8266">
            <v>732</v>
          </cell>
        </row>
        <row r="8267">
          <cell r="A8267" t="str">
            <v>380030711All</v>
          </cell>
          <cell r="B8267">
            <v>961</v>
          </cell>
          <cell r="R8267" t="str">
            <v>380010711All</v>
          </cell>
          <cell r="S8267">
            <v>665</v>
          </cell>
        </row>
        <row r="8268">
          <cell r="A8268" t="str">
            <v>380050011All</v>
          </cell>
          <cell r="B8268">
            <v>27</v>
          </cell>
          <cell r="R8268" t="str">
            <v>380030011All</v>
          </cell>
          <cell r="S8268">
            <v>35</v>
          </cell>
        </row>
        <row r="8269">
          <cell r="A8269" t="str">
            <v>380050016All</v>
          </cell>
          <cell r="B8269">
            <v>38</v>
          </cell>
          <cell r="R8269" t="str">
            <v>380030016All</v>
          </cell>
          <cell r="S8269">
            <v>44</v>
          </cell>
        </row>
        <row r="8270">
          <cell r="A8270" t="str">
            <v>380050031All</v>
          </cell>
          <cell r="B8270">
            <v>14</v>
          </cell>
          <cell r="R8270" t="str">
            <v>380030031All</v>
          </cell>
          <cell r="S8270">
            <v>13</v>
          </cell>
        </row>
        <row r="8271">
          <cell r="A8271" t="str">
            <v>380050041All</v>
          </cell>
          <cell r="B8271">
            <v>57</v>
          </cell>
          <cell r="R8271" t="str">
            <v>380030041All</v>
          </cell>
          <cell r="S8271">
            <v>80</v>
          </cell>
        </row>
        <row r="8272">
          <cell r="A8272" t="str">
            <v>380050067All</v>
          </cell>
          <cell r="B8272">
            <v>1155</v>
          </cell>
          <cell r="R8272" t="str">
            <v>380030067All</v>
          </cell>
          <cell r="S8272">
            <v>1400</v>
          </cell>
        </row>
        <row r="8273">
          <cell r="A8273" t="str">
            <v>380050078All</v>
          </cell>
          <cell r="B8273">
            <v>731</v>
          </cell>
          <cell r="R8273" t="str">
            <v>380030078All</v>
          </cell>
          <cell r="S8273">
            <v>945</v>
          </cell>
        </row>
        <row r="8274">
          <cell r="A8274" t="str">
            <v>380050079All</v>
          </cell>
          <cell r="B8274">
            <v>385</v>
          </cell>
          <cell r="R8274" t="str">
            <v>380030081All</v>
          </cell>
          <cell r="S8274">
            <v>22</v>
          </cell>
        </row>
        <row r="8275">
          <cell r="A8275" t="str">
            <v>380050081All</v>
          </cell>
          <cell r="B8275">
            <v>16</v>
          </cell>
          <cell r="R8275" t="str">
            <v>380030091All</v>
          </cell>
          <cell r="S8275">
            <v>42</v>
          </cell>
        </row>
        <row r="8276">
          <cell r="A8276" t="str">
            <v>380050091All</v>
          </cell>
          <cell r="B8276">
            <v>39</v>
          </cell>
          <cell r="R8276" t="str">
            <v>380030711All</v>
          </cell>
          <cell r="S8276">
            <v>961</v>
          </cell>
        </row>
        <row r="8277">
          <cell r="A8277" t="str">
            <v>380050129All</v>
          </cell>
          <cell r="B8277">
            <v>691</v>
          </cell>
          <cell r="R8277" t="str">
            <v>380050011All</v>
          </cell>
          <cell r="S8277">
            <v>27</v>
          </cell>
        </row>
        <row r="8278">
          <cell r="A8278" t="str">
            <v>380050711All</v>
          </cell>
          <cell r="B8278">
            <v>768</v>
          </cell>
          <cell r="R8278" t="str">
            <v>380050016All</v>
          </cell>
          <cell r="S8278">
            <v>38</v>
          </cell>
        </row>
        <row r="8279">
          <cell r="A8279" t="str">
            <v>380070011All</v>
          </cell>
          <cell r="B8279">
            <v>18</v>
          </cell>
          <cell r="R8279" t="str">
            <v>380050031All</v>
          </cell>
          <cell r="S8279">
            <v>14</v>
          </cell>
        </row>
        <row r="8280">
          <cell r="A8280" t="str">
            <v>380070016All</v>
          </cell>
          <cell r="B8280">
            <v>27</v>
          </cell>
          <cell r="R8280" t="str">
            <v>380050041All</v>
          </cell>
          <cell r="S8280">
            <v>57</v>
          </cell>
        </row>
        <row r="8281">
          <cell r="A8281" t="str">
            <v>380070031All</v>
          </cell>
          <cell r="B8281">
            <v>10</v>
          </cell>
          <cell r="R8281" t="str">
            <v>380050067All</v>
          </cell>
          <cell r="S8281">
            <v>1155</v>
          </cell>
        </row>
        <row r="8282">
          <cell r="A8282" t="str">
            <v>380070067All</v>
          </cell>
          <cell r="B8282">
            <v>840</v>
          </cell>
          <cell r="R8282" t="str">
            <v>380050078All</v>
          </cell>
          <cell r="S8282">
            <v>731</v>
          </cell>
        </row>
        <row r="8283">
          <cell r="A8283" t="str">
            <v>380070078All</v>
          </cell>
          <cell r="B8283">
            <v>519</v>
          </cell>
          <cell r="R8283" t="str">
            <v>380050079All</v>
          </cell>
          <cell r="S8283">
            <v>385</v>
          </cell>
        </row>
        <row r="8284">
          <cell r="A8284" t="str">
            <v>380070091All</v>
          </cell>
          <cell r="B8284">
            <v>21</v>
          </cell>
          <cell r="R8284" t="str">
            <v>380050081All</v>
          </cell>
          <cell r="S8284">
            <v>16</v>
          </cell>
        </row>
        <row r="8285">
          <cell r="A8285" t="str">
            <v>380070130All</v>
          </cell>
          <cell r="B8285">
            <v>441</v>
          </cell>
          <cell r="R8285" t="str">
            <v>380050091All</v>
          </cell>
          <cell r="S8285">
            <v>39</v>
          </cell>
        </row>
        <row r="8286">
          <cell r="A8286" t="str">
            <v>380070711All</v>
          </cell>
          <cell r="B8286">
            <v>580</v>
          </cell>
          <cell r="R8286" t="str">
            <v>380050129All</v>
          </cell>
          <cell r="S8286">
            <v>691</v>
          </cell>
        </row>
        <row r="8287">
          <cell r="A8287" t="str">
            <v>380090011All</v>
          </cell>
          <cell r="B8287">
            <v>27</v>
          </cell>
          <cell r="R8287" t="str">
            <v>380050711All</v>
          </cell>
          <cell r="S8287">
            <v>768</v>
          </cell>
        </row>
        <row r="8288">
          <cell r="A8288" t="str">
            <v>380090016All</v>
          </cell>
          <cell r="B8288">
            <v>45</v>
          </cell>
          <cell r="R8288" t="str">
            <v>380070011All</v>
          </cell>
          <cell r="S8288">
            <v>18</v>
          </cell>
        </row>
        <row r="8289">
          <cell r="A8289" t="str">
            <v>380090031All</v>
          </cell>
          <cell r="B8289">
            <v>15</v>
          </cell>
          <cell r="R8289" t="str">
            <v>380070016All</v>
          </cell>
          <cell r="S8289">
            <v>27</v>
          </cell>
        </row>
        <row r="8290">
          <cell r="A8290" t="str">
            <v>380090041All</v>
          </cell>
          <cell r="B8290">
            <v>41</v>
          </cell>
          <cell r="R8290" t="str">
            <v>380070031All</v>
          </cell>
          <cell r="S8290">
            <v>10</v>
          </cell>
        </row>
        <row r="8291">
          <cell r="A8291" t="str">
            <v>380090067All</v>
          </cell>
          <cell r="B8291">
            <v>1299</v>
          </cell>
          <cell r="R8291" t="str">
            <v>380070067All</v>
          </cell>
          <cell r="S8291">
            <v>840</v>
          </cell>
        </row>
        <row r="8292">
          <cell r="A8292" t="str">
            <v>380090078All</v>
          </cell>
          <cell r="B8292">
            <v>791</v>
          </cell>
          <cell r="R8292" t="str">
            <v>380070078All</v>
          </cell>
          <cell r="S8292">
            <v>519</v>
          </cell>
        </row>
        <row r="8293">
          <cell r="A8293" t="str">
            <v>380090081All</v>
          </cell>
          <cell r="B8293">
            <v>12</v>
          </cell>
          <cell r="R8293" t="str">
            <v>380070091All</v>
          </cell>
          <cell r="S8293">
            <v>21</v>
          </cell>
        </row>
        <row r="8294">
          <cell r="A8294" t="str">
            <v>380090091All</v>
          </cell>
          <cell r="B8294">
            <v>39</v>
          </cell>
          <cell r="R8294" t="str">
            <v>380070130All</v>
          </cell>
          <cell r="S8294">
            <v>441</v>
          </cell>
        </row>
        <row r="8295">
          <cell r="A8295" t="str">
            <v>380090129All</v>
          </cell>
          <cell r="B8295">
            <v>724</v>
          </cell>
          <cell r="R8295" t="str">
            <v>380070711All</v>
          </cell>
          <cell r="S8295">
            <v>580</v>
          </cell>
        </row>
        <row r="8296">
          <cell r="A8296" t="str">
            <v>380090401All</v>
          </cell>
          <cell r="B8296">
            <v>1013</v>
          </cell>
          <cell r="R8296" t="str">
            <v>380090011All</v>
          </cell>
          <cell r="S8296">
            <v>27</v>
          </cell>
        </row>
        <row r="8297">
          <cell r="A8297" t="str">
            <v>380090711All</v>
          </cell>
          <cell r="B8297">
            <v>804</v>
          </cell>
          <cell r="R8297" t="str">
            <v>380090016All</v>
          </cell>
          <cell r="S8297">
            <v>45</v>
          </cell>
        </row>
        <row r="8298">
          <cell r="A8298" t="str">
            <v>380110011All</v>
          </cell>
          <cell r="B8298">
            <v>18</v>
          </cell>
          <cell r="R8298" t="str">
            <v>380090031All</v>
          </cell>
          <cell r="S8298">
            <v>15</v>
          </cell>
        </row>
        <row r="8299">
          <cell r="A8299" t="str">
            <v>380110016All</v>
          </cell>
          <cell r="B8299">
            <v>20</v>
          </cell>
          <cell r="R8299" t="str">
            <v>380090041All</v>
          </cell>
          <cell r="S8299">
            <v>41</v>
          </cell>
        </row>
        <row r="8300">
          <cell r="A8300" t="str">
            <v>380110031All</v>
          </cell>
          <cell r="B8300">
            <v>11</v>
          </cell>
          <cell r="R8300" t="str">
            <v>380090067All</v>
          </cell>
          <cell r="S8300">
            <v>1299</v>
          </cell>
        </row>
        <row r="8301">
          <cell r="A8301" t="str">
            <v>380110041All</v>
          </cell>
          <cell r="B8301">
            <v>84</v>
          </cell>
          <cell r="R8301" t="str">
            <v>380090078All</v>
          </cell>
          <cell r="S8301">
            <v>791</v>
          </cell>
        </row>
        <row r="8302">
          <cell r="A8302" t="str">
            <v>380110067All</v>
          </cell>
          <cell r="B8302">
            <v>980</v>
          </cell>
          <cell r="R8302" t="str">
            <v>380090081All</v>
          </cell>
          <cell r="S8302">
            <v>12</v>
          </cell>
        </row>
        <row r="8303">
          <cell r="A8303" t="str">
            <v>380110078All</v>
          </cell>
          <cell r="B8303">
            <v>637</v>
          </cell>
          <cell r="R8303" t="str">
            <v>380090091All</v>
          </cell>
          <cell r="S8303">
            <v>39</v>
          </cell>
        </row>
        <row r="8304">
          <cell r="A8304" t="str">
            <v>380110079All</v>
          </cell>
          <cell r="B8304">
            <v>478</v>
          </cell>
          <cell r="R8304" t="str">
            <v>380090129All</v>
          </cell>
          <cell r="S8304">
            <v>724</v>
          </cell>
        </row>
        <row r="8305">
          <cell r="A8305" t="str">
            <v>380110091All</v>
          </cell>
          <cell r="B8305">
            <v>24</v>
          </cell>
          <cell r="R8305" t="str">
            <v>380090401All</v>
          </cell>
          <cell r="S8305">
            <v>1013</v>
          </cell>
        </row>
        <row r="8306">
          <cell r="A8306" t="str">
            <v>380110401All</v>
          </cell>
          <cell r="B8306">
            <v>764</v>
          </cell>
          <cell r="R8306" t="str">
            <v>380090711All</v>
          </cell>
          <cell r="S8306">
            <v>804</v>
          </cell>
        </row>
        <row r="8307">
          <cell r="A8307" t="str">
            <v>380110711All</v>
          </cell>
          <cell r="B8307">
            <v>629</v>
          </cell>
          <cell r="R8307" t="str">
            <v>380110011All</v>
          </cell>
          <cell r="S8307">
            <v>18</v>
          </cell>
        </row>
        <row r="8308">
          <cell r="A8308" t="str">
            <v>380130011All</v>
          </cell>
          <cell r="B8308">
            <v>22</v>
          </cell>
          <cell r="R8308" t="str">
            <v>380110016All</v>
          </cell>
          <cell r="S8308">
            <v>20</v>
          </cell>
        </row>
        <row r="8309">
          <cell r="A8309" t="str">
            <v>380130016All</v>
          </cell>
          <cell r="B8309">
            <v>44</v>
          </cell>
          <cell r="R8309" t="str">
            <v>380110031All</v>
          </cell>
          <cell r="S8309">
            <v>11</v>
          </cell>
        </row>
        <row r="8310">
          <cell r="A8310" t="str">
            <v>380130031All</v>
          </cell>
          <cell r="B8310">
            <v>13</v>
          </cell>
          <cell r="R8310" t="str">
            <v>380110041All</v>
          </cell>
          <cell r="S8310">
            <v>84</v>
          </cell>
        </row>
        <row r="8311">
          <cell r="A8311" t="str">
            <v>380130067All</v>
          </cell>
          <cell r="B8311">
            <v>1243</v>
          </cell>
          <cell r="R8311" t="str">
            <v>380110067All</v>
          </cell>
          <cell r="S8311">
            <v>980</v>
          </cell>
        </row>
        <row r="8312">
          <cell r="A8312" t="str">
            <v>380130078All</v>
          </cell>
          <cell r="B8312">
            <v>769</v>
          </cell>
          <cell r="R8312" t="str">
            <v>380110078All</v>
          </cell>
          <cell r="S8312">
            <v>637</v>
          </cell>
        </row>
        <row r="8313">
          <cell r="A8313" t="str">
            <v>380130079All</v>
          </cell>
          <cell r="B8313">
            <v>393</v>
          </cell>
          <cell r="R8313" t="str">
            <v>380110079All</v>
          </cell>
          <cell r="S8313">
            <v>478</v>
          </cell>
        </row>
        <row r="8314">
          <cell r="A8314" t="str">
            <v>380130091All</v>
          </cell>
          <cell r="B8314">
            <v>36</v>
          </cell>
          <cell r="R8314" t="str">
            <v>380110091All</v>
          </cell>
          <cell r="S8314">
            <v>24</v>
          </cell>
        </row>
        <row r="8315">
          <cell r="A8315" t="str">
            <v>380130129All</v>
          </cell>
          <cell r="B8315">
            <v>886</v>
          </cell>
          <cell r="R8315" t="str">
            <v>380110401All</v>
          </cell>
          <cell r="S8315">
            <v>764</v>
          </cell>
        </row>
        <row r="8316">
          <cell r="A8316" t="str">
            <v>380130130All</v>
          </cell>
          <cell r="B8316">
            <v>508</v>
          </cell>
          <cell r="R8316" t="str">
            <v>380110711All</v>
          </cell>
          <cell r="S8316">
            <v>629</v>
          </cell>
        </row>
        <row r="8317">
          <cell r="A8317" t="str">
            <v>380130401All</v>
          </cell>
          <cell r="B8317">
            <v>970</v>
          </cell>
          <cell r="R8317" t="str">
            <v>380130011All</v>
          </cell>
          <cell r="S8317">
            <v>22</v>
          </cell>
        </row>
        <row r="8318">
          <cell r="A8318" t="str">
            <v>380130711All</v>
          </cell>
          <cell r="B8318">
            <v>911</v>
          </cell>
          <cell r="R8318" t="str">
            <v>380130016All</v>
          </cell>
          <cell r="S8318">
            <v>44</v>
          </cell>
        </row>
        <row r="8319">
          <cell r="A8319" t="str">
            <v>380150011All</v>
          </cell>
          <cell r="B8319">
            <v>23</v>
          </cell>
          <cell r="R8319" t="str">
            <v>380130031All</v>
          </cell>
          <cell r="S8319">
            <v>13</v>
          </cell>
        </row>
        <row r="8320">
          <cell r="A8320" t="str">
            <v>380150016All</v>
          </cell>
          <cell r="B8320">
            <v>33</v>
          </cell>
          <cell r="R8320" t="str">
            <v>380130067All</v>
          </cell>
          <cell r="S8320">
            <v>1243</v>
          </cell>
        </row>
        <row r="8321">
          <cell r="A8321" t="str">
            <v>380150031All</v>
          </cell>
          <cell r="B8321">
            <v>11</v>
          </cell>
          <cell r="R8321" t="str">
            <v>380130078All</v>
          </cell>
          <cell r="S8321">
            <v>769</v>
          </cell>
        </row>
        <row r="8322">
          <cell r="A8322" t="str">
            <v>380150041All</v>
          </cell>
          <cell r="B8322">
            <v>48</v>
          </cell>
          <cell r="R8322" t="str">
            <v>380130079All</v>
          </cell>
          <cell r="S8322">
            <v>393</v>
          </cell>
        </row>
        <row r="8323">
          <cell r="A8323" t="str">
            <v>380150067All</v>
          </cell>
          <cell r="B8323">
            <v>975</v>
          </cell>
          <cell r="R8323" t="str">
            <v>380130091All</v>
          </cell>
          <cell r="S8323">
            <v>36</v>
          </cell>
        </row>
        <row r="8324">
          <cell r="A8324" t="str">
            <v>380150078All</v>
          </cell>
          <cell r="B8324">
            <v>837</v>
          </cell>
          <cell r="R8324" t="str">
            <v>380130129All</v>
          </cell>
          <cell r="S8324">
            <v>886</v>
          </cell>
        </row>
        <row r="8325">
          <cell r="A8325" t="str">
            <v>380150081All</v>
          </cell>
          <cell r="B8325">
            <v>13</v>
          </cell>
          <cell r="R8325" t="str">
            <v>380130130All</v>
          </cell>
          <cell r="S8325">
            <v>508</v>
          </cell>
        </row>
        <row r="8326">
          <cell r="A8326" t="str">
            <v>380150091All</v>
          </cell>
          <cell r="B8326">
            <v>32</v>
          </cell>
          <cell r="R8326" t="str">
            <v>380130401All</v>
          </cell>
          <cell r="S8326">
            <v>970</v>
          </cell>
        </row>
        <row r="8327">
          <cell r="A8327" t="str">
            <v>380150401All</v>
          </cell>
          <cell r="B8327">
            <v>991</v>
          </cell>
          <cell r="R8327" t="str">
            <v>380130711All</v>
          </cell>
          <cell r="S8327">
            <v>911</v>
          </cell>
        </row>
        <row r="8328">
          <cell r="A8328" t="str">
            <v>380150711All</v>
          </cell>
          <cell r="B8328">
            <v>748</v>
          </cell>
          <cell r="R8328" t="str">
            <v>380150011All</v>
          </cell>
          <cell r="S8328">
            <v>23</v>
          </cell>
        </row>
        <row r="8329">
          <cell r="A8329" t="str">
            <v>380170011All</v>
          </cell>
          <cell r="B8329">
            <v>36</v>
          </cell>
          <cell r="R8329" t="str">
            <v>380150016All</v>
          </cell>
          <cell r="S8329">
            <v>33</v>
          </cell>
        </row>
        <row r="8330">
          <cell r="A8330" t="str">
            <v>380170016All</v>
          </cell>
          <cell r="B8330">
            <v>57</v>
          </cell>
          <cell r="R8330" t="str">
            <v>380150031All</v>
          </cell>
          <cell r="S8330">
            <v>11</v>
          </cell>
        </row>
        <row r="8331">
          <cell r="A8331" t="str">
            <v>380170031All</v>
          </cell>
          <cell r="B8331">
            <v>11</v>
          </cell>
          <cell r="R8331" t="str">
            <v>380150041All</v>
          </cell>
          <cell r="S8331">
            <v>48</v>
          </cell>
        </row>
        <row r="8332">
          <cell r="A8332" t="str">
            <v>380170041All</v>
          </cell>
          <cell r="B8332">
            <v>90</v>
          </cell>
          <cell r="R8332" t="str">
            <v>380150067All</v>
          </cell>
          <cell r="S8332">
            <v>975</v>
          </cell>
        </row>
        <row r="8333">
          <cell r="A8333" t="str">
            <v>380170067All</v>
          </cell>
          <cell r="B8333">
            <v>1295</v>
          </cell>
          <cell r="R8333" t="str">
            <v>380150078All</v>
          </cell>
          <cell r="S8333">
            <v>837</v>
          </cell>
        </row>
        <row r="8334">
          <cell r="A8334" t="str">
            <v>380170078All</v>
          </cell>
          <cell r="B8334">
            <v>977</v>
          </cell>
          <cell r="R8334" t="str">
            <v>380150081All</v>
          </cell>
          <cell r="S8334">
            <v>13</v>
          </cell>
        </row>
        <row r="8335">
          <cell r="A8335" t="str">
            <v>380170081All</v>
          </cell>
          <cell r="B8335">
            <v>22</v>
          </cell>
          <cell r="R8335" t="str">
            <v>380150091All</v>
          </cell>
          <cell r="S8335">
            <v>32</v>
          </cell>
        </row>
        <row r="8336">
          <cell r="A8336" t="str">
            <v>380170091All</v>
          </cell>
          <cell r="B8336">
            <v>44</v>
          </cell>
          <cell r="R8336" t="str">
            <v>380150401All</v>
          </cell>
          <cell r="S8336">
            <v>991</v>
          </cell>
        </row>
        <row r="8337">
          <cell r="A8337" t="str">
            <v>380170711All</v>
          </cell>
          <cell r="B8337">
            <v>980</v>
          </cell>
          <cell r="R8337" t="str">
            <v>380150711All</v>
          </cell>
          <cell r="S8337">
            <v>748</v>
          </cell>
        </row>
        <row r="8338">
          <cell r="A8338" t="str">
            <v>380190011All</v>
          </cell>
          <cell r="B8338">
            <v>32</v>
          </cell>
          <cell r="R8338" t="str">
            <v>380170011All</v>
          </cell>
          <cell r="S8338">
            <v>36</v>
          </cell>
        </row>
        <row r="8339">
          <cell r="A8339" t="str">
            <v>380190016All</v>
          </cell>
          <cell r="B8339">
            <v>41</v>
          </cell>
          <cell r="R8339" t="str">
            <v>380170016All</v>
          </cell>
          <cell r="S8339">
            <v>57</v>
          </cell>
        </row>
        <row r="8340">
          <cell r="A8340" t="str">
            <v>380190031All</v>
          </cell>
          <cell r="B8340">
            <v>17</v>
          </cell>
          <cell r="R8340" t="str">
            <v>380170031All</v>
          </cell>
          <cell r="S8340">
            <v>11</v>
          </cell>
        </row>
        <row r="8341">
          <cell r="A8341" t="str">
            <v>380190041All</v>
          </cell>
          <cell r="B8341">
            <v>61</v>
          </cell>
          <cell r="R8341" t="str">
            <v>380170041All</v>
          </cell>
          <cell r="S8341">
            <v>90</v>
          </cell>
        </row>
        <row r="8342">
          <cell r="A8342" t="str">
            <v>380190067All</v>
          </cell>
          <cell r="B8342">
            <v>1225</v>
          </cell>
          <cell r="R8342" t="str">
            <v>380170067All</v>
          </cell>
          <cell r="S8342">
            <v>1295</v>
          </cell>
        </row>
        <row r="8343">
          <cell r="A8343" t="str">
            <v>380190078All</v>
          </cell>
          <cell r="B8343">
            <v>765</v>
          </cell>
          <cell r="R8343" t="str">
            <v>380170078All</v>
          </cell>
          <cell r="S8343">
            <v>977</v>
          </cell>
        </row>
        <row r="8344">
          <cell r="A8344" t="str">
            <v>380190081All</v>
          </cell>
          <cell r="B8344">
            <v>15</v>
          </cell>
          <cell r="R8344" t="str">
            <v>380170081All</v>
          </cell>
          <cell r="S8344">
            <v>22</v>
          </cell>
        </row>
        <row r="8345">
          <cell r="A8345" t="str">
            <v>380190091All</v>
          </cell>
          <cell r="B8345">
            <v>41</v>
          </cell>
          <cell r="R8345" t="str">
            <v>380170091All</v>
          </cell>
          <cell r="S8345">
            <v>44</v>
          </cell>
        </row>
        <row r="8346">
          <cell r="A8346" t="str">
            <v>380190130All</v>
          </cell>
          <cell r="B8346">
            <v>700</v>
          </cell>
          <cell r="R8346" t="str">
            <v>380170711All</v>
          </cell>
          <cell r="S8346">
            <v>980</v>
          </cell>
        </row>
        <row r="8347">
          <cell r="A8347" t="str">
            <v>380190711All</v>
          </cell>
          <cell r="B8347">
            <v>929</v>
          </cell>
          <cell r="R8347" t="str">
            <v>380190011All</v>
          </cell>
          <cell r="S8347">
            <v>32</v>
          </cell>
        </row>
        <row r="8348">
          <cell r="A8348" t="str">
            <v>380210011All</v>
          </cell>
          <cell r="B8348">
            <v>32</v>
          </cell>
          <cell r="R8348" t="str">
            <v>380190016All</v>
          </cell>
          <cell r="S8348">
            <v>41</v>
          </cell>
        </row>
        <row r="8349">
          <cell r="A8349" t="str">
            <v>380210016All</v>
          </cell>
          <cell r="B8349">
            <v>46</v>
          </cell>
          <cell r="R8349" t="str">
            <v>380190031All</v>
          </cell>
          <cell r="S8349">
            <v>17</v>
          </cell>
        </row>
        <row r="8350">
          <cell r="A8350" t="str">
            <v>380210031All</v>
          </cell>
          <cell r="B8350">
            <v>8</v>
          </cell>
          <cell r="R8350" t="str">
            <v>380190041All</v>
          </cell>
          <cell r="S8350">
            <v>61</v>
          </cell>
        </row>
        <row r="8351">
          <cell r="A8351" t="str">
            <v>380210041All</v>
          </cell>
          <cell r="B8351">
            <v>89</v>
          </cell>
          <cell r="R8351" t="str">
            <v>380190067All</v>
          </cell>
          <cell r="S8351">
            <v>1225</v>
          </cell>
        </row>
        <row r="8352">
          <cell r="A8352" t="str">
            <v>380210067All</v>
          </cell>
          <cell r="B8352">
            <v>1050</v>
          </cell>
          <cell r="R8352" t="str">
            <v>380190078All</v>
          </cell>
          <cell r="S8352">
            <v>765</v>
          </cell>
        </row>
        <row r="8353">
          <cell r="A8353" t="str">
            <v>380210078All</v>
          </cell>
          <cell r="B8353">
            <v>759</v>
          </cell>
          <cell r="R8353" t="str">
            <v>380190081All</v>
          </cell>
          <cell r="S8353">
            <v>15</v>
          </cell>
        </row>
        <row r="8354">
          <cell r="A8354" t="str">
            <v>380210081All</v>
          </cell>
          <cell r="B8354">
            <v>20</v>
          </cell>
          <cell r="R8354" t="str">
            <v>380190091All</v>
          </cell>
          <cell r="S8354">
            <v>41</v>
          </cell>
        </row>
        <row r="8355">
          <cell r="A8355" t="str">
            <v>380210091All</v>
          </cell>
          <cell r="B8355">
            <v>39</v>
          </cell>
          <cell r="R8355" t="str">
            <v>380190130All</v>
          </cell>
          <cell r="S8355">
            <v>700</v>
          </cell>
        </row>
        <row r="8356">
          <cell r="A8356" t="str">
            <v>380230011All</v>
          </cell>
          <cell r="B8356">
            <v>21</v>
          </cell>
          <cell r="R8356" t="str">
            <v>380190711All</v>
          </cell>
          <cell r="S8356">
            <v>929</v>
          </cell>
        </row>
        <row r="8357">
          <cell r="A8357" t="str">
            <v>380230016All</v>
          </cell>
          <cell r="B8357">
            <v>32</v>
          </cell>
          <cell r="R8357" t="str">
            <v>380210011All</v>
          </cell>
          <cell r="S8357">
            <v>32</v>
          </cell>
        </row>
        <row r="8358">
          <cell r="A8358" t="str">
            <v>380230031All</v>
          </cell>
          <cell r="B8358">
            <v>12</v>
          </cell>
          <cell r="R8358" t="str">
            <v>380210016All</v>
          </cell>
          <cell r="S8358">
            <v>46</v>
          </cell>
        </row>
        <row r="8359">
          <cell r="A8359" t="str">
            <v>380230041All</v>
          </cell>
          <cell r="B8359">
            <v>62</v>
          </cell>
          <cell r="R8359" t="str">
            <v>380210031All</v>
          </cell>
          <cell r="S8359">
            <v>8</v>
          </cell>
        </row>
        <row r="8360">
          <cell r="A8360" t="str">
            <v>380230047GAD/GASAll</v>
          </cell>
          <cell r="B8360">
            <v>874</v>
          </cell>
          <cell r="R8360" t="str">
            <v>380210041All</v>
          </cell>
          <cell r="S8360">
            <v>89</v>
          </cell>
        </row>
        <row r="8361">
          <cell r="A8361" t="str">
            <v>380230067All</v>
          </cell>
          <cell r="B8361">
            <v>1114</v>
          </cell>
          <cell r="R8361" t="str">
            <v>380210067All</v>
          </cell>
          <cell r="S8361">
            <v>1050</v>
          </cell>
        </row>
        <row r="8362">
          <cell r="A8362" t="str">
            <v>380230078All</v>
          </cell>
          <cell r="B8362">
            <v>678</v>
          </cell>
          <cell r="R8362" t="str">
            <v>380210078All</v>
          </cell>
          <cell r="S8362">
            <v>759</v>
          </cell>
        </row>
        <row r="8363">
          <cell r="A8363" t="str">
            <v>380230079All</v>
          </cell>
          <cell r="B8363">
            <v>536</v>
          </cell>
          <cell r="R8363" t="str">
            <v>380210081All</v>
          </cell>
          <cell r="S8363">
            <v>20</v>
          </cell>
        </row>
        <row r="8364">
          <cell r="A8364" t="str">
            <v>380230091All</v>
          </cell>
          <cell r="B8364">
            <v>28</v>
          </cell>
          <cell r="R8364" t="str">
            <v>380210091All</v>
          </cell>
          <cell r="S8364">
            <v>39</v>
          </cell>
        </row>
        <row r="8365">
          <cell r="A8365" t="str">
            <v>380230130All</v>
          </cell>
          <cell r="B8365">
            <v>438</v>
          </cell>
          <cell r="R8365" t="str">
            <v>380230011All</v>
          </cell>
          <cell r="S8365">
            <v>21</v>
          </cell>
        </row>
        <row r="8366">
          <cell r="A8366" t="str">
            <v>380230401All</v>
          </cell>
          <cell r="B8366">
            <v>896</v>
          </cell>
          <cell r="R8366" t="str">
            <v>380230016All</v>
          </cell>
          <cell r="S8366">
            <v>32</v>
          </cell>
        </row>
        <row r="8367">
          <cell r="A8367" t="str">
            <v>380230711All</v>
          </cell>
          <cell r="B8367">
            <v>757</v>
          </cell>
          <cell r="R8367" t="str">
            <v>380230031All</v>
          </cell>
          <cell r="S8367">
            <v>12</v>
          </cell>
        </row>
        <row r="8368">
          <cell r="A8368" t="str">
            <v>380250011All</v>
          </cell>
          <cell r="B8368">
            <v>20</v>
          </cell>
          <cell r="R8368" t="str">
            <v>380230041All</v>
          </cell>
          <cell r="S8368">
            <v>62</v>
          </cell>
        </row>
        <row r="8369">
          <cell r="A8369" t="str">
            <v>380250016All</v>
          </cell>
          <cell r="B8369">
            <v>32</v>
          </cell>
          <cell r="R8369" t="str">
            <v>380230047GAD/GASAll</v>
          </cell>
          <cell r="S8369">
            <v>874</v>
          </cell>
        </row>
        <row r="8370">
          <cell r="A8370" t="str">
            <v>380250031All</v>
          </cell>
          <cell r="B8370">
            <v>9</v>
          </cell>
          <cell r="R8370" t="str">
            <v>380230067All</v>
          </cell>
          <cell r="S8370">
            <v>1114</v>
          </cell>
        </row>
        <row r="8371">
          <cell r="A8371" t="str">
            <v>380250041All</v>
          </cell>
          <cell r="B8371">
            <v>41</v>
          </cell>
          <cell r="R8371" t="str">
            <v>380230078All</v>
          </cell>
          <cell r="S8371">
            <v>678</v>
          </cell>
        </row>
        <row r="8372">
          <cell r="A8372" t="str">
            <v>380250047GAD/GASAll</v>
          </cell>
          <cell r="B8372">
            <v>700</v>
          </cell>
          <cell r="R8372" t="str">
            <v>380230079All</v>
          </cell>
          <cell r="S8372">
            <v>536</v>
          </cell>
        </row>
        <row r="8373">
          <cell r="A8373" t="str">
            <v>380250067All</v>
          </cell>
          <cell r="B8373">
            <v>875</v>
          </cell>
          <cell r="R8373" t="str">
            <v>380230091All</v>
          </cell>
          <cell r="S8373">
            <v>28</v>
          </cell>
        </row>
        <row r="8374">
          <cell r="A8374" t="str">
            <v>380250078All</v>
          </cell>
          <cell r="B8374">
            <v>641</v>
          </cell>
          <cell r="R8374" t="str">
            <v>380230130All</v>
          </cell>
          <cell r="S8374">
            <v>438</v>
          </cell>
        </row>
        <row r="8375">
          <cell r="A8375" t="str">
            <v>380250079All</v>
          </cell>
          <cell r="B8375">
            <v>476</v>
          </cell>
          <cell r="R8375" t="str">
            <v>380230401All</v>
          </cell>
          <cell r="S8375">
            <v>896</v>
          </cell>
        </row>
        <row r="8376">
          <cell r="A8376" t="str">
            <v>380250091All</v>
          </cell>
          <cell r="B8376">
            <v>28</v>
          </cell>
          <cell r="R8376" t="str">
            <v>380230711All</v>
          </cell>
          <cell r="S8376">
            <v>757</v>
          </cell>
        </row>
        <row r="8377">
          <cell r="A8377" t="str">
            <v>380250130All</v>
          </cell>
          <cell r="B8377">
            <v>450</v>
          </cell>
          <cell r="R8377" t="str">
            <v>380250011All</v>
          </cell>
          <cell r="S8377">
            <v>20</v>
          </cell>
        </row>
        <row r="8378">
          <cell r="A8378" t="str">
            <v>380250401All</v>
          </cell>
          <cell r="B8378">
            <v>683</v>
          </cell>
          <cell r="R8378" t="str">
            <v>380250016All</v>
          </cell>
          <cell r="S8378">
            <v>32</v>
          </cell>
        </row>
        <row r="8379">
          <cell r="A8379" t="str">
            <v>380250711All</v>
          </cell>
          <cell r="B8379">
            <v>615</v>
          </cell>
          <cell r="R8379" t="str">
            <v>380250031All</v>
          </cell>
          <cell r="S8379">
            <v>9</v>
          </cell>
        </row>
        <row r="8380">
          <cell r="A8380" t="str">
            <v>380270011All</v>
          </cell>
          <cell r="B8380">
            <v>29</v>
          </cell>
          <cell r="R8380" t="str">
            <v>380250041All</v>
          </cell>
          <cell r="S8380">
            <v>41</v>
          </cell>
        </row>
        <row r="8381">
          <cell r="A8381" t="str">
            <v>380270016All</v>
          </cell>
          <cell r="B8381">
            <v>41</v>
          </cell>
          <cell r="R8381" t="str">
            <v>380250047GAD/GASAll</v>
          </cell>
          <cell r="S8381">
            <v>700</v>
          </cell>
        </row>
        <row r="8382">
          <cell r="A8382" t="str">
            <v>380270031All</v>
          </cell>
          <cell r="B8382">
            <v>14</v>
          </cell>
          <cell r="R8382" t="str">
            <v>380250067All</v>
          </cell>
          <cell r="S8382">
            <v>875</v>
          </cell>
        </row>
        <row r="8383">
          <cell r="A8383" t="str">
            <v>380270041All</v>
          </cell>
          <cell r="B8383">
            <v>60</v>
          </cell>
          <cell r="R8383" t="str">
            <v>380250078All</v>
          </cell>
          <cell r="S8383">
            <v>641</v>
          </cell>
        </row>
        <row r="8384">
          <cell r="A8384" t="str">
            <v>380270067All</v>
          </cell>
          <cell r="B8384">
            <v>1190</v>
          </cell>
          <cell r="R8384" t="str">
            <v>380250079All</v>
          </cell>
          <cell r="S8384">
            <v>476</v>
          </cell>
        </row>
        <row r="8385">
          <cell r="A8385" t="str">
            <v>380270078All</v>
          </cell>
          <cell r="B8385">
            <v>777</v>
          </cell>
          <cell r="R8385" t="str">
            <v>380250091All</v>
          </cell>
          <cell r="S8385">
            <v>28</v>
          </cell>
        </row>
        <row r="8386">
          <cell r="A8386" t="str">
            <v>380270081All</v>
          </cell>
          <cell r="B8386">
            <v>18</v>
          </cell>
          <cell r="R8386" t="str">
            <v>380250130All</v>
          </cell>
          <cell r="S8386">
            <v>450</v>
          </cell>
        </row>
        <row r="8387">
          <cell r="A8387" t="str">
            <v>380270091All</v>
          </cell>
          <cell r="B8387">
            <v>41</v>
          </cell>
          <cell r="R8387" t="str">
            <v>380250401All</v>
          </cell>
          <cell r="S8387">
            <v>683</v>
          </cell>
        </row>
        <row r="8388">
          <cell r="A8388" t="str">
            <v>380270711All</v>
          </cell>
          <cell r="B8388">
            <v>841</v>
          </cell>
          <cell r="R8388" t="str">
            <v>380250711All</v>
          </cell>
          <cell r="S8388">
            <v>615</v>
          </cell>
        </row>
        <row r="8389">
          <cell r="A8389" t="str">
            <v>380290011All</v>
          </cell>
          <cell r="B8389">
            <v>23</v>
          </cell>
          <cell r="R8389" t="str">
            <v>380270011All</v>
          </cell>
          <cell r="S8389">
            <v>29</v>
          </cell>
        </row>
        <row r="8390">
          <cell r="A8390" t="str">
            <v>380290016All</v>
          </cell>
          <cell r="B8390">
            <v>40</v>
          </cell>
          <cell r="R8390" t="str">
            <v>380270016All</v>
          </cell>
          <cell r="S8390">
            <v>41</v>
          </cell>
        </row>
        <row r="8391">
          <cell r="A8391" t="str">
            <v>380290031All</v>
          </cell>
          <cell r="B8391">
            <v>10</v>
          </cell>
          <cell r="R8391" t="str">
            <v>380270031All</v>
          </cell>
          <cell r="S8391">
            <v>14</v>
          </cell>
        </row>
        <row r="8392">
          <cell r="A8392" t="str">
            <v>380290041All</v>
          </cell>
          <cell r="B8392">
            <v>58</v>
          </cell>
          <cell r="R8392" t="str">
            <v>380270041All</v>
          </cell>
          <cell r="S8392">
            <v>60</v>
          </cell>
        </row>
        <row r="8393">
          <cell r="A8393" t="str">
            <v>380290067All</v>
          </cell>
          <cell r="B8393">
            <v>1082</v>
          </cell>
          <cell r="R8393" t="str">
            <v>380270067All</v>
          </cell>
          <cell r="S8393">
            <v>1190</v>
          </cell>
        </row>
        <row r="8394">
          <cell r="A8394" t="str">
            <v>380290078All</v>
          </cell>
          <cell r="B8394">
            <v>988</v>
          </cell>
          <cell r="R8394" t="str">
            <v>380270078All</v>
          </cell>
          <cell r="S8394">
            <v>777</v>
          </cell>
        </row>
        <row r="8395">
          <cell r="A8395" t="str">
            <v>380290081All</v>
          </cell>
          <cell r="B8395">
            <v>15</v>
          </cell>
          <cell r="R8395" t="str">
            <v>380270081All</v>
          </cell>
          <cell r="S8395">
            <v>18</v>
          </cell>
        </row>
        <row r="8396">
          <cell r="A8396" t="str">
            <v>380290091All</v>
          </cell>
          <cell r="B8396">
            <v>35</v>
          </cell>
          <cell r="R8396" t="str">
            <v>380270091All</v>
          </cell>
          <cell r="S8396">
            <v>41</v>
          </cell>
        </row>
        <row r="8397">
          <cell r="A8397" t="str">
            <v>380290401All</v>
          </cell>
          <cell r="B8397">
            <v>844</v>
          </cell>
          <cell r="R8397" t="str">
            <v>380270711All</v>
          </cell>
          <cell r="S8397">
            <v>841</v>
          </cell>
        </row>
        <row r="8398">
          <cell r="A8398" t="str">
            <v>380290711All</v>
          </cell>
          <cell r="B8398">
            <v>701</v>
          </cell>
          <cell r="R8398" t="str">
            <v>380290011All</v>
          </cell>
          <cell r="S8398">
            <v>23</v>
          </cell>
        </row>
        <row r="8399">
          <cell r="A8399" t="str">
            <v>380310011All</v>
          </cell>
          <cell r="B8399">
            <v>32</v>
          </cell>
          <cell r="R8399" t="str">
            <v>380290016All</v>
          </cell>
          <cell r="S8399">
            <v>40</v>
          </cell>
        </row>
        <row r="8400">
          <cell r="A8400" t="str">
            <v>380310016All</v>
          </cell>
          <cell r="B8400">
            <v>43</v>
          </cell>
          <cell r="R8400" t="str">
            <v>380290031All</v>
          </cell>
          <cell r="S8400">
            <v>10</v>
          </cell>
        </row>
        <row r="8401">
          <cell r="A8401" t="str">
            <v>380310031All</v>
          </cell>
          <cell r="B8401">
            <v>15</v>
          </cell>
          <cell r="R8401" t="str">
            <v>380290041All</v>
          </cell>
          <cell r="S8401">
            <v>58</v>
          </cell>
        </row>
        <row r="8402">
          <cell r="A8402" t="str">
            <v>380310041All</v>
          </cell>
          <cell r="B8402">
            <v>68</v>
          </cell>
          <cell r="R8402" t="str">
            <v>380290067All</v>
          </cell>
          <cell r="S8402">
            <v>1082</v>
          </cell>
        </row>
        <row r="8403">
          <cell r="A8403" t="str">
            <v>380310067All</v>
          </cell>
          <cell r="B8403">
            <v>1365</v>
          </cell>
          <cell r="R8403" t="str">
            <v>380290078All</v>
          </cell>
          <cell r="S8403">
            <v>988</v>
          </cell>
        </row>
        <row r="8404">
          <cell r="A8404" t="str">
            <v>380310078All</v>
          </cell>
          <cell r="B8404">
            <v>668</v>
          </cell>
          <cell r="R8404" t="str">
            <v>380290081All</v>
          </cell>
          <cell r="S8404">
            <v>15</v>
          </cell>
        </row>
        <row r="8405">
          <cell r="A8405" t="str">
            <v>380310081All</v>
          </cell>
          <cell r="B8405">
            <v>15</v>
          </cell>
          <cell r="R8405" t="str">
            <v>380290091All</v>
          </cell>
          <cell r="S8405">
            <v>35</v>
          </cell>
        </row>
        <row r="8406">
          <cell r="A8406" t="str">
            <v>380310091All</v>
          </cell>
          <cell r="B8406">
            <v>42</v>
          </cell>
          <cell r="R8406" t="str">
            <v>380290401All</v>
          </cell>
          <cell r="S8406">
            <v>844</v>
          </cell>
        </row>
        <row r="8407">
          <cell r="A8407" t="str">
            <v>380310711All</v>
          </cell>
          <cell r="B8407">
            <v>721</v>
          </cell>
          <cell r="R8407" t="str">
            <v>380290711All</v>
          </cell>
          <cell r="S8407">
            <v>701</v>
          </cell>
        </row>
        <row r="8408">
          <cell r="A8408" t="str">
            <v>380330011All</v>
          </cell>
          <cell r="B8408">
            <v>21</v>
          </cell>
          <cell r="R8408" t="str">
            <v>380310011All</v>
          </cell>
          <cell r="S8408">
            <v>32</v>
          </cell>
        </row>
        <row r="8409">
          <cell r="A8409" t="str">
            <v>380330016All</v>
          </cell>
          <cell r="B8409">
            <v>34</v>
          </cell>
          <cell r="R8409" t="str">
            <v>380310016All</v>
          </cell>
          <cell r="S8409">
            <v>43</v>
          </cell>
        </row>
        <row r="8410">
          <cell r="A8410" t="str">
            <v>380330031All</v>
          </cell>
          <cell r="B8410">
            <v>8</v>
          </cell>
          <cell r="R8410" t="str">
            <v>380310031All</v>
          </cell>
          <cell r="S8410">
            <v>15</v>
          </cell>
        </row>
        <row r="8411">
          <cell r="A8411" t="str">
            <v>380330047GAD/GASAll</v>
          </cell>
          <cell r="B8411">
            <v>728</v>
          </cell>
          <cell r="R8411" t="str">
            <v>380310041All</v>
          </cell>
          <cell r="S8411">
            <v>68</v>
          </cell>
        </row>
        <row r="8412">
          <cell r="A8412" t="str">
            <v>380330067All</v>
          </cell>
          <cell r="B8412">
            <v>1155</v>
          </cell>
          <cell r="R8412" t="str">
            <v>380310067All</v>
          </cell>
          <cell r="S8412">
            <v>1365</v>
          </cell>
        </row>
        <row r="8413">
          <cell r="A8413" t="str">
            <v>380330078All</v>
          </cell>
          <cell r="B8413">
            <v>816</v>
          </cell>
          <cell r="R8413" t="str">
            <v>380310078All</v>
          </cell>
          <cell r="S8413">
            <v>668</v>
          </cell>
        </row>
        <row r="8414">
          <cell r="A8414" t="str">
            <v>380330079All</v>
          </cell>
          <cell r="B8414">
            <v>530</v>
          </cell>
          <cell r="R8414" t="str">
            <v>380310081All</v>
          </cell>
          <cell r="S8414">
            <v>15</v>
          </cell>
        </row>
        <row r="8415">
          <cell r="A8415" t="str">
            <v>380330091All</v>
          </cell>
          <cell r="B8415">
            <v>22</v>
          </cell>
          <cell r="R8415" t="str">
            <v>380310091All</v>
          </cell>
          <cell r="S8415">
            <v>42</v>
          </cell>
        </row>
        <row r="8416">
          <cell r="A8416" t="str">
            <v>380330130All</v>
          </cell>
          <cell r="B8416">
            <v>435</v>
          </cell>
          <cell r="R8416" t="str">
            <v>380310711All</v>
          </cell>
          <cell r="S8416">
            <v>721</v>
          </cell>
        </row>
        <row r="8417">
          <cell r="A8417" t="str">
            <v>380330401All</v>
          </cell>
          <cell r="B8417">
            <v>901</v>
          </cell>
          <cell r="R8417" t="str">
            <v>380330011All</v>
          </cell>
          <cell r="S8417">
            <v>21</v>
          </cell>
        </row>
        <row r="8418">
          <cell r="A8418" t="str">
            <v>380330711All</v>
          </cell>
          <cell r="B8418">
            <v>602</v>
          </cell>
          <cell r="R8418" t="str">
            <v>380330016All</v>
          </cell>
          <cell r="S8418">
            <v>34</v>
          </cell>
        </row>
        <row r="8419">
          <cell r="A8419" t="str">
            <v>380350011All</v>
          </cell>
          <cell r="B8419">
            <v>36</v>
          </cell>
          <cell r="R8419" t="str">
            <v>380330031All</v>
          </cell>
          <cell r="S8419">
            <v>8</v>
          </cell>
        </row>
        <row r="8420">
          <cell r="A8420" t="str">
            <v>380350016All</v>
          </cell>
          <cell r="B8420">
            <v>50</v>
          </cell>
          <cell r="R8420" t="str">
            <v>380330047GAD/GASAll</v>
          </cell>
          <cell r="S8420">
            <v>728</v>
          </cell>
        </row>
        <row r="8421">
          <cell r="A8421" t="str">
            <v>380350031All</v>
          </cell>
          <cell r="B8421">
            <v>15</v>
          </cell>
          <cell r="R8421" t="str">
            <v>380330067All</v>
          </cell>
          <cell r="S8421">
            <v>1155</v>
          </cell>
        </row>
        <row r="8422">
          <cell r="A8422" t="str">
            <v>380350041All</v>
          </cell>
          <cell r="B8422">
            <v>71</v>
          </cell>
          <cell r="R8422" t="str">
            <v>380330078All</v>
          </cell>
          <cell r="S8422">
            <v>816</v>
          </cell>
        </row>
        <row r="8423">
          <cell r="A8423" t="str">
            <v>380350067All</v>
          </cell>
          <cell r="B8423">
            <v>1540</v>
          </cell>
          <cell r="R8423" t="str">
            <v>380330079All</v>
          </cell>
          <cell r="S8423">
            <v>530</v>
          </cell>
        </row>
        <row r="8424">
          <cell r="A8424" t="str">
            <v>380350078All</v>
          </cell>
          <cell r="B8424">
            <v>740</v>
          </cell>
          <cell r="R8424" t="str">
            <v>380330091All</v>
          </cell>
          <cell r="S8424">
            <v>22</v>
          </cell>
        </row>
        <row r="8425">
          <cell r="A8425" t="str">
            <v>380350081All</v>
          </cell>
          <cell r="B8425">
            <v>17</v>
          </cell>
          <cell r="R8425" t="str">
            <v>380330130All</v>
          </cell>
          <cell r="S8425">
            <v>435</v>
          </cell>
        </row>
        <row r="8426">
          <cell r="A8426" t="str">
            <v>380350091All</v>
          </cell>
          <cell r="B8426">
            <v>38</v>
          </cell>
          <cell r="R8426" t="str">
            <v>380330401All</v>
          </cell>
          <cell r="S8426">
            <v>901</v>
          </cell>
        </row>
        <row r="8427">
          <cell r="A8427" t="str">
            <v>380350129All</v>
          </cell>
          <cell r="B8427">
            <v>742</v>
          </cell>
          <cell r="R8427" t="str">
            <v>380330711All</v>
          </cell>
          <cell r="S8427">
            <v>602</v>
          </cell>
        </row>
        <row r="8428">
          <cell r="A8428" t="str">
            <v>380350711All</v>
          </cell>
          <cell r="B8428">
            <v>825</v>
          </cell>
          <cell r="R8428" t="str">
            <v>380350011All</v>
          </cell>
          <cell r="S8428">
            <v>36</v>
          </cell>
        </row>
        <row r="8429">
          <cell r="A8429" t="str">
            <v>380350711Irrigated</v>
          </cell>
          <cell r="B8429">
            <v>825</v>
          </cell>
          <cell r="R8429" t="str">
            <v>380350016All</v>
          </cell>
          <cell r="S8429">
            <v>50</v>
          </cell>
        </row>
        <row r="8430">
          <cell r="A8430" t="str">
            <v>380350711Nonirrigated</v>
          </cell>
          <cell r="B8430">
            <v>825</v>
          </cell>
          <cell r="R8430" t="str">
            <v>380350031All</v>
          </cell>
          <cell r="S8430">
            <v>15</v>
          </cell>
        </row>
        <row r="8431">
          <cell r="A8431" t="str">
            <v>380370011All</v>
          </cell>
          <cell r="B8431">
            <v>16</v>
          </cell>
          <cell r="R8431" t="str">
            <v>380350041All</v>
          </cell>
          <cell r="S8431">
            <v>71</v>
          </cell>
        </row>
        <row r="8432">
          <cell r="A8432" t="str">
            <v>380370016All</v>
          </cell>
          <cell r="B8432">
            <v>29</v>
          </cell>
          <cell r="R8432" t="str">
            <v>380350067All</v>
          </cell>
          <cell r="S8432">
            <v>1540</v>
          </cell>
        </row>
        <row r="8433">
          <cell r="A8433" t="str">
            <v>380370031All</v>
          </cell>
          <cell r="B8433">
            <v>8</v>
          </cell>
          <cell r="R8433" t="str">
            <v>380350078All</v>
          </cell>
          <cell r="S8433">
            <v>740</v>
          </cell>
        </row>
        <row r="8434">
          <cell r="A8434" t="str">
            <v>380370041All</v>
          </cell>
          <cell r="B8434">
            <v>39</v>
          </cell>
          <cell r="R8434" t="str">
            <v>380350081All</v>
          </cell>
          <cell r="S8434">
            <v>17</v>
          </cell>
        </row>
        <row r="8435">
          <cell r="A8435" t="str">
            <v>380370047GAD/GASAll</v>
          </cell>
          <cell r="B8435">
            <v>562</v>
          </cell>
          <cell r="R8435" t="str">
            <v>380350091All</v>
          </cell>
          <cell r="S8435">
            <v>38</v>
          </cell>
        </row>
        <row r="8436">
          <cell r="A8436" t="str">
            <v>380370067All</v>
          </cell>
          <cell r="B8436">
            <v>711</v>
          </cell>
          <cell r="R8436" t="str">
            <v>380350129All</v>
          </cell>
          <cell r="S8436">
            <v>742</v>
          </cell>
        </row>
        <row r="8437">
          <cell r="A8437" t="str">
            <v>380370078All</v>
          </cell>
          <cell r="B8437">
            <v>650</v>
          </cell>
          <cell r="R8437" t="str">
            <v>380350711All</v>
          </cell>
          <cell r="S8437">
            <v>825</v>
          </cell>
        </row>
        <row r="8438">
          <cell r="A8438" t="str">
            <v>380370079All</v>
          </cell>
          <cell r="B8438">
            <v>413</v>
          </cell>
          <cell r="R8438" t="str">
            <v>380350711Irrigated</v>
          </cell>
          <cell r="S8438">
            <v>825</v>
          </cell>
        </row>
        <row r="8439">
          <cell r="A8439" t="str">
            <v>380370091All</v>
          </cell>
          <cell r="B8439">
            <v>24</v>
          </cell>
          <cell r="R8439" t="str">
            <v>380350711NonIrrigated</v>
          </cell>
          <cell r="S8439">
            <v>825</v>
          </cell>
        </row>
        <row r="8440">
          <cell r="A8440" t="str">
            <v>380370401All</v>
          </cell>
          <cell r="B8440">
            <v>607</v>
          </cell>
          <cell r="R8440" t="str">
            <v>380370011All</v>
          </cell>
          <cell r="S8440">
            <v>16</v>
          </cell>
        </row>
        <row r="8441">
          <cell r="A8441" t="str">
            <v>380370711All</v>
          </cell>
          <cell r="B8441">
            <v>533</v>
          </cell>
          <cell r="R8441" t="str">
            <v>380370016All</v>
          </cell>
          <cell r="S8441">
            <v>29</v>
          </cell>
        </row>
        <row r="8442">
          <cell r="A8442" t="str">
            <v>380390011All</v>
          </cell>
          <cell r="B8442">
            <v>33</v>
          </cell>
          <cell r="R8442" t="str">
            <v>380370031All</v>
          </cell>
          <cell r="S8442">
            <v>8</v>
          </cell>
        </row>
        <row r="8443">
          <cell r="A8443" t="str">
            <v>380390016All</v>
          </cell>
          <cell r="B8443">
            <v>39</v>
          </cell>
          <cell r="R8443" t="str">
            <v>380370041All</v>
          </cell>
          <cell r="S8443">
            <v>39</v>
          </cell>
        </row>
        <row r="8444">
          <cell r="A8444" t="str">
            <v>380390031All</v>
          </cell>
          <cell r="B8444">
            <v>11</v>
          </cell>
          <cell r="R8444" t="str">
            <v>380370047GAD/GASAll</v>
          </cell>
          <cell r="S8444">
            <v>562</v>
          </cell>
        </row>
        <row r="8445">
          <cell r="A8445" t="str">
            <v>380390041All</v>
          </cell>
          <cell r="B8445">
            <v>71</v>
          </cell>
          <cell r="R8445" t="str">
            <v>380370067All</v>
          </cell>
          <cell r="S8445">
            <v>711</v>
          </cell>
        </row>
        <row r="8446">
          <cell r="A8446" t="str">
            <v>380390067All</v>
          </cell>
          <cell r="B8446">
            <v>1330</v>
          </cell>
          <cell r="R8446" t="str">
            <v>380370078All</v>
          </cell>
          <cell r="S8446">
            <v>650</v>
          </cell>
        </row>
        <row r="8447">
          <cell r="A8447" t="str">
            <v>380390078All</v>
          </cell>
          <cell r="B8447">
            <v>915</v>
          </cell>
          <cell r="R8447" t="str">
            <v>380370079All</v>
          </cell>
          <cell r="S8447">
            <v>413</v>
          </cell>
        </row>
        <row r="8448">
          <cell r="A8448" t="str">
            <v>380390081All</v>
          </cell>
          <cell r="B8448">
            <v>18</v>
          </cell>
          <cell r="R8448" t="str">
            <v>380370091All</v>
          </cell>
          <cell r="S8448">
            <v>24</v>
          </cell>
        </row>
        <row r="8449">
          <cell r="A8449" t="str">
            <v>380390091All</v>
          </cell>
          <cell r="B8449">
            <v>41</v>
          </cell>
          <cell r="R8449" t="str">
            <v>380370401All</v>
          </cell>
          <cell r="S8449">
            <v>607</v>
          </cell>
        </row>
        <row r="8450">
          <cell r="A8450" t="str">
            <v>380390711All</v>
          </cell>
          <cell r="B8450">
            <v>867</v>
          </cell>
          <cell r="R8450" t="str">
            <v>380370711All</v>
          </cell>
          <cell r="S8450">
            <v>533</v>
          </cell>
        </row>
        <row r="8451">
          <cell r="A8451" t="str">
            <v>380410011All</v>
          </cell>
          <cell r="B8451">
            <v>24</v>
          </cell>
          <cell r="R8451" t="str">
            <v>380390011All</v>
          </cell>
          <cell r="S8451">
            <v>33</v>
          </cell>
        </row>
        <row r="8452">
          <cell r="A8452" t="str">
            <v>380410016All</v>
          </cell>
          <cell r="B8452">
            <v>29</v>
          </cell>
          <cell r="R8452" t="str">
            <v>380390016All</v>
          </cell>
          <cell r="S8452">
            <v>39</v>
          </cell>
        </row>
        <row r="8453">
          <cell r="A8453" t="str">
            <v>380410031All</v>
          </cell>
          <cell r="B8453">
            <v>13</v>
          </cell>
          <cell r="R8453" t="str">
            <v>380390031All</v>
          </cell>
          <cell r="S8453">
            <v>11</v>
          </cell>
        </row>
        <row r="8454">
          <cell r="A8454" t="str">
            <v>380410041All</v>
          </cell>
          <cell r="B8454">
            <v>41</v>
          </cell>
          <cell r="R8454" t="str">
            <v>380390041All</v>
          </cell>
          <cell r="S8454">
            <v>71</v>
          </cell>
        </row>
        <row r="8455">
          <cell r="A8455" t="str">
            <v>380410047GAD/GASAll</v>
          </cell>
          <cell r="B8455">
            <v>811</v>
          </cell>
          <cell r="R8455" t="str">
            <v>380390067All</v>
          </cell>
          <cell r="S8455">
            <v>1330</v>
          </cell>
        </row>
        <row r="8456">
          <cell r="A8456" t="str">
            <v>380410067All</v>
          </cell>
          <cell r="B8456">
            <v>1040</v>
          </cell>
          <cell r="R8456" t="str">
            <v>380390078All</v>
          </cell>
          <cell r="S8456">
            <v>915</v>
          </cell>
        </row>
        <row r="8457">
          <cell r="A8457" t="str">
            <v>380410078All</v>
          </cell>
          <cell r="B8457">
            <v>864</v>
          </cell>
          <cell r="R8457" t="str">
            <v>380390081All</v>
          </cell>
          <cell r="S8457">
            <v>18</v>
          </cell>
        </row>
        <row r="8458">
          <cell r="A8458" t="str">
            <v>380410079All</v>
          </cell>
          <cell r="B8458">
            <v>602</v>
          </cell>
          <cell r="R8458" t="str">
            <v>380390091All</v>
          </cell>
          <cell r="S8458">
            <v>41</v>
          </cell>
        </row>
        <row r="8459">
          <cell r="A8459" t="str">
            <v>380410091All</v>
          </cell>
          <cell r="B8459">
            <v>32</v>
          </cell>
          <cell r="R8459" t="str">
            <v>380390711All</v>
          </cell>
          <cell r="S8459">
            <v>867</v>
          </cell>
        </row>
        <row r="8460">
          <cell r="A8460" t="str">
            <v>380410130All</v>
          </cell>
          <cell r="B8460">
            <v>456</v>
          </cell>
          <cell r="R8460" t="str">
            <v>380410011All</v>
          </cell>
          <cell r="S8460">
            <v>24</v>
          </cell>
        </row>
        <row r="8461">
          <cell r="A8461" t="str">
            <v>380410401All</v>
          </cell>
          <cell r="B8461">
            <v>811</v>
          </cell>
          <cell r="R8461" t="str">
            <v>380410016All</v>
          </cell>
          <cell r="S8461">
            <v>29</v>
          </cell>
        </row>
        <row r="8462">
          <cell r="A8462" t="str">
            <v>380410711All</v>
          </cell>
          <cell r="B8462">
            <v>770</v>
          </cell>
          <cell r="R8462" t="str">
            <v>380410031All</v>
          </cell>
          <cell r="S8462">
            <v>13</v>
          </cell>
        </row>
        <row r="8463">
          <cell r="A8463" t="str">
            <v>380430011All</v>
          </cell>
          <cell r="B8463">
            <v>24</v>
          </cell>
          <cell r="R8463" t="str">
            <v>380410041All</v>
          </cell>
          <cell r="S8463">
            <v>41</v>
          </cell>
        </row>
        <row r="8464">
          <cell r="A8464" t="str">
            <v>380430016All</v>
          </cell>
          <cell r="B8464">
            <v>31</v>
          </cell>
          <cell r="R8464" t="str">
            <v>380410047GAD/GASAll</v>
          </cell>
          <cell r="S8464">
            <v>811</v>
          </cell>
        </row>
        <row r="8465">
          <cell r="A8465" t="str">
            <v>380430031All</v>
          </cell>
          <cell r="B8465">
            <v>9</v>
          </cell>
          <cell r="R8465" t="str">
            <v>380410067All</v>
          </cell>
          <cell r="S8465">
            <v>1040</v>
          </cell>
        </row>
        <row r="8466">
          <cell r="A8466" t="str">
            <v>380430041All</v>
          </cell>
          <cell r="B8466">
            <v>57</v>
          </cell>
          <cell r="R8466" t="str">
            <v>380410078All</v>
          </cell>
          <cell r="S8466">
            <v>864</v>
          </cell>
        </row>
        <row r="8467">
          <cell r="A8467" t="str">
            <v>380430067All</v>
          </cell>
          <cell r="B8467">
            <v>898</v>
          </cell>
          <cell r="R8467" t="str">
            <v>380410079All</v>
          </cell>
          <cell r="S8467">
            <v>602</v>
          </cell>
        </row>
        <row r="8468">
          <cell r="A8468" t="str">
            <v>380430078All</v>
          </cell>
          <cell r="B8468">
            <v>911</v>
          </cell>
          <cell r="R8468" t="str">
            <v>380410091All</v>
          </cell>
          <cell r="S8468">
            <v>32</v>
          </cell>
        </row>
        <row r="8469">
          <cell r="A8469" t="str">
            <v>380430081All</v>
          </cell>
          <cell r="B8469">
            <v>14</v>
          </cell>
          <cell r="R8469" t="str">
            <v>380410130All</v>
          </cell>
          <cell r="S8469">
            <v>456</v>
          </cell>
        </row>
        <row r="8470">
          <cell r="A8470" t="str">
            <v>380430091All</v>
          </cell>
          <cell r="B8470">
            <v>29</v>
          </cell>
          <cell r="R8470" t="str">
            <v>380410401All</v>
          </cell>
          <cell r="S8470">
            <v>811</v>
          </cell>
        </row>
        <row r="8471">
          <cell r="A8471" t="str">
            <v>380430401All</v>
          </cell>
          <cell r="B8471">
            <v>701</v>
          </cell>
          <cell r="R8471" t="str">
            <v>380410711All</v>
          </cell>
          <cell r="S8471">
            <v>770</v>
          </cell>
        </row>
        <row r="8472">
          <cell r="A8472" t="str">
            <v>380430711All</v>
          </cell>
          <cell r="B8472">
            <v>708</v>
          </cell>
          <cell r="R8472" t="str">
            <v>380430011All</v>
          </cell>
          <cell r="S8472">
            <v>24</v>
          </cell>
        </row>
        <row r="8473">
          <cell r="A8473" t="str">
            <v>380450011All</v>
          </cell>
          <cell r="B8473">
            <v>34</v>
          </cell>
          <cell r="R8473" t="str">
            <v>380430016All</v>
          </cell>
          <cell r="S8473">
            <v>31</v>
          </cell>
        </row>
        <row r="8474">
          <cell r="A8474" t="str">
            <v>380450016All</v>
          </cell>
          <cell r="B8474">
            <v>60</v>
          </cell>
          <cell r="R8474" t="str">
            <v>380430031All</v>
          </cell>
          <cell r="S8474">
            <v>9</v>
          </cell>
        </row>
        <row r="8475">
          <cell r="A8475" t="str">
            <v>380450031All</v>
          </cell>
          <cell r="B8475">
            <v>8</v>
          </cell>
          <cell r="R8475" t="str">
            <v>380430041All</v>
          </cell>
          <cell r="S8475">
            <v>57</v>
          </cell>
        </row>
        <row r="8476">
          <cell r="A8476" t="str">
            <v>380450041All</v>
          </cell>
          <cell r="B8476">
            <v>88</v>
          </cell>
          <cell r="R8476" t="str">
            <v>380430067All</v>
          </cell>
          <cell r="S8476">
            <v>898</v>
          </cell>
        </row>
        <row r="8477">
          <cell r="A8477" t="str">
            <v>380450067All</v>
          </cell>
          <cell r="B8477">
            <v>1120</v>
          </cell>
          <cell r="R8477" t="str">
            <v>380430078All</v>
          </cell>
          <cell r="S8477">
            <v>911</v>
          </cell>
        </row>
        <row r="8478">
          <cell r="A8478" t="str">
            <v>380450078All</v>
          </cell>
          <cell r="B8478">
            <v>863</v>
          </cell>
          <cell r="R8478" t="str">
            <v>380430081All</v>
          </cell>
          <cell r="S8478">
            <v>14</v>
          </cell>
        </row>
        <row r="8479">
          <cell r="A8479" t="str">
            <v>380450081All</v>
          </cell>
          <cell r="B8479">
            <v>24</v>
          </cell>
          <cell r="R8479" t="str">
            <v>380430091All</v>
          </cell>
          <cell r="S8479">
            <v>29</v>
          </cell>
        </row>
        <row r="8480">
          <cell r="A8480" t="str">
            <v>380450091All</v>
          </cell>
          <cell r="B8480">
            <v>42</v>
          </cell>
          <cell r="R8480" t="str">
            <v>380430401All</v>
          </cell>
          <cell r="S8480">
            <v>701</v>
          </cell>
        </row>
        <row r="8481">
          <cell r="A8481" t="str">
            <v>380470011All</v>
          </cell>
          <cell r="B8481">
            <v>23</v>
          </cell>
          <cell r="R8481" t="str">
            <v>380430711All</v>
          </cell>
          <cell r="S8481">
            <v>708</v>
          </cell>
        </row>
        <row r="8482">
          <cell r="A8482" t="str">
            <v>380470016All</v>
          </cell>
          <cell r="B8482">
            <v>41</v>
          </cell>
          <cell r="R8482" t="str">
            <v>380450011All</v>
          </cell>
          <cell r="S8482">
            <v>34</v>
          </cell>
        </row>
        <row r="8483">
          <cell r="A8483" t="str">
            <v>380470031All</v>
          </cell>
          <cell r="B8483">
            <v>10</v>
          </cell>
          <cell r="R8483" t="str">
            <v>380450016All</v>
          </cell>
          <cell r="S8483">
            <v>60</v>
          </cell>
        </row>
        <row r="8484">
          <cell r="A8484" t="str">
            <v>380470041All</v>
          </cell>
          <cell r="B8484">
            <v>57</v>
          </cell>
          <cell r="R8484" t="str">
            <v>380450031All</v>
          </cell>
          <cell r="S8484">
            <v>8</v>
          </cell>
        </row>
        <row r="8485">
          <cell r="A8485" t="str">
            <v>380470067All</v>
          </cell>
          <cell r="B8485">
            <v>1118</v>
          </cell>
          <cell r="R8485" t="str">
            <v>380450041All</v>
          </cell>
          <cell r="S8485">
            <v>88</v>
          </cell>
        </row>
        <row r="8486">
          <cell r="A8486" t="str">
            <v>380470078All</v>
          </cell>
          <cell r="B8486">
            <v>900</v>
          </cell>
          <cell r="R8486" t="str">
            <v>380450067All</v>
          </cell>
          <cell r="S8486">
            <v>1120</v>
          </cell>
        </row>
        <row r="8487">
          <cell r="A8487" t="str">
            <v>380470081All</v>
          </cell>
          <cell r="B8487">
            <v>19</v>
          </cell>
          <cell r="R8487" t="str">
            <v>380450078All</v>
          </cell>
          <cell r="S8487">
            <v>863</v>
          </cell>
        </row>
        <row r="8488">
          <cell r="A8488" t="str">
            <v>380470091All</v>
          </cell>
          <cell r="B8488">
            <v>34</v>
          </cell>
          <cell r="R8488" t="str">
            <v>380450081All</v>
          </cell>
          <cell r="S8488">
            <v>24</v>
          </cell>
        </row>
        <row r="8489">
          <cell r="A8489" t="str">
            <v>380470711All</v>
          </cell>
          <cell r="B8489">
            <v>816</v>
          </cell>
          <cell r="R8489" t="str">
            <v>380450091All</v>
          </cell>
          <cell r="S8489">
            <v>42</v>
          </cell>
        </row>
        <row r="8490">
          <cell r="A8490" t="str">
            <v>380490011All</v>
          </cell>
          <cell r="B8490">
            <v>23</v>
          </cell>
          <cell r="R8490" t="str">
            <v>380470011All</v>
          </cell>
          <cell r="S8490">
            <v>23</v>
          </cell>
        </row>
        <row r="8491">
          <cell r="A8491" t="str">
            <v>380490016All</v>
          </cell>
          <cell r="B8491">
            <v>33</v>
          </cell>
          <cell r="R8491" t="str">
            <v>380470016All</v>
          </cell>
          <cell r="S8491">
            <v>41</v>
          </cell>
        </row>
        <row r="8492">
          <cell r="A8492" t="str">
            <v>380490031All</v>
          </cell>
          <cell r="B8492">
            <v>12</v>
          </cell>
          <cell r="R8492" t="str">
            <v>380470031All</v>
          </cell>
          <cell r="S8492">
            <v>10</v>
          </cell>
        </row>
        <row r="8493">
          <cell r="A8493" t="str">
            <v>380490041All</v>
          </cell>
          <cell r="B8493">
            <v>58</v>
          </cell>
          <cell r="R8493" t="str">
            <v>380470041All</v>
          </cell>
          <cell r="S8493">
            <v>57</v>
          </cell>
        </row>
        <row r="8494">
          <cell r="A8494" t="str">
            <v>380490067All</v>
          </cell>
          <cell r="B8494">
            <v>1121</v>
          </cell>
          <cell r="R8494" t="str">
            <v>380470067All</v>
          </cell>
          <cell r="S8494">
            <v>1118</v>
          </cell>
        </row>
        <row r="8495">
          <cell r="A8495" t="str">
            <v>380490078All</v>
          </cell>
          <cell r="B8495">
            <v>831</v>
          </cell>
          <cell r="R8495" t="str">
            <v>380470078All</v>
          </cell>
          <cell r="S8495">
            <v>900</v>
          </cell>
        </row>
        <row r="8496">
          <cell r="A8496" t="str">
            <v>380490081All</v>
          </cell>
          <cell r="B8496">
            <v>15</v>
          </cell>
          <cell r="R8496" t="str">
            <v>380470081All</v>
          </cell>
          <cell r="S8496">
            <v>19</v>
          </cell>
        </row>
        <row r="8497">
          <cell r="A8497" t="str">
            <v>380490091All</v>
          </cell>
          <cell r="B8497">
            <v>34</v>
          </cell>
          <cell r="R8497" t="str">
            <v>380470091All</v>
          </cell>
          <cell r="S8497">
            <v>34</v>
          </cell>
        </row>
        <row r="8498">
          <cell r="A8498" t="str">
            <v>380490129All</v>
          </cell>
          <cell r="B8498">
            <v>914</v>
          </cell>
          <cell r="R8498" t="str">
            <v>380470711All</v>
          </cell>
          <cell r="S8498">
            <v>816</v>
          </cell>
        </row>
        <row r="8499">
          <cell r="A8499" t="str">
            <v>380490401All</v>
          </cell>
          <cell r="B8499">
            <v>875</v>
          </cell>
          <cell r="R8499" t="str">
            <v>380490011All</v>
          </cell>
          <cell r="S8499">
            <v>23</v>
          </cell>
        </row>
        <row r="8500">
          <cell r="A8500" t="str">
            <v>380490711All</v>
          </cell>
          <cell r="B8500">
            <v>792</v>
          </cell>
          <cell r="R8500" t="str">
            <v>380490016All</v>
          </cell>
          <cell r="S8500">
            <v>33</v>
          </cell>
        </row>
        <row r="8501">
          <cell r="A8501" t="str">
            <v>380510011All</v>
          </cell>
          <cell r="B8501">
            <v>25</v>
          </cell>
          <cell r="R8501" t="str">
            <v>380490031All</v>
          </cell>
          <cell r="S8501">
            <v>12</v>
          </cell>
        </row>
        <row r="8502">
          <cell r="A8502" t="str">
            <v>380510016All</v>
          </cell>
          <cell r="B8502">
            <v>38</v>
          </cell>
          <cell r="R8502" t="str">
            <v>380490041All</v>
          </cell>
          <cell r="S8502">
            <v>58</v>
          </cell>
        </row>
        <row r="8503">
          <cell r="A8503" t="str">
            <v>380510031All</v>
          </cell>
          <cell r="B8503">
            <v>8</v>
          </cell>
          <cell r="R8503" t="str">
            <v>380490067All</v>
          </cell>
          <cell r="S8503">
            <v>1121</v>
          </cell>
        </row>
        <row r="8504">
          <cell r="A8504" t="str">
            <v>380510041All</v>
          </cell>
          <cell r="B8504">
            <v>62</v>
          </cell>
          <cell r="R8504" t="str">
            <v>380490078All</v>
          </cell>
          <cell r="S8504">
            <v>831</v>
          </cell>
        </row>
        <row r="8505">
          <cell r="A8505" t="str">
            <v>380510067All</v>
          </cell>
          <cell r="B8505">
            <v>1050</v>
          </cell>
          <cell r="R8505" t="str">
            <v>380490081All</v>
          </cell>
          <cell r="S8505">
            <v>15</v>
          </cell>
        </row>
        <row r="8506">
          <cell r="A8506" t="str">
            <v>380510078All</v>
          </cell>
          <cell r="B8506">
            <v>875</v>
          </cell>
          <cell r="R8506" t="str">
            <v>380490091All</v>
          </cell>
          <cell r="S8506">
            <v>34</v>
          </cell>
        </row>
        <row r="8507">
          <cell r="A8507" t="str">
            <v>380510081All</v>
          </cell>
          <cell r="B8507">
            <v>18</v>
          </cell>
          <cell r="R8507" t="str">
            <v>380490129All</v>
          </cell>
          <cell r="S8507">
            <v>914</v>
          </cell>
        </row>
        <row r="8508">
          <cell r="A8508" t="str">
            <v>380510091All</v>
          </cell>
          <cell r="B8508">
            <v>35</v>
          </cell>
          <cell r="R8508" t="str">
            <v>380490401All</v>
          </cell>
          <cell r="S8508">
            <v>875</v>
          </cell>
        </row>
        <row r="8509">
          <cell r="A8509" t="str">
            <v>380510401All</v>
          </cell>
          <cell r="B8509">
            <v>819</v>
          </cell>
          <cell r="R8509" t="str">
            <v>380490711All</v>
          </cell>
          <cell r="S8509">
            <v>792</v>
          </cell>
        </row>
        <row r="8510">
          <cell r="A8510" t="str">
            <v>380510711All</v>
          </cell>
          <cell r="B8510">
            <v>815</v>
          </cell>
          <cell r="R8510" t="str">
            <v>380510011All</v>
          </cell>
          <cell r="S8510">
            <v>25</v>
          </cell>
        </row>
        <row r="8511">
          <cell r="A8511" t="str">
            <v>380530011All</v>
          </cell>
          <cell r="B8511">
            <v>19</v>
          </cell>
          <cell r="R8511" t="str">
            <v>380510016All</v>
          </cell>
          <cell r="S8511">
            <v>38</v>
          </cell>
        </row>
        <row r="8512">
          <cell r="A8512" t="str">
            <v>380530016All</v>
          </cell>
          <cell r="B8512">
            <v>32</v>
          </cell>
          <cell r="R8512" t="str">
            <v>380510031All</v>
          </cell>
          <cell r="S8512">
            <v>8</v>
          </cell>
        </row>
        <row r="8513">
          <cell r="A8513" t="str">
            <v>380530031All</v>
          </cell>
          <cell r="B8513">
            <v>11</v>
          </cell>
          <cell r="R8513" t="str">
            <v>380510041All</v>
          </cell>
          <cell r="S8513">
            <v>62</v>
          </cell>
        </row>
        <row r="8514">
          <cell r="A8514" t="str">
            <v>380530041Irrigated</v>
          </cell>
          <cell r="B8514">
            <v>84</v>
          </cell>
          <cell r="R8514" t="str">
            <v>380510067All</v>
          </cell>
          <cell r="S8514">
            <v>1050</v>
          </cell>
        </row>
        <row r="8515">
          <cell r="A8515" t="str">
            <v>380530047GAD/GASAll</v>
          </cell>
          <cell r="B8515">
            <v>697</v>
          </cell>
          <cell r="R8515" t="str">
            <v>380510078All</v>
          </cell>
          <cell r="S8515">
            <v>875</v>
          </cell>
        </row>
        <row r="8516">
          <cell r="A8516" t="str">
            <v>380530047GARAll</v>
          </cell>
          <cell r="B8516">
            <v>697</v>
          </cell>
          <cell r="R8516" t="str">
            <v>380510081All</v>
          </cell>
          <cell r="S8516">
            <v>18</v>
          </cell>
        </row>
        <row r="8517">
          <cell r="A8517" t="str">
            <v>380530067All</v>
          </cell>
          <cell r="B8517">
            <v>1040</v>
          </cell>
          <cell r="R8517" t="str">
            <v>380510091All</v>
          </cell>
          <cell r="S8517">
            <v>35</v>
          </cell>
        </row>
        <row r="8518">
          <cell r="A8518" t="str">
            <v>380530078All</v>
          </cell>
          <cell r="B8518">
            <v>613</v>
          </cell>
          <cell r="R8518" t="str">
            <v>380510401All</v>
          </cell>
          <cell r="S8518">
            <v>819</v>
          </cell>
        </row>
        <row r="8519">
          <cell r="A8519" t="str">
            <v>380530079All</v>
          </cell>
          <cell r="B8519">
            <v>479</v>
          </cell>
          <cell r="R8519" t="str">
            <v>380510711All</v>
          </cell>
          <cell r="S8519">
            <v>815</v>
          </cell>
        </row>
        <row r="8520">
          <cell r="A8520" t="str">
            <v>380530091All</v>
          </cell>
          <cell r="B8520">
            <v>32</v>
          </cell>
          <cell r="R8520" t="str">
            <v>380530011All</v>
          </cell>
          <cell r="S8520">
            <v>19</v>
          </cell>
        </row>
        <row r="8521">
          <cell r="A8521" t="str">
            <v>380530401All</v>
          </cell>
          <cell r="B8521">
            <v>811</v>
          </cell>
          <cell r="R8521" t="str">
            <v>380530016All</v>
          </cell>
          <cell r="S8521">
            <v>32</v>
          </cell>
        </row>
        <row r="8522">
          <cell r="A8522" t="str">
            <v>380530711All</v>
          </cell>
          <cell r="B8522">
            <v>789</v>
          </cell>
          <cell r="R8522" t="str">
            <v>380530031All</v>
          </cell>
          <cell r="S8522">
            <v>11</v>
          </cell>
        </row>
        <row r="8523">
          <cell r="A8523" t="str">
            <v>380550011All</v>
          </cell>
          <cell r="B8523">
            <v>28</v>
          </cell>
          <cell r="R8523" t="str">
            <v>380530041Irrigated</v>
          </cell>
          <cell r="S8523">
            <v>84</v>
          </cell>
        </row>
        <row r="8524">
          <cell r="A8524" t="str">
            <v>380550016All</v>
          </cell>
          <cell r="B8524">
            <v>42</v>
          </cell>
          <cell r="R8524" t="str">
            <v>380530047GAD/GASAll</v>
          </cell>
          <cell r="S8524">
            <v>697</v>
          </cell>
        </row>
        <row r="8525">
          <cell r="A8525" t="str">
            <v>380550031All</v>
          </cell>
          <cell r="B8525">
            <v>13</v>
          </cell>
          <cell r="R8525" t="str">
            <v>380530047GARAll</v>
          </cell>
          <cell r="S8525">
            <v>697</v>
          </cell>
        </row>
        <row r="8526">
          <cell r="A8526" t="str">
            <v>380550041All</v>
          </cell>
          <cell r="B8526">
            <v>62</v>
          </cell>
          <cell r="R8526" t="str">
            <v>380530067All</v>
          </cell>
          <cell r="S8526">
            <v>1040</v>
          </cell>
        </row>
        <row r="8527">
          <cell r="A8527" t="str">
            <v>380550047GAD/GASAll</v>
          </cell>
          <cell r="B8527">
            <v>983</v>
          </cell>
          <cell r="R8527" t="str">
            <v>380530078All</v>
          </cell>
          <cell r="S8527">
            <v>613</v>
          </cell>
        </row>
        <row r="8528">
          <cell r="A8528" t="str">
            <v>380550047GARAll</v>
          </cell>
          <cell r="B8528">
            <v>983</v>
          </cell>
          <cell r="R8528" t="str">
            <v>380530079All</v>
          </cell>
          <cell r="S8528">
            <v>479</v>
          </cell>
        </row>
        <row r="8529">
          <cell r="A8529" t="str">
            <v>380550067All</v>
          </cell>
          <cell r="B8529">
            <v>1257</v>
          </cell>
          <cell r="R8529" t="str">
            <v>380530091All</v>
          </cell>
          <cell r="S8529">
            <v>32</v>
          </cell>
        </row>
        <row r="8530">
          <cell r="A8530" t="str">
            <v>380550078All</v>
          </cell>
          <cell r="B8530">
            <v>801</v>
          </cell>
          <cell r="R8530" t="str">
            <v>380530401All</v>
          </cell>
          <cell r="S8530">
            <v>811</v>
          </cell>
        </row>
        <row r="8531">
          <cell r="A8531" t="str">
            <v>380550079All</v>
          </cell>
          <cell r="B8531">
            <v>462</v>
          </cell>
          <cell r="R8531" t="str">
            <v>380530711All</v>
          </cell>
          <cell r="S8531">
            <v>789</v>
          </cell>
        </row>
        <row r="8532">
          <cell r="A8532" t="str">
            <v>380550081All</v>
          </cell>
          <cell r="B8532">
            <v>13</v>
          </cell>
          <cell r="R8532" t="str">
            <v>380550011All</v>
          </cell>
          <cell r="S8532">
            <v>28</v>
          </cell>
        </row>
        <row r="8533">
          <cell r="A8533" t="str">
            <v>380550091All</v>
          </cell>
          <cell r="B8533">
            <v>37</v>
          </cell>
          <cell r="R8533" t="str">
            <v>380550016All</v>
          </cell>
          <cell r="S8533">
            <v>42</v>
          </cell>
        </row>
        <row r="8534">
          <cell r="A8534" t="str">
            <v>380550129All</v>
          </cell>
          <cell r="B8534">
            <v>870</v>
          </cell>
          <cell r="R8534" t="str">
            <v>380550031All</v>
          </cell>
          <cell r="S8534">
            <v>13</v>
          </cell>
        </row>
        <row r="8535">
          <cell r="A8535" t="str">
            <v>380550130All</v>
          </cell>
          <cell r="B8535">
            <v>494</v>
          </cell>
          <cell r="R8535" t="str">
            <v>380550041All</v>
          </cell>
          <cell r="S8535">
            <v>62</v>
          </cell>
        </row>
        <row r="8536">
          <cell r="A8536" t="str">
            <v>380550401All</v>
          </cell>
          <cell r="B8536">
            <v>983</v>
          </cell>
          <cell r="R8536" t="str">
            <v>380550047GAD/GASAll</v>
          </cell>
          <cell r="S8536">
            <v>983</v>
          </cell>
        </row>
        <row r="8537">
          <cell r="A8537" t="str">
            <v>380550711All</v>
          </cell>
          <cell r="B8537">
            <v>793</v>
          </cell>
          <cell r="R8537" t="str">
            <v>380550047GARAll</v>
          </cell>
          <cell r="S8537">
            <v>983</v>
          </cell>
        </row>
        <row r="8538">
          <cell r="A8538" t="str">
            <v>380570011All</v>
          </cell>
          <cell r="B8538">
            <v>21</v>
          </cell>
          <cell r="R8538" t="str">
            <v>380550067All</v>
          </cell>
          <cell r="S8538">
            <v>1257</v>
          </cell>
        </row>
        <row r="8539">
          <cell r="A8539" t="str">
            <v>380570016All</v>
          </cell>
          <cell r="B8539">
            <v>29</v>
          </cell>
          <cell r="R8539" t="str">
            <v>380550078All</v>
          </cell>
          <cell r="S8539">
            <v>801</v>
          </cell>
        </row>
        <row r="8540">
          <cell r="A8540" t="str">
            <v>380570031All</v>
          </cell>
          <cell r="B8540">
            <v>12</v>
          </cell>
          <cell r="R8540" t="str">
            <v>380550079All</v>
          </cell>
          <cell r="S8540">
            <v>462</v>
          </cell>
        </row>
        <row r="8541">
          <cell r="A8541" t="str">
            <v>380570041All</v>
          </cell>
          <cell r="B8541">
            <v>48</v>
          </cell>
          <cell r="R8541" t="str">
            <v>380550081All</v>
          </cell>
          <cell r="S8541">
            <v>13</v>
          </cell>
        </row>
        <row r="8542">
          <cell r="A8542" t="str">
            <v>380570067All</v>
          </cell>
          <cell r="B8542">
            <v>1190</v>
          </cell>
          <cell r="R8542" t="str">
            <v>380550091All</v>
          </cell>
          <cell r="S8542">
            <v>37</v>
          </cell>
        </row>
        <row r="8543">
          <cell r="A8543" t="str">
            <v>380570078All</v>
          </cell>
          <cell r="B8543">
            <v>840</v>
          </cell>
          <cell r="R8543" t="str">
            <v>380550129All</v>
          </cell>
          <cell r="S8543">
            <v>870</v>
          </cell>
        </row>
        <row r="8544">
          <cell r="A8544" t="str">
            <v>380570091All</v>
          </cell>
          <cell r="B8544">
            <v>30</v>
          </cell>
          <cell r="R8544" t="str">
            <v>380550130All</v>
          </cell>
          <cell r="S8544">
            <v>494</v>
          </cell>
        </row>
        <row r="8545">
          <cell r="A8545" t="str">
            <v>380570129All</v>
          </cell>
          <cell r="B8545">
            <v>675</v>
          </cell>
          <cell r="R8545" t="str">
            <v>380550401All</v>
          </cell>
          <cell r="S8545">
            <v>983</v>
          </cell>
        </row>
        <row r="8546">
          <cell r="A8546" t="str">
            <v>380570401All</v>
          </cell>
          <cell r="B8546">
            <v>928</v>
          </cell>
          <cell r="R8546" t="str">
            <v>380550711All</v>
          </cell>
          <cell r="S8546">
            <v>793</v>
          </cell>
        </row>
        <row r="8547">
          <cell r="A8547" t="str">
            <v>380570711All</v>
          </cell>
          <cell r="B8547">
            <v>750</v>
          </cell>
          <cell r="R8547" t="str">
            <v>380570011All</v>
          </cell>
          <cell r="S8547">
            <v>21</v>
          </cell>
        </row>
        <row r="8548">
          <cell r="A8548" t="str">
            <v>380590011All</v>
          </cell>
          <cell r="B8548">
            <v>19</v>
          </cell>
          <cell r="R8548" t="str">
            <v>380570016All</v>
          </cell>
          <cell r="S8548">
            <v>29</v>
          </cell>
        </row>
        <row r="8549">
          <cell r="A8549" t="str">
            <v>380590016All</v>
          </cell>
          <cell r="B8549">
            <v>34</v>
          </cell>
          <cell r="R8549" t="str">
            <v>380570031All</v>
          </cell>
          <cell r="S8549">
            <v>12</v>
          </cell>
        </row>
        <row r="8550">
          <cell r="A8550" t="str">
            <v>380590031All</v>
          </cell>
          <cell r="B8550">
            <v>11</v>
          </cell>
          <cell r="R8550" t="str">
            <v>380570041All</v>
          </cell>
          <cell r="S8550">
            <v>48</v>
          </cell>
        </row>
        <row r="8551">
          <cell r="A8551" t="str">
            <v>380590041All</v>
          </cell>
          <cell r="B8551">
            <v>48</v>
          </cell>
          <cell r="R8551" t="str">
            <v>380570067All</v>
          </cell>
          <cell r="S8551">
            <v>1190</v>
          </cell>
        </row>
        <row r="8552">
          <cell r="A8552" t="str">
            <v>380590067All</v>
          </cell>
          <cell r="B8552">
            <v>864</v>
          </cell>
          <cell r="R8552" t="str">
            <v>380570078All</v>
          </cell>
          <cell r="S8552">
            <v>840</v>
          </cell>
        </row>
        <row r="8553">
          <cell r="A8553" t="str">
            <v>380590078All</v>
          </cell>
          <cell r="B8553">
            <v>826</v>
          </cell>
          <cell r="R8553" t="str">
            <v>380570091All</v>
          </cell>
          <cell r="S8553">
            <v>30</v>
          </cell>
        </row>
        <row r="8554">
          <cell r="A8554" t="str">
            <v>380590079All</v>
          </cell>
          <cell r="B8554">
            <v>456</v>
          </cell>
          <cell r="R8554" t="str">
            <v>380570129All</v>
          </cell>
          <cell r="S8554">
            <v>675</v>
          </cell>
        </row>
        <row r="8555">
          <cell r="A8555" t="str">
            <v>380590081All</v>
          </cell>
          <cell r="B8555">
            <v>11</v>
          </cell>
          <cell r="R8555" t="str">
            <v>380570401All</v>
          </cell>
          <cell r="S8555">
            <v>928</v>
          </cell>
        </row>
        <row r="8556">
          <cell r="A8556" t="str">
            <v>380590091All</v>
          </cell>
          <cell r="B8556">
            <v>29</v>
          </cell>
          <cell r="R8556" t="str">
            <v>380570711All</v>
          </cell>
          <cell r="S8556">
            <v>750</v>
          </cell>
        </row>
        <row r="8557">
          <cell r="A8557" t="str">
            <v>380590401All</v>
          </cell>
          <cell r="B8557">
            <v>833</v>
          </cell>
          <cell r="R8557" t="str">
            <v>380590011All</v>
          </cell>
          <cell r="S8557">
            <v>19</v>
          </cell>
        </row>
        <row r="8558">
          <cell r="A8558" t="str">
            <v>380590711All</v>
          </cell>
          <cell r="B8558">
            <v>680</v>
          </cell>
          <cell r="R8558" t="str">
            <v>380590016All</v>
          </cell>
          <cell r="S8558">
            <v>34</v>
          </cell>
        </row>
        <row r="8559">
          <cell r="A8559" t="str">
            <v>380610011All</v>
          </cell>
          <cell r="B8559">
            <v>23</v>
          </cell>
          <cell r="R8559" t="str">
            <v>380590031All</v>
          </cell>
          <cell r="S8559">
            <v>11</v>
          </cell>
        </row>
        <row r="8560">
          <cell r="A8560" t="str">
            <v>380610016All</v>
          </cell>
          <cell r="B8560">
            <v>37</v>
          </cell>
          <cell r="R8560" t="str">
            <v>380590041All</v>
          </cell>
          <cell r="S8560">
            <v>48</v>
          </cell>
        </row>
        <row r="8561">
          <cell r="A8561" t="str">
            <v>380610031All</v>
          </cell>
          <cell r="B8561">
            <v>13</v>
          </cell>
          <cell r="R8561" t="str">
            <v>380590067All</v>
          </cell>
          <cell r="S8561">
            <v>864</v>
          </cell>
        </row>
        <row r="8562">
          <cell r="A8562" t="str">
            <v>380610041All</v>
          </cell>
          <cell r="B8562">
            <v>81</v>
          </cell>
          <cell r="R8562" t="str">
            <v>380590078All</v>
          </cell>
          <cell r="S8562">
            <v>826</v>
          </cell>
        </row>
        <row r="8563">
          <cell r="A8563" t="str">
            <v>380610047GAD/GASAll</v>
          </cell>
          <cell r="B8563">
            <v>956</v>
          </cell>
          <cell r="R8563" t="str">
            <v>380590079All</v>
          </cell>
          <cell r="S8563">
            <v>456</v>
          </cell>
        </row>
        <row r="8564">
          <cell r="A8564" t="str">
            <v>380610047GARAll</v>
          </cell>
          <cell r="B8564">
            <v>956</v>
          </cell>
          <cell r="R8564" t="str">
            <v>380590081All</v>
          </cell>
          <cell r="S8564">
            <v>11</v>
          </cell>
        </row>
        <row r="8565">
          <cell r="A8565" t="str">
            <v>380610067All</v>
          </cell>
          <cell r="B8565">
            <v>1222</v>
          </cell>
          <cell r="R8565" t="str">
            <v>380590091All</v>
          </cell>
          <cell r="S8565">
            <v>29</v>
          </cell>
        </row>
        <row r="8566">
          <cell r="A8566" t="str">
            <v>380610078All</v>
          </cell>
          <cell r="B8566">
            <v>743</v>
          </cell>
          <cell r="R8566" t="str">
            <v>380590401All</v>
          </cell>
          <cell r="S8566">
            <v>833</v>
          </cell>
        </row>
        <row r="8567">
          <cell r="A8567" t="str">
            <v>380610079All</v>
          </cell>
          <cell r="B8567">
            <v>420</v>
          </cell>
          <cell r="R8567" t="str">
            <v>380590711All</v>
          </cell>
          <cell r="S8567">
            <v>680</v>
          </cell>
        </row>
        <row r="8568">
          <cell r="A8568" t="str">
            <v>380610081All</v>
          </cell>
          <cell r="B8568">
            <v>11</v>
          </cell>
          <cell r="R8568" t="str">
            <v>380610011All</v>
          </cell>
          <cell r="S8568">
            <v>23</v>
          </cell>
        </row>
        <row r="8569">
          <cell r="A8569" t="str">
            <v>380610091All</v>
          </cell>
          <cell r="B8569">
            <v>34</v>
          </cell>
          <cell r="R8569" t="str">
            <v>380610016All</v>
          </cell>
          <cell r="S8569">
            <v>37</v>
          </cell>
        </row>
        <row r="8570">
          <cell r="A8570" t="str">
            <v>380610129All</v>
          </cell>
          <cell r="B8570">
            <v>760</v>
          </cell>
          <cell r="R8570" t="str">
            <v>380610031All</v>
          </cell>
          <cell r="S8570">
            <v>13</v>
          </cell>
        </row>
        <row r="8571">
          <cell r="A8571" t="str">
            <v>380610130All</v>
          </cell>
          <cell r="B8571">
            <v>482</v>
          </cell>
          <cell r="R8571" t="str">
            <v>380610041All</v>
          </cell>
          <cell r="S8571">
            <v>81</v>
          </cell>
        </row>
        <row r="8572">
          <cell r="A8572" t="str">
            <v>380610401All</v>
          </cell>
          <cell r="B8572">
            <v>956</v>
          </cell>
          <cell r="R8572" t="str">
            <v>380610047GAD/GASAll</v>
          </cell>
          <cell r="S8572">
            <v>956</v>
          </cell>
        </row>
        <row r="8573">
          <cell r="A8573" t="str">
            <v>380610711All</v>
          </cell>
          <cell r="B8573">
            <v>845</v>
          </cell>
          <cell r="R8573" t="str">
            <v>380610047GARAll</v>
          </cell>
          <cell r="S8573">
            <v>956</v>
          </cell>
        </row>
        <row r="8574">
          <cell r="A8574" t="str">
            <v>380630011All</v>
          </cell>
          <cell r="B8574">
            <v>32</v>
          </cell>
          <cell r="R8574" t="str">
            <v>380610067All</v>
          </cell>
          <cell r="S8574">
            <v>1222</v>
          </cell>
        </row>
        <row r="8575">
          <cell r="A8575" t="str">
            <v>380630016All</v>
          </cell>
          <cell r="B8575">
            <v>41</v>
          </cell>
          <cell r="R8575" t="str">
            <v>380610078All</v>
          </cell>
          <cell r="S8575">
            <v>743</v>
          </cell>
        </row>
        <row r="8576">
          <cell r="A8576" t="str">
            <v>380630031All</v>
          </cell>
          <cell r="B8576">
            <v>13</v>
          </cell>
          <cell r="R8576" t="str">
            <v>380610079All</v>
          </cell>
          <cell r="S8576">
            <v>420</v>
          </cell>
        </row>
        <row r="8577">
          <cell r="A8577" t="str">
            <v>380630041All</v>
          </cell>
          <cell r="B8577">
            <v>60</v>
          </cell>
          <cell r="R8577" t="str">
            <v>380610081All</v>
          </cell>
          <cell r="S8577">
            <v>11</v>
          </cell>
        </row>
        <row r="8578">
          <cell r="A8578" t="str">
            <v>380630067All</v>
          </cell>
          <cell r="B8578">
            <v>1260</v>
          </cell>
          <cell r="R8578" t="str">
            <v>380610091All</v>
          </cell>
          <cell r="S8578">
            <v>34</v>
          </cell>
        </row>
        <row r="8579">
          <cell r="A8579" t="str">
            <v>380630078All</v>
          </cell>
          <cell r="B8579">
            <v>790</v>
          </cell>
          <cell r="R8579" t="str">
            <v>380610129All</v>
          </cell>
          <cell r="S8579">
            <v>760</v>
          </cell>
        </row>
        <row r="8580">
          <cell r="A8580" t="str">
            <v>380630081All</v>
          </cell>
          <cell r="B8580">
            <v>16</v>
          </cell>
          <cell r="R8580" t="str">
            <v>380610130All</v>
          </cell>
          <cell r="S8580">
            <v>482</v>
          </cell>
        </row>
        <row r="8581">
          <cell r="A8581" t="str">
            <v>380630091All</v>
          </cell>
          <cell r="B8581">
            <v>39</v>
          </cell>
          <cell r="R8581" t="str">
            <v>380610401All</v>
          </cell>
          <cell r="S8581">
            <v>956</v>
          </cell>
        </row>
        <row r="8582">
          <cell r="A8582" t="str">
            <v>380630129All</v>
          </cell>
          <cell r="B8582">
            <v>721</v>
          </cell>
          <cell r="R8582" t="str">
            <v>380610711All</v>
          </cell>
          <cell r="S8582">
            <v>845</v>
          </cell>
        </row>
        <row r="8583">
          <cell r="A8583" t="str">
            <v>380630130All</v>
          </cell>
          <cell r="B8583">
            <v>668</v>
          </cell>
          <cell r="R8583" t="str">
            <v>380630011All</v>
          </cell>
          <cell r="S8583">
            <v>32</v>
          </cell>
        </row>
        <row r="8584">
          <cell r="A8584" t="str">
            <v>380630711All</v>
          </cell>
          <cell r="B8584">
            <v>802</v>
          </cell>
          <cell r="R8584" t="str">
            <v>380630016All</v>
          </cell>
          <cell r="S8584">
            <v>41</v>
          </cell>
        </row>
        <row r="8585">
          <cell r="A8585" t="str">
            <v>380650011All</v>
          </cell>
          <cell r="B8585">
            <v>22</v>
          </cell>
          <cell r="R8585" t="str">
            <v>380630031All</v>
          </cell>
          <cell r="S8585">
            <v>13</v>
          </cell>
        </row>
        <row r="8586">
          <cell r="A8586" t="str">
            <v>380650016All</v>
          </cell>
          <cell r="B8586">
            <v>34</v>
          </cell>
          <cell r="R8586" t="str">
            <v>380630041All</v>
          </cell>
          <cell r="S8586">
            <v>60</v>
          </cell>
        </row>
        <row r="8587">
          <cell r="A8587" t="str">
            <v>380650031All</v>
          </cell>
          <cell r="B8587">
            <v>11</v>
          </cell>
          <cell r="R8587" t="str">
            <v>380630067All</v>
          </cell>
          <cell r="S8587">
            <v>1260</v>
          </cell>
        </row>
        <row r="8588">
          <cell r="A8588" t="str">
            <v>380650041All</v>
          </cell>
          <cell r="B8588">
            <v>52</v>
          </cell>
          <cell r="R8588" t="str">
            <v>380630078All</v>
          </cell>
          <cell r="S8588">
            <v>790</v>
          </cell>
        </row>
        <row r="8589">
          <cell r="A8589" t="str">
            <v>380650067All</v>
          </cell>
          <cell r="B8589">
            <v>1149</v>
          </cell>
          <cell r="R8589" t="str">
            <v>380630081All</v>
          </cell>
          <cell r="S8589">
            <v>16</v>
          </cell>
        </row>
        <row r="8590">
          <cell r="A8590" t="str">
            <v>380650078All</v>
          </cell>
          <cell r="B8590">
            <v>935</v>
          </cell>
          <cell r="R8590" t="str">
            <v>380630091All</v>
          </cell>
          <cell r="S8590">
            <v>39</v>
          </cell>
        </row>
        <row r="8591">
          <cell r="A8591" t="str">
            <v>380650081All</v>
          </cell>
          <cell r="B8591">
            <v>18</v>
          </cell>
          <cell r="R8591" t="str">
            <v>380630129All</v>
          </cell>
          <cell r="S8591">
            <v>721</v>
          </cell>
        </row>
        <row r="8592">
          <cell r="A8592" t="str">
            <v>380650081Irrigated</v>
          </cell>
          <cell r="B8592">
            <v>26</v>
          </cell>
          <cell r="R8592" t="str">
            <v>380630130All</v>
          </cell>
          <cell r="S8592">
            <v>668</v>
          </cell>
        </row>
        <row r="8593">
          <cell r="A8593" t="str">
            <v>380650081Nonirrigated</v>
          </cell>
          <cell r="B8593">
            <v>14</v>
          </cell>
          <cell r="R8593" t="str">
            <v>380630711All</v>
          </cell>
          <cell r="S8593">
            <v>802</v>
          </cell>
        </row>
        <row r="8594">
          <cell r="A8594" t="str">
            <v>380650091All</v>
          </cell>
          <cell r="B8594">
            <v>32</v>
          </cell>
          <cell r="R8594" t="str">
            <v>380650011All</v>
          </cell>
          <cell r="S8594">
            <v>22</v>
          </cell>
        </row>
        <row r="8595">
          <cell r="A8595" t="str">
            <v>380650401All</v>
          </cell>
          <cell r="B8595">
            <v>897</v>
          </cell>
          <cell r="R8595" t="str">
            <v>380650016All</v>
          </cell>
          <cell r="S8595">
            <v>34</v>
          </cell>
        </row>
        <row r="8596">
          <cell r="A8596" t="str">
            <v>380650711All</v>
          </cell>
          <cell r="B8596">
            <v>774</v>
          </cell>
          <cell r="R8596" t="str">
            <v>380650031All</v>
          </cell>
          <cell r="S8596">
            <v>11</v>
          </cell>
        </row>
        <row r="8597">
          <cell r="A8597" t="str">
            <v>380670011All</v>
          </cell>
          <cell r="B8597">
            <v>37</v>
          </cell>
          <cell r="R8597" t="str">
            <v>380650041All</v>
          </cell>
          <cell r="S8597">
            <v>52</v>
          </cell>
        </row>
        <row r="8598">
          <cell r="A8598" t="str">
            <v>380670016All</v>
          </cell>
          <cell r="B8598">
            <v>51</v>
          </cell>
          <cell r="R8598" t="str">
            <v>380650067All</v>
          </cell>
          <cell r="S8598">
            <v>1149</v>
          </cell>
        </row>
        <row r="8599">
          <cell r="A8599" t="str">
            <v>380670031All</v>
          </cell>
          <cell r="B8599">
            <v>16</v>
          </cell>
          <cell r="R8599" t="str">
            <v>380650078All</v>
          </cell>
          <cell r="S8599">
            <v>935</v>
          </cell>
        </row>
        <row r="8600">
          <cell r="A8600" t="str">
            <v>380670041All</v>
          </cell>
          <cell r="B8600">
            <v>66</v>
          </cell>
          <cell r="R8600" t="str">
            <v>380650081All</v>
          </cell>
          <cell r="S8600">
            <v>18</v>
          </cell>
        </row>
        <row r="8601">
          <cell r="A8601" t="str">
            <v>380670067All</v>
          </cell>
          <cell r="B8601">
            <v>1540</v>
          </cell>
          <cell r="R8601" t="str">
            <v>380650081Irrigated</v>
          </cell>
          <cell r="S8601">
            <v>26</v>
          </cell>
        </row>
        <row r="8602">
          <cell r="A8602" t="str">
            <v>380670078All</v>
          </cell>
          <cell r="B8602">
            <v>830</v>
          </cell>
          <cell r="R8602" t="str">
            <v>380650081NonIrrigated</v>
          </cell>
          <cell r="S8602">
            <v>14</v>
          </cell>
        </row>
        <row r="8603">
          <cell r="A8603" t="str">
            <v>380670081All</v>
          </cell>
          <cell r="B8603">
            <v>19</v>
          </cell>
          <cell r="R8603" t="str">
            <v>380650091All</v>
          </cell>
          <cell r="S8603">
            <v>32</v>
          </cell>
        </row>
        <row r="8604">
          <cell r="A8604" t="str">
            <v>380670091All</v>
          </cell>
          <cell r="B8604">
            <v>44</v>
          </cell>
          <cell r="R8604" t="str">
            <v>380650401All</v>
          </cell>
          <cell r="S8604">
            <v>897</v>
          </cell>
        </row>
        <row r="8605">
          <cell r="A8605" t="str">
            <v>380670711All</v>
          </cell>
          <cell r="B8605">
            <v>932</v>
          </cell>
          <cell r="R8605" t="str">
            <v>380650711All</v>
          </cell>
          <cell r="S8605">
            <v>774</v>
          </cell>
        </row>
        <row r="8606">
          <cell r="A8606" t="str">
            <v>380690011All</v>
          </cell>
          <cell r="B8606">
            <v>27</v>
          </cell>
          <cell r="R8606" t="str">
            <v>380670011All</v>
          </cell>
          <cell r="S8606">
            <v>37</v>
          </cell>
        </row>
        <row r="8607">
          <cell r="A8607" t="str">
            <v>380690016All</v>
          </cell>
          <cell r="B8607">
            <v>35</v>
          </cell>
          <cell r="R8607" t="str">
            <v>380670016All</v>
          </cell>
          <cell r="S8607">
            <v>51</v>
          </cell>
        </row>
        <row r="8608">
          <cell r="A8608" t="str">
            <v>380690031All</v>
          </cell>
          <cell r="B8608">
            <v>13</v>
          </cell>
          <cell r="R8608" t="str">
            <v>380670031All</v>
          </cell>
          <cell r="S8608">
            <v>16</v>
          </cell>
        </row>
        <row r="8609">
          <cell r="A8609" t="str">
            <v>380690041All</v>
          </cell>
          <cell r="B8609">
            <v>59</v>
          </cell>
          <cell r="R8609" t="str">
            <v>380670041All</v>
          </cell>
          <cell r="S8609">
            <v>66</v>
          </cell>
        </row>
        <row r="8610">
          <cell r="A8610" t="str">
            <v>380690067All</v>
          </cell>
          <cell r="B8610">
            <v>1024</v>
          </cell>
          <cell r="R8610" t="str">
            <v>380670067All</v>
          </cell>
          <cell r="S8610">
            <v>1540</v>
          </cell>
        </row>
        <row r="8611">
          <cell r="A8611" t="str">
            <v>380690078All</v>
          </cell>
          <cell r="B8611">
            <v>767</v>
          </cell>
          <cell r="R8611" t="str">
            <v>380670078All</v>
          </cell>
          <cell r="S8611">
            <v>830</v>
          </cell>
        </row>
        <row r="8612">
          <cell r="A8612" t="str">
            <v>380690081All</v>
          </cell>
          <cell r="B8612">
            <v>15</v>
          </cell>
          <cell r="R8612" t="str">
            <v>380670081All</v>
          </cell>
          <cell r="S8612">
            <v>19</v>
          </cell>
        </row>
        <row r="8613">
          <cell r="A8613" t="str">
            <v>380690091All</v>
          </cell>
          <cell r="B8613">
            <v>37</v>
          </cell>
          <cell r="R8613" t="str">
            <v>380670091All</v>
          </cell>
          <cell r="S8613">
            <v>44</v>
          </cell>
        </row>
        <row r="8614">
          <cell r="A8614" t="str">
            <v>380690711All</v>
          </cell>
          <cell r="B8614">
            <v>776</v>
          </cell>
          <cell r="R8614" t="str">
            <v>380670711All</v>
          </cell>
          <cell r="S8614">
            <v>932</v>
          </cell>
        </row>
        <row r="8615">
          <cell r="A8615" t="str">
            <v>380710011All</v>
          </cell>
          <cell r="B8615">
            <v>29</v>
          </cell>
          <cell r="R8615" t="str">
            <v>380690011All</v>
          </cell>
          <cell r="S8615">
            <v>27</v>
          </cell>
        </row>
        <row r="8616">
          <cell r="A8616" t="str">
            <v>380710016All</v>
          </cell>
          <cell r="B8616">
            <v>46</v>
          </cell>
          <cell r="R8616" t="str">
            <v>380690016All</v>
          </cell>
          <cell r="S8616">
            <v>35</v>
          </cell>
        </row>
        <row r="8617">
          <cell r="A8617" t="str">
            <v>380710031All</v>
          </cell>
          <cell r="B8617">
            <v>15</v>
          </cell>
          <cell r="R8617" t="str">
            <v>380690031All</v>
          </cell>
          <cell r="S8617">
            <v>13</v>
          </cell>
        </row>
        <row r="8618">
          <cell r="A8618" t="str">
            <v>380710041All</v>
          </cell>
          <cell r="B8618">
            <v>60</v>
          </cell>
          <cell r="R8618" t="str">
            <v>380690041All</v>
          </cell>
          <cell r="S8618">
            <v>59</v>
          </cell>
        </row>
        <row r="8619">
          <cell r="A8619" t="str">
            <v>380710067All</v>
          </cell>
          <cell r="B8619">
            <v>1190</v>
          </cell>
          <cell r="R8619" t="str">
            <v>380690067All</v>
          </cell>
          <cell r="S8619">
            <v>1024</v>
          </cell>
        </row>
        <row r="8620">
          <cell r="A8620" t="str">
            <v>380710078All</v>
          </cell>
          <cell r="B8620">
            <v>704</v>
          </cell>
          <cell r="R8620" t="str">
            <v>380690078All</v>
          </cell>
          <cell r="S8620">
            <v>767</v>
          </cell>
        </row>
        <row r="8621">
          <cell r="A8621" t="str">
            <v>380710081All</v>
          </cell>
          <cell r="B8621">
            <v>15</v>
          </cell>
          <cell r="R8621" t="str">
            <v>380690081All</v>
          </cell>
          <cell r="S8621">
            <v>15</v>
          </cell>
        </row>
        <row r="8622">
          <cell r="A8622" t="str">
            <v>380710091All</v>
          </cell>
          <cell r="B8622">
            <v>40</v>
          </cell>
          <cell r="R8622" t="str">
            <v>380690091All</v>
          </cell>
          <cell r="S8622">
            <v>37</v>
          </cell>
        </row>
        <row r="8623">
          <cell r="A8623" t="str">
            <v>380710129All</v>
          </cell>
          <cell r="B8623">
            <v>706</v>
          </cell>
          <cell r="R8623" t="str">
            <v>380690711All</v>
          </cell>
          <cell r="S8623">
            <v>776</v>
          </cell>
        </row>
        <row r="8624">
          <cell r="A8624" t="str">
            <v>380710711All</v>
          </cell>
          <cell r="B8624">
            <v>785</v>
          </cell>
          <cell r="R8624" t="str">
            <v>380710011All</v>
          </cell>
          <cell r="S8624">
            <v>29</v>
          </cell>
        </row>
        <row r="8625">
          <cell r="A8625" t="str">
            <v>380730011All</v>
          </cell>
          <cell r="B8625">
            <v>34</v>
          </cell>
          <cell r="R8625" t="str">
            <v>380710016All</v>
          </cell>
          <cell r="S8625">
            <v>46</v>
          </cell>
        </row>
        <row r="8626">
          <cell r="A8626" t="str">
            <v>380730016All</v>
          </cell>
          <cell r="B8626">
            <v>46</v>
          </cell>
          <cell r="R8626" t="str">
            <v>380710031All</v>
          </cell>
          <cell r="S8626">
            <v>15</v>
          </cell>
        </row>
        <row r="8627">
          <cell r="A8627" t="str">
            <v>380730031All</v>
          </cell>
          <cell r="B8627">
            <v>11</v>
          </cell>
          <cell r="R8627" t="str">
            <v>380710041All</v>
          </cell>
          <cell r="S8627">
            <v>60</v>
          </cell>
        </row>
        <row r="8628">
          <cell r="A8628" t="str">
            <v>380730041All</v>
          </cell>
          <cell r="B8628">
            <v>83</v>
          </cell>
          <cell r="R8628" t="str">
            <v>380710067All</v>
          </cell>
          <cell r="S8628">
            <v>1190</v>
          </cell>
        </row>
        <row r="8629">
          <cell r="A8629" t="str">
            <v>380730067All</v>
          </cell>
          <cell r="B8629">
            <v>1250</v>
          </cell>
          <cell r="R8629" t="str">
            <v>380710078All</v>
          </cell>
          <cell r="S8629">
            <v>704</v>
          </cell>
        </row>
        <row r="8630">
          <cell r="A8630" t="str">
            <v>380730078All</v>
          </cell>
          <cell r="B8630">
            <v>755</v>
          </cell>
          <cell r="R8630" t="str">
            <v>380710081All</v>
          </cell>
          <cell r="S8630">
            <v>15</v>
          </cell>
        </row>
        <row r="8631">
          <cell r="A8631" t="str">
            <v>380730081All</v>
          </cell>
          <cell r="B8631">
            <v>19</v>
          </cell>
          <cell r="R8631" t="str">
            <v>380710091All</v>
          </cell>
          <cell r="S8631">
            <v>40</v>
          </cell>
        </row>
        <row r="8632">
          <cell r="A8632" t="str">
            <v>380730091All</v>
          </cell>
          <cell r="B8632">
            <v>34</v>
          </cell>
          <cell r="R8632" t="str">
            <v>380710129All</v>
          </cell>
          <cell r="S8632">
            <v>706</v>
          </cell>
        </row>
        <row r="8633">
          <cell r="A8633" t="str">
            <v>380730711All</v>
          </cell>
          <cell r="B8633">
            <v>872</v>
          </cell>
          <cell r="R8633" t="str">
            <v>380710711All</v>
          </cell>
          <cell r="S8633">
            <v>785</v>
          </cell>
        </row>
        <row r="8634">
          <cell r="A8634" t="str">
            <v>380750011All</v>
          </cell>
          <cell r="B8634">
            <v>27</v>
          </cell>
          <cell r="R8634" t="str">
            <v>380730011All</v>
          </cell>
          <cell r="S8634">
            <v>34</v>
          </cell>
        </row>
        <row r="8635">
          <cell r="A8635" t="str">
            <v>380750016All</v>
          </cell>
          <cell r="B8635">
            <v>39</v>
          </cell>
          <cell r="R8635" t="str">
            <v>380730016All</v>
          </cell>
          <cell r="S8635">
            <v>46</v>
          </cell>
        </row>
        <row r="8636">
          <cell r="A8636" t="str">
            <v>380750031All</v>
          </cell>
          <cell r="B8636">
            <v>15</v>
          </cell>
          <cell r="R8636" t="str">
            <v>380730031All</v>
          </cell>
          <cell r="S8636">
            <v>11</v>
          </cell>
        </row>
        <row r="8637">
          <cell r="A8637" t="str">
            <v>380750041All</v>
          </cell>
          <cell r="B8637">
            <v>42</v>
          </cell>
          <cell r="R8637" t="str">
            <v>380730041All</v>
          </cell>
          <cell r="S8637">
            <v>83</v>
          </cell>
        </row>
        <row r="8638">
          <cell r="A8638" t="str">
            <v>380750067All</v>
          </cell>
          <cell r="B8638">
            <v>1337</v>
          </cell>
          <cell r="R8638" t="str">
            <v>380730067All</v>
          </cell>
          <cell r="S8638">
            <v>1250</v>
          </cell>
        </row>
        <row r="8639">
          <cell r="A8639" t="str">
            <v>380750078All</v>
          </cell>
          <cell r="B8639">
            <v>972</v>
          </cell>
          <cell r="R8639" t="str">
            <v>380730078All</v>
          </cell>
          <cell r="S8639">
            <v>755</v>
          </cell>
        </row>
        <row r="8640">
          <cell r="A8640" t="str">
            <v>380750081All</v>
          </cell>
          <cell r="B8640">
            <v>18</v>
          </cell>
          <cell r="R8640" t="str">
            <v>380730081All</v>
          </cell>
          <cell r="S8640">
            <v>19</v>
          </cell>
        </row>
        <row r="8641">
          <cell r="A8641" t="str">
            <v>380750091All</v>
          </cell>
          <cell r="B8641">
            <v>40</v>
          </cell>
          <cell r="R8641" t="str">
            <v>380730091All</v>
          </cell>
          <cell r="S8641">
            <v>34</v>
          </cell>
        </row>
        <row r="8642">
          <cell r="A8642" t="str">
            <v>380750130All</v>
          </cell>
          <cell r="B8642">
            <v>623</v>
          </cell>
          <cell r="R8642" t="str">
            <v>380730711All</v>
          </cell>
          <cell r="S8642">
            <v>872</v>
          </cell>
        </row>
        <row r="8643">
          <cell r="A8643" t="str">
            <v>380750401All</v>
          </cell>
          <cell r="B8643">
            <v>1043</v>
          </cell>
          <cell r="R8643" t="str">
            <v>380750011All</v>
          </cell>
          <cell r="S8643">
            <v>27</v>
          </cell>
        </row>
        <row r="8644">
          <cell r="A8644" t="str">
            <v>380750711All</v>
          </cell>
          <cell r="B8644">
            <v>944</v>
          </cell>
          <cell r="R8644" t="str">
            <v>380750016All</v>
          </cell>
          <cell r="S8644">
            <v>39</v>
          </cell>
        </row>
        <row r="8645">
          <cell r="A8645" t="str">
            <v>380770011All</v>
          </cell>
          <cell r="B8645">
            <v>34</v>
          </cell>
          <cell r="R8645" t="str">
            <v>380750031All</v>
          </cell>
          <cell r="S8645">
            <v>15</v>
          </cell>
        </row>
        <row r="8646">
          <cell r="A8646" t="str">
            <v>380770016All</v>
          </cell>
          <cell r="B8646">
            <v>50</v>
          </cell>
          <cell r="R8646" t="str">
            <v>380750041All</v>
          </cell>
          <cell r="S8646">
            <v>42</v>
          </cell>
        </row>
        <row r="8647">
          <cell r="A8647" t="str">
            <v>380770031All</v>
          </cell>
          <cell r="B8647">
            <v>11</v>
          </cell>
          <cell r="R8647" t="str">
            <v>380750067All</v>
          </cell>
          <cell r="S8647">
            <v>1337</v>
          </cell>
        </row>
        <row r="8648">
          <cell r="A8648" t="str">
            <v>380770041All</v>
          </cell>
          <cell r="B8648">
            <v>93</v>
          </cell>
          <cell r="R8648" t="str">
            <v>380750078All</v>
          </cell>
          <cell r="S8648">
            <v>972</v>
          </cell>
        </row>
        <row r="8649">
          <cell r="A8649" t="str">
            <v>380770067All</v>
          </cell>
          <cell r="B8649">
            <v>1295</v>
          </cell>
          <cell r="R8649" t="str">
            <v>380750081All</v>
          </cell>
          <cell r="S8649">
            <v>18</v>
          </cell>
        </row>
        <row r="8650">
          <cell r="A8650" t="str">
            <v>380770078All</v>
          </cell>
          <cell r="B8650">
            <v>811</v>
          </cell>
          <cell r="R8650" t="str">
            <v>380750091All</v>
          </cell>
          <cell r="S8650">
            <v>40</v>
          </cell>
        </row>
        <row r="8651">
          <cell r="A8651" t="str">
            <v>380770081All</v>
          </cell>
          <cell r="B8651">
            <v>20</v>
          </cell>
          <cell r="R8651" t="str">
            <v>380750130All</v>
          </cell>
          <cell r="S8651">
            <v>623</v>
          </cell>
        </row>
        <row r="8652">
          <cell r="A8652" t="str">
            <v>380770091All</v>
          </cell>
          <cell r="B8652">
            <v>39</v>
          </cell>
          <cell r="R8652" t="str">
            <v>380750401All</v>
          </cell>
          <cell r="S8652">
            <v>1043</v>
          </cell>
        </row>
        <row r="8653">
          <cell r="A8653" t="str">
            <v>380770711All</v>
          </cell>
          <cell r="B8653">
            <v>886</v>
          </cell>
          <cell r="R8653" t="str">
            <v>380750711All</v>
          </cell>
          <cell r="S8653">
            <v>944</v>
          </cell>
        </row>
        <row r="8654">
          <cell r="A8654" t="str">
            <v>380790011All</v>
          </cell>
          <cell r="B8654">
            <v>29</v>
          </cell>
          <cell r="R8654" t="str">
            <v>380770011All</v>
          </cell>
          <cell r="S8654">
            <v>34</v>
          </cell>
        </row>
        <row r="8655">
          <cell r="A8655" t="str">
            <v>380790016All</v>
          </cell>
          <cell r="B8655">
            <v>43</v>
          </cell>
          <cell r="R8655" t="str">
            <v>380770016All</v>
          </cell>
          <cell r="S8655">
            <v>50</v>
          </cell>
        </row>
        <row r="8656">
          <cell r="A8656" t="str">
            <v>380790031All</v>
          </cell>
          <cell r="B8656">
            <v>15</v>
          </cell>
          <cell r="R8656" t="str">
            <v>380770031All</v>
          </cell>
          <cell r="S8656">
            <v>11</v>
          </cell>
        </row>
        <row r="8657">
          <cell r="A8657" t="str">
            <v>380790041All</v>
          </cell>
          <cell r="B8657">
            <v>50</v>
          </cell>
          <cell r="R8657" t="str">
            <v>380770041All</v>
          </cell>
          <cell r="S8657">
            <v>93</v>
          </cell>
        </row>
        <row r="8658">
          <cell r="A8658" t="str">
            <v>380790067All</v>
          </cell>
          <cell r="B8658">
            <v>1365</v>
          </cell>
          <cell r="R8658" t="str">
            <v>380770067All</v>
          </cell>
          <cell r="S8658">
            <v>1295</v>
          </cell>
        </row>
        <row r="8659">
          <cell r="A8659" t="str">
            <v>380790078All</v>
          </cell>
          <cell r="B8659">
            <v>850</v>
          </cell>
          <cell r="R8659" t="str">
            <v>380770078All</v>
          </cell>
          <cell r="S8659">
            <v>811</v>
          </cell>
        </row>
        <row r="8660">
          <cell r="A8660" t="str">
            <v>380790081All</v>
          </cell>
          <cell r="B8660">
            <v>14</v>
          </cell>
          <cell r="R8660" t="str">
            <v>380770081All</v>
          </cell>
          <cell r="S8660">
            <v>20</v>
          </cell>
        </row>
        <row r="8661">
          <cell r="A8661" t="str">
            <v>380790091All</v>
          </cell>
          <cell r="B8661">
            <v>40</v>
          </cell>
          <cell r="R8661" t="str">
            <v>380770091All</v>
          </cell>
          <cell r="S8661">
            <v>39</v>
          </cell>
        </row>
        <row r="8662">
          <cell r="A8662" t="str">
            <v>380790129All</v>
          </cell>
          <cell r="B8662">
            <v>859</v>
          </cell>
          <cell r="R8662" t="str">
            <v>380770711All</v>
          </cell>
          <cell r="S8662">
            <v>886</v>
          </cell>
        </row>
        <row r="8663">
          <cell r="A8663" t="str">
            <v>380790711All</v>
          </cell>
          <cell r="B8663">
            <v>954</v>
          </cell>
          <cell r="R8663" t="str">
            <v>380790011All</v>
          </cell>
          <cell r="S8663">
            <v>29</v>
          </cell>
        </row>
        <row r="8664">
          <cell r="A8664" t="str">
            <v>380810011All</v>
          </cell>
          <cell r="B8664">
            <v>37</v>
          </cell>
          <cell r="R8664" t="str">
            <v>380790016All</v>
          </cell>
          <cell r="S8664">
            <v>43</v>
          </cell>
        </row>
        <row r="8665">
          <cell r="A8665" t="str">
            <v>380810016All</v>
          </cell>
          <cell r="B8665">
            <v>54</v>
          </cell>
          <cell r="R8665" t="str">
            <v>380790031All</v>
          </cell>
          <cell r="S8665">
            <v>15</v>
          </cell>
        </row>
        <row r="8666">
          <cell r="A8666" t="str">
            <v>380810031All</v>
          </cell>
          <cell r="B8666">
            <v>11</v>
          </cell>
          <cell r="R8666" t="str">
            <v>380790041All</v>
          </cell>
          <cell r="S8666">
            <v>50</v>
          </cell>
        </row>
        <row r="8667">
          <cell r="A8667" t="str">
            <v>380810041All</v>
          </cell>
          <cell r="B8667">
            <v>93</v>
          </cell>
          <cell r="R8667" t="str">
            <v>380790067All</v>
          </cell>
          <cell r="S8667">
            <v>1365</v>
          </cell>
        </row>
        <row r="8668">
          <cell r="A8668" t="str">
            <v>380810078All</v>
          </cell>
          <cell r="B8668">
            <v>685</v>
          </cell>
          <cell r="R8668" t="str">
            <v>380790078All</v>
          </cell>
          <cell r="S8668">
            <v>850</v>
          </cell>
        </row>
        <row r="8669">
          <cell r="A8669" t="str">
            <v>380810081All</v>
          </cell>
          <cell r="B8669">
            <v>19</v>
          </cell>
          <cell r="R8669" t="str">
            <v>380790081All</v>
          </cell>
          <cell r="S8669">
            <v>14</v>
          </cell>
        </row>
        <row r="8670">
          <cell r="A8670" t="str">
            <v>380810091All</v>
          </cell>
          <cell r="B8670">
            <v>41</v>
          </cell>
          <cell r="R8670" t="str">
            <v>380790091All</v>
          </cell>
          <cell r="S8670">
            <v>40</v>
          </cell>
        </row>
        <row r="8671">
          <cell r="A8671" t="str">
            <v>380830011All</v>
          </cell>
          <cell r="B8671">
            <v>26</v>
          </cell>
          <cell r="R8671" t="str">
            <v>380790129All</v>
          </cell>
          <cell r="S8671">
            <v>859</v>
          </cell>
        </row>
        <row r="8672">
          <cell r="A8672" t="str">
            <v>380830016All</v>
          </cell>
          <cell r="B8672">
            <v>34</v>
          </cell>
          <cell r="R8672" t="str">
            <v>380790711All</v>
          </cell>
          <cell r="S8672">
            <v>954</v>
          </cell>
        </row>
        <row r="8673">
          <cell r="A8673" t="str">
            <v>380830031All</v>
          </cell>
          <cell r="B8673">
            <v>13</v>
          </cell>
          <cell r="R8673" t="str">
            <v>380810011All</v>
          </cell>
          <cell r="S8673">
            <v>37</v>
          </cell>
        </row>
        <row r="8674">
          <cell r="A8674" t="str">
            <v>380830041All</v>
          </cell>
          <cell r="B8674">
            <v>58</v>
          </cell>
          <cell r="R8674" t="str">
            <v>380810016All</v>
          </cell>
          <cell r="S8674">
            <v>54</v>
          </cell>
        </row>
        <row r="8675">
          <cell r="A8675" t="str">
            <v>380830067All</v>
          </cell>
          <cell r="B8675">
            <v>913</v>
          </cell>
          <cell r="R8675" t="str">
            <v>380810031All</v>
          </cell>
          <cell r="S8675">
            <v>11</v>
          </cell>
        </row>
        <row r="8676">
          <cell r="A8676" t="str">
            <v>380830078All</v>
          </cell>
          <cell r="B8676">
            <v>746</v>
          </cell>
          <cell r="R8676" t="str">
            <v>380810041All</v>
          </cell>
          <cell r="S8676">
            <v>93</v>
          </cell>
        </row>
        <row r="8677">
          <cell r="A8677" t="str">
            <v>380830081All</v>
          </cell>
          <cell r="B8677">
            <v>15</v>
          </cell>
          <cell r="R8677" t="str">
            <v>380810078All</v>
          </cell>
          <cell r="S8677">
            <v>685</v>
          </cell>
        </row>
        <row r="8678">
          <cell r="A8678" t="str">
            <v>380830091All</v>
          </cell>
          <cell r="B8678">
            <v>38</v>
          </cell>
          <cell r="R8678" t="str">
            <v>380810081All</v>
          </cell>
          <cell r="S8678">
            <v>19</v>
          </cell>
        </row>
        <row r="8679">
          <cell r="A8679" t="str">
            <v>380830401All</v>
          </cell>
          <cell r="B8679">
            <v>937</v>
          </cell>
          <cell r="R8679" t="str">
            <v>380810091All</v>
          </cell>
          <cell r="S8679">
            <v>41</v>
          </cell>
        </row>
        <row r="8680">
          <cell r="A8680" t="str">
            <v>380830711All</v>
          </cell>
          <cell r="B8680">
            <v>729</v>
          </cell>
          <cell r="R8680" t="str">
            <v>380830011All</v>
          </cell>
          <cell r="S8680">
            <v>26</v>
          </cell>
        </row>
        <row r="8681">
          <cell r="A8681" t="str">
            <v>380850011All</v>
          </cell>
          <cell r="B8681">
            <v>16</v>
          </cell>
          <cell r="R8681" t="str">
            <v>380830016All</v>
          </cell>
          <cell r="S8681">
            <v>34</v>
          </cell>
        </row>
        <row r="8682">
          <cell r="A8682" t="str">
            <v>380850016All</v>
          </cell>
          <cell r="B8682">
            <v>31</v>
          </cell>
          <cell r="R8682" t="str">
            <v>380830031All</v>
          </cell>
          <cell r="S8682">
            <v>13</v>
          </cell>
        </row>
        <row r="8683">
          <cell r="A8683" t="str">
            <v>380850031All</v>
          </cell>
          <cell r="B8683">
            <v>10</v>
          </cell>
          <cell r="R8683" t="str">
            <v>380830041All</v>
          </cell>
          <cell r="S8683">
            <v>58</v>
          </cell>
        </row>
        <row r="8684">
          <cell r="A8684" t="str">
            <v>380850041Irrigated</v>
          </cell>
          <cell r="B8684">
            <v>84</v>
          </cell>
          <cell r="R8684" t="str">
            <v>380830067All</v>
          </cell>
          <cell r="S8684">
            <v>913</v>
          </cell>
        </row>
        <row r="8685">
          <cell r="A8685" t="str">
            <v>380850067All</v>
          </cell>
          <cell r="B8685">
            <v>951</v>
          </cell>
          <cell r="R8685" t="str">
            <v>380830078All</v>
          </cell>
          <cell r="S8685">
            <v>746</v>
          </cell>
        </row>
        <row r="8686">
          <cell r="A8686" t="str">
            <v>380850078All</v>
          </cell>
          <cell r="B8686">
            <v>683</v>
          </cell>
          <cell r="R8686" t="str">
            <v>380830081All</v>
          </cell>
          <cell r="S8686">
            <v>15</v>
          </cell>
        </row>
        <row r="8687">
          <cell r="A8687" t="str">
            <v>380850091All</v>
          </cell>
          <cell r="B8687">
            <v>20</v>
          </cell>
          <cell r="R8687" t="str">
            <v>380830091All</v>
          </cell>
          <cell r="S8687">
            <v>38</v>
          </cell>
        </row>
        <row r="8688">
          <cell r="A8688" t="str">
            <v>380850711All</v>
          </cell>
          <cell r="B8688">
            <v>630</v>
          </cell>
          <cell r="R8688" t="str">
            <v>380830401All</v>
          </cell>
          <cell r="S8688">
            <v>937</v>
          </cell>
        </row>
        <row r="8689">
          <cell r="A8689" t="str">
            <v>380870011All</v>
          </cell>
          <cell r="B8689">
            <v>20</v>
          </cell>
          <cell r="R8689" t="str">
            <v>380830711All</v>
          </cell>
          <cell r="S8689">
            <v>729</v>
          </cell>
        </row>
        <row r="8690">
          <cell r="A8690" t="str">
            <v>380870016All</v>
          </cell>
          <cell r="B8690">
            <v>32</v>
          </cell>
          <cell r="R8690" t="str">
            <v>380850011All</v>
          </cell>
          <cell r="S8690">
            <v>16</v>
          </cell>
        </row>
        <row r="8691">
          <cell r="A8691" t="str">
            <v>380870031All</v>
          </cell>
          <cell r="B8691">
            <v>10</v>
          </cell>
          <cell r="R8691" t="str">
            <v>380850016All</v>
          </cell>
          <cell r="S8691">
            <v>31</v>
          </cell>
        </row>
        <row r="8692">
          <cell r="A8692" t="str">
            <v>380870067All</v>
          </cell>
          <cell r="B8692">
            <v>972</v>
          </cell>
          <cell r="R8692" t="str">
            <v>380850031All</v>
          </cell>
          <cell r="S8692">
            <v>10</v>
          </cell>
        </row>
        <row r="8693">
          <cell r="A8693" t="str">
            <v>380870078All</v>
          </cell>
          <cell r="B8693">
            <v>692</v>
          </cell>
          <cell r="R8693" t="str">
            <v>380850041Irrigated</v>
          </cell>
          <cell r="S8693">
            <v>84</v>
          </cell>
        </row>
        <row r="8694">
          <cell r="A8694" t="str">
            <v>380870079All</v>
          </cell>
          <cell r="B8694">
            <v>508</v>
          </cell>
          <cell r="R8694" t="str">
            <v>380850067All</v>
          </cell>
          <cell r="S8694">
            <v>951</v>
          </cell>
        </row>
        <row r="8695">
          <cell r="A8695" t="str">
            <v>380870091All</v>
          </cell>
          <cell r="B8695">
            <v>25</v>
          </cell>
          <cell r="R8695" t="str">
            <v>380850078All</v>
          </cell>
          <cell r="S8695">
            <v>683</v>
          </cell>
        </row>
        <row r="8696">
          <cell r="A8696" t="str">
            <v>380870130All</v>
          </cell>
          <cell r="B8696">
            <v>515</v>
          </cell>
          <cell r="R8696" t="str">
            <v>380850091All</v>
          </cell>
          <cell r="S8696">
            <v>20</v>
          </cell>
        </row>
        <row r="8697">
          <cell r="A8697" t="str">
            <v>380870401All</v>
          </cell>
          <cell r="B8697">
            <v>759</v>
          </cell>
          <cell r="R8697" t="str">
            <v>380850711All</v>
          </cell>
          <cell r="S8697">
            <v>630</v>
          </cell>
        </row>
        <row r="8698">
          <cell r="A8698" t="str">
            <v>380870711All</v>
          </cell>
          <cell r="B8698">
            <v>749</v>
          </cell>
          <cell r="R8698" t="str">
            <v>380870011All</v>
          </cell>
          <cell r="S8698">
            <v>20</v>
          </cell>
        </row>
        <row r="8699">
          <cell r="A8699" t="str">
            <v>380890011All</v>
          </cell>
          <cell r="B8699">
            <v>22</v>
          </cell>
          <cell r="R8699" t="str">
            <v>380870016All</v>
          </cell>
          <cell r="S8699">
            <v>32</v>
          </cell>
        </row>
        <row r="8700">
          <cell r="A8700" t="str">
            <v>380890016All</v>
          </cell>
          <cell r="B8700">
            <v>36</v>
          </cell>
          <cell r="R8700" t="str">
            <v>380870031All</v>
          </cell>
          <cell r="S8700">
            <v>10</v>
          </cell>
        </row>
        <row r="8701">
          <cell r="A8701" t="str">
            <v>380890031All</v>
          </cell>
          <cell r="B8701">
            <v>10</v>
          </cell>
          <cell r="R8701" t="str">
            <v>380870067All</v>
          </cell>
          <cell r="S8701">
            <v>972</v>
          </cell>
        </row>
        <row r="8702">
          <cell r="A8702" t="str">
            <v>380890041All</v>
          </cell>
          <cell r="B8702">
            <v>41</v>
          </cell>
          <cell r="R8702" t="str">
            <v>380870078All</v>
          </cell>
          <cell r="S8702">
            <v>692</v>
          </cell>
        </row>
        <row r="8703">
          <cell r="A8703" t="str">
            <v>380890047GAD/GASAll</v>
          </cell>
          <cell r="B8703">
            <v>655</v>
          </cell>
          <cell r="R8703" t="str">
            <v>380870079All</v>
          </cell>
          <cell r="S8703">
            <v>508</v>
          </cell>
        </row>
        <row r="8704">
          <cell r="A8704" t="str">
            <v>380890067All</v>
          </cell>
          <cell r="B8704">
            <v>732</v>
          </cell>
          <cell r="R8704" t="str">
            <v>380870091All</v>
          </cell>
          <cell r="S8704">
            <v>25</v>
          </cell>
        </row>
        <row r="8705">
          <cell r="A8705" t="str">
            <v>380890078All</v>
          </cell>
          <cell r="B8705">
            <v>806</v>
          </cell>
          <cell r="R8705" t="str">
            <v>380870130All</v>
          </cell>
          <cell r="S8705">
            <v>515</v>
          </cell>
        </row>
        <row r="8706">
          <cell r="A8706" t="str">
            <v>380890079All</v>
          </cell>
          <cell r="B8706">
            <v>567</v>
          </cell>
          <cell r="R8706" t="str">
            <v>380870401All</v>
          </cell>
          <cell r="S8706">
            <v>759</v>
          </cell>
        </row>
        <row r="8707">
          <cell r="A8707" t="str">
            <v>380890091All</v>
          </cell>
          <cell r="B8707">
            <v>27</v>
          </cell>
          <cell r="R8707" t="str">
            <v>380870711All</v>
          </cell>
          <cell r="S8707">
            <v>749</v>
          </cell>
        </row>
        <row r="8708">
          <cell r="A8708" t="str">
            <v>380890130All</v>
          </cell>
          <cell r="B8708">
            <v>435</v>
          </cell>
          <cell r="R8708" t="str">
            <v>380890011All</v>
          </cell>
          <cell r="S8708">
            <v>22</v>
          </cell>
        </row>
        <row r="8709">
          <cell r="A8709" t="str">
            <v>380890401All</v>
          </cell>
          <cell r="B8709">
            <v>672</v>
          </cell>
          <cell r="R8709" t="str">
            <v>380890016All</v>
          </cell>
          <cell r="S8709">
            <v>36</v>
          </cell>
        </row>
        <row r="8710">
          <cell r="A8710" t="str">
            <v>380890711All</v>
          </cell>
          <cell r="B8710">
            <v>697</v>
          </cell>
          <cell r="R8710" t="str">
            <v>380890031All</v>
          </cell>
          <cell r="S8710">
            <v>10</v>
          </cell>
        </row>
        <row r="8711">
          <cell r="A8711" t="str">
            <v>380910011All</v>
          </cell>
          <cell r="B8711">
            <v>36</v>
          </cell>
          <cell r="R8711" t="str">
            <v>380890041All</v>
          </cell>
          <cell r="S8711">
            <v>41</v>
          </cell>
        </row>
        <row r="8712">
          <cell r="A8712" t="str">
            <v>380910016All</v>
          </cell>
          <cell r="B8712">
            <v>46</v>
          </cell>
          <cell r="R8712" t="str">
            <v>380890047GAD/GASAll</v>
          </cell>
          <cell r="S8712">
            <v>655</v>
          </cell>
        </row>
        <row r="8713">
          <cell r="A8713" t="str">
            <v>380910031All</v>
          </cell>
          <cell r="B8713">
            <v>13</v>
          </cell>
          <cell r="R8713" t="str">
            <v>380890067All</v>
          </cell>
          <cell r="S8713">
            <v>732</v>
          </cell>
        </row>
        <row r="8714">
          <cell r="A8714" t="str">
            <v>380910041All</v>
          </cell>
          <cell r="B8714">
            <v>78</v>
          </cell>
          <cell r="R8714" t="str">
            <v>380890078All</v>
          </cell>
          <cell r="S8714">
            <v>806</v>
          </cell>
        </row>
        <row r="8715">
          <cell r="A8715" t="str">
            <v>380910067All</v>
          </cell>
          <cell r="B8715">
            <v>1330</v>
          </cell>
          <cell r="R8715" t="str">
            <v>380890079All</v>
          </cell>
          <cell r="S8715">
            <v>567</v>
          </cell>
        </row>
        <row r="8716">
          <cell r="A8716" t="str">
            <v>380910078All</v>
          </cell>
          <cell r="B8716">
            <v>1061</v>
          </cell>
          <cell r="R8716" t="str">
            <v>380890091All</v>
          </cell>
          <cell r="S8716">
            <v>27</v>
          </cell>
        </row>
        <row r="8717">
          <cell r="A8717" t="str">
            <v>380910081All</v>
          </cell>
          <cell r="B8717">
            <v>22</v>
          </cell>
          <cell r="R8717" t="str">
            <v>380890130All</v>
          </cell>
          <cell r="S8717">
            <v>435</v>
          </cell>
        </row>
        <row r="8718">
          <cell r="A8718" t="str">
            <v>380910091All</v>
          </cell>
          <cell r="B8718">
            <v>43</v>
          </cell>
          <cell r="R8718" t="str">
            <v>380890401All</v>
          </cell>
          <cell r="S8718">
            <v>672</v>
          </cell>
        </row>
        <row r="8719">
          <cell r="A8719" t="str">
            <v>380910711All</v>
          </cell>
          <cell r="B8719">
            <v>880</v>
          </cell>
          <cell r="R8719" t="str">
            <v>380890711All</v>
          </cell>
          <cell r="S8719">
            <v>697</v>
          </cell>
        </row>
        <row r="8720">
          <cell r="A8720" t="str">
            <v>380930011All</v>
          </cell>
          <cell r="B8720">
            <v>31</v>
          </cell>
          <cell r="R8720" t="str">
            <v>380910011All</v>
          </cell>
          <cell r="S8720">
            <v>36</v>
          </cell>
        </row>
        <row r="8721">
          <cell r="A8721" t="str">
            <v>380930016All</v>
          </cell>
          <cell r="B8721">
            <v>41</v>
          </cell>
          <cell r="R8721" t="str">
            <v>380910016All</v>
          </cell>
          <cell r="S8721">
            <v>46</v>
          </cell>
        </row>
        <row r="8722">
          <cell r="A8722" t="str">
            <v>380930031All</v>
          </cell>
          <cell r="B8722">
            <v>12</v>
          </cell>
          <cell r="R8722" t="str">
            <v>380910031All</v>
          </cell>
          <cell r="S8722">
            <v>13</v>
          </cell>
        </row>
        <row r="8723">
          <cell r="A8723" t="str">
            <v>380930041All</v>
          </cell>
          <cell r="B8723">
            <v>71</v>
          </cell>
          <cell r="R8723" t="str">
            <v>380910041All</v>
          </cell>
          <cell r="S8723">
            <v>78</v>
          </cell>
        </row>
        <row r="8724">
          <cell r="A8724" t="str">
            <v>380930067All</v>
          </cell>
          <cell r="B8724">
            <v>1330</v>
          </cell>
          <cell r="R8724" t="str">
            <v>380910067All</v>
          </cell>
          <cell r="S8724">
            <v>1330</v>
          </cell>
        </row>
        <row r="8725">
          <cell r="A8725" t="str">
            <v>380930078All</v>
          </cell>
          <cell r="B8725">
            <v>801</v>
          </cell>
          <cell r="R8725" t="str">
            <v>380910078All</v>
          </cell>
          <cell r="S8725">
            <v>1061</v>
          </cell>
        </row>
        <row r="8726">
          <cell r="A8726" t="str">
            <v>380930081All</v>
          </cell>
          <cell r="B8726">
            <v>21</v>
          </cell>
          <cell r="R8726" t="str">
            <v>380910081All</v>
          </cell>
          <cell r="S8726">
            <v>22</v>
          </cell>
        </row>
        <row r="8727">
          <cell r="A8727" t="str">
            <v>380930091All</v>
          </cell>
          <cell r="B8727">
            <v>41</v>
          </cell>
          <cell r="R8727" t="str">
            <v>380910091All</v>
          </cell>
          <cell r="S8727">
            <v>43</v>
          </cell>
        </row>
        <row r="8728">
          <cell r="A8728" t="str">
            <v>380930711All</v>
          </cell>
          <cell r="B8728">
            <v>818</v>
          </cell>
          <cell r="R8728" t="str">
            <v>380910711All</v>
          </cell>
          <cell r="S8728">
            <v>880</v>
          </cell>
        </row>
        <row r="8729">
          <cell r="A8729" t="str">
            <v>380950011All</v>
          </cell>
          <cell r="B8729">
            <v>30</v>
          </cell>
          <cell r="R8729" t="str">
            <v>380930011All</v>
          </cell>
          <cell r="S8729">
            <v>31</v>
          </cell>
        </row>
        <row r="8730">
          <cell r="A8730" t="str">
            <v>380950016All</v>
          </cell>
          <cell r="B8730">
            <v>41</v>
          </cell>
          <cell r="R8730" t="str">
            <v>380930016All</v>
          </cell>
          <cell r="S8730">
            <v>41</v>
          </cell>
        </row>
        <row r="8731">
          <cell r="A8731" t="str">
            <v>380950031All</v>
          </cell>
          <cell r="B8731">
            <v>15</v>
          </cell>
          <cell r="R8731" t="str">
            <v>380930031All</v>
          </cell>
          <cell r="S8731">
            <v>12</v>
          </cell>
        </row>
        <row r="8732">
          <cell r="A8732" t="str">
            <v>380950041All</v>
          </cell>
          <cell r="B8732">
            <v>60</v>
          </cell>
          <cell r="R8732" t="str">
            <v>380930041All</v>
          </cell>
          <cell r="S8732">
            <v>71</v>
          </cell>
        </row>
        <row r="8733">
          <cell r="A8733" t="str">
            <v>380950067All</v>
          </cell>
          <cell r="B8733">
            <v>1260</v>
          </cell>
          <cell r="R8733" t="str">
            <v>380930067All</v>
          </cell>
          <cell r="S8733">
            <v>1330</v>
          </cell>
        </row>
        <row r="8734">
          <cell r="A8734" t="str">
            <v>380950078All</v>
          </cell>
          <cell r="B8734">
            <v>713</v>
          </cell>
          <cell r="R8734" t="str">
            <v>380930078All</v>
          </cell>
          <cell r="S8734">
            <v>801</v>
          </cell>
        </row>
        <row r="8735">
          <cell r="A8735" t="str">
            <v>380950081All</v>
          </cell>
          <cell r="B8735">
            <v>15</v>
          </cell>
          <cell r="R8735" t="str">
            <v>380930081All</v>
          </cell>
          <cell r="S8735">
            <v>21</v>
          </cell>
        </row>
        <row r="8736">
          <cell r="A8736" t="str">
            <v>380950091All</v>
          </cell>
          <cell r="B8736">
            <v>39</v>
          </cell>
          <cell r="R8736" t="str">
            <v>380930091All</v>
          </cell>
          <cell r="S8736">
            <v>41</v>
          </cell>
        </row>
        <row r="8737">
          <cell r="A8737" t="str">
            <v>380950130All</v>
          </cell>
          <cell r="B8737">
            <v>678</v>
          </cell>
          <cell r="R8737" t="str">
            <v>380930711All</v>
          </cell>
          <cell r="S8737">
            <v>818</v>
          </cell>
        </row>
        <row r="8738">
          <cell r="A8738" t="str">
            <v>380950711All</v>
          </cell>
          <cell r="B8738">
            <v>802</v>
          </cell>
          <cell r="R8738" t="str">
            <v>380950011All</v>
          </cell>
          <cell r="S8738">
            <v>30</v>
          </cell>
        </row>
        <row r="8739">
          <cell r="A8739" t="str">
            <v>380970011All</v>
          </cell>
          <cell r="B8739">
            <v>39</v>
          </cell>
          <cell r="R8739" t="str">
            <v>380950016All</v>
          </cell>
          <cell r="S8739">
            <v>41</v>
          </cell>
        </row>
        <row r="8740">
          <cell r="A8740" t="str">
            <v>380970016All</v>
          </cell>
          <cell r="B8740">
            <v>57</v>
          </cell>
          <cell r="R8740" t="str">
            <v>380950031All</v>
          </cell>
          <cell r="S8740">
            <v>15</v>
          </cell>
        </row>
        <row r="8741">
          <cell r="A8741" t="str">
            <v>380970031All</v>
          </cell>
          <cell r="B8741">
            <v>11</v>
          </cell>
          <cell r="R8741" t="str">
            <v>380950041All</v>
          </cell>
          <cell r="S8741">
            <v>60</v>
          </cell>
        </row>
        <row r="8742">
          <cell r="A8742" t="str">
            <v>380970041All</v>
          </cell>
          <cell r="B8742">
            <v>88</v>
          </cell>
          <cell r="R8742" t="str">
            <v>380950067All</v>
          </cell>
          <cell r="S8742">
            <v>1260</v>
          </cell>
        </row>
        <row r="8743">
          <cell r="A8743" t="str">
            <v>380970067All</v>
          </cell>
          <cell r="B8743">
            <v>1540</v>
          </cell>
          <cell r="R8743" t="str">
            <v>380950078All</v>
          </cell>
          <cell r="S8743">
            <v>713</v>
          </cell>
        </row>
        <row r="8744">
          <cell r="A8744" t="str">
            <v>380970078All</v>
          </cell>
          <cell r="B8744">
            <v>872</v>
          </cell>
          <cell r="R8744" t="str">
            <v>380950081All</v>
          </cell>
          <cell r="S8744">
            <v>15</v>
          </cell>
        </row>
        <row r="8745">
          <cell r="A8745" t="str">
            <v>380970081All</v>
          </cell>
          <cell r="B8745">
            <v>23</v>
          </cell>
          <cell r="R8745" t="str">
            <v>380950091All</v>
          </cell>
          <cell r="S8745">
            <v>39</v>
          </cell>
        </row>
        <row r="8746">
          <cell r="A8746" t="str">
            <v>380970091All</v>
          </cell>
          <cell r="B8746">
            <v>44</v>
          </cell>
          <cell r="R8746" t="str">
            <v>380950130All</v>
          </cell>
          <cell r="S8746">
            <v>678</v>
          </cell>
        </row>
        <row r="8747">
          <cell r="A8747" t="str">
            <v>380970711All</v>
          </cell>
          <cell r="B8747">
            <v>875</v>
          </cell>
          <cell r="R8747" t="str">
            <v>380950711All</v>
          </cell>
          <cell r="S8747">
            <v>802</v>
          </cell>
        </row>
        <row r="8748">
          <cell r="A8748" t="str">
            <v>380990011All</v>
          </cell>
          <cell r="B8748">
            <v>36</v>
          </cell>
          <cell r="R8748" t="str">
            <v>380970011All</v>
          </cell>
          <cell r="S8748">
            <v>39</v>
          </cell>
        </row>
        <row r="8749">
          <cell r="A8749" t="str">
            <v>380990016All</v>
          </cell>
          <cell r="B8749">
            <v>50</v>
          </cell>
          <cell r="R8749" t="str">
            <v>380970016All</v>
          </cell>
          <cell r="S8749">
            <v>57</v>
          </cell>
        </row>
        <row r="8750">
          <cell r="A8750" t="str">
            <v>380990031All</v>
          </cell>
          <cell r="B8750">
            <v>16</v>
          </cell>
          <cell r="R8750" t="str">
            <v>380970031All</v>
          </cell>
          <cell r="S8750">
            <v>11</v>
          </cell>
        </row>
        <row r="8751">
          <cell r="A8751" t="str">
            <v>380990041All</v>
          </cell>
          <cell r="B8751">
            <v>76</v>
          </cell>
          <cell r="R8751" t="str">
            <v>380970041All</v>
          </cell>
          <cell r="S8751">
            <v>88</v>
          </cell>
        </row>
        <row r="8752">
          <cell r="A8752" t="str">
            <v>380990067All</v>
          </cell>
          <cell r="B8752">
            <v>1225</v>
          </cell>
          <cell r="R8752" t="str">
            <v>380970067All</v>
          </cell>
          <cell r="S8752">
            <v>1540</v>
          </cell>
        </row>
        <row r="8753">
          <cell r="A8753" t="str">
            <v>380990078All</v>
          </cell>
          <cell r="B8753">
            <v>794</v>
          </cell>
          <cell r="R8753" t="str">
            <v>380970078All</v>
          </cell>
          <cell r="S8753">
            <v>872</v>
          </cell>
        </row>
        <row r="8754">
          <cell r="A8754" t="str">
            <v>380990081All</v>
          </cell>
          <cell r="B8754">
            <v>18</v>
          </cell>
          <cell r="R8754" t="str">
            <v>380970081All</v>
          </cell>
          <cell r="S8754">
            <v>23</v>
          </cell>
        </row>
        <row r="8755">
          <cell r="A8755" t="str">
            <v>380990091All</v>
          </cell>
          <cell r="B8755">
            <v>41</v>
          </cell>
          <cell r="R8755" t="str">
            <v>380970091All</v>
          </cell>
          <cell r="S8755">
            <v>44</v>
          </cell>
        </row>
        <row r="8756">
          <cell r="A8756" t="str">
            <v>380990129All</v>
          </cell>
          <cell r="B8756">
            <v>827</v>
          </cell>
          <cell r="R8756" t="str">
            <v>380970711All</v>
          </cell>
          <cell r="S8756">
            <v>875</v>
          </cell>
        </row>
        <row r="8757">
          <cell r="A8757" t="str">
            <v>380990711All</v>
          </cell>
          <cell r="B8757">
            <v>918</v>
          </cell>
          <cell r="R8757" t="str">
            <v>380990011All</v>
          </cell>
          <cell r="S8757">
            <v>36</v>
          </cell>
        </row>
        <row r="8758">
          <cell r="A8758" t="str">
            <v>381010011All</v>
          </cell>
          <cell r="B8758">
            <v>28</v>
          </cell>
          <cell r="R8758" t="str">
            <v>380990016All</v>
          </cell>
          <cell r="S8758">
            <v>50</v>
          </cell>
        </row>
        <row r="8759">
          <cell r="A8759" t="str">
            <v>381010016All</v>
          </cell>
          <cell r="B8759">
            <v>43</v>
          </cell>
          <cell r="R8759" t="str">
            <v>380990031All</v>
          </cell>
          <cell r="S8759">
            <v>16</v>
          </cell>
        </row>
        <row r="8760">
          <cell r="A8760" t="str">
            <v>381010031All</v>
          </cell>
          <cell r="B8760">
            <v>15</v>
          </cell>
          <cell r="R8760" t="str">
            <v>380990041All</v>
          </cell>
          <cell r="S8760">
            <v>76</v>
          </cell>
        </row>
        <row r="8761">
          <cell r="A8761" t="str">
            <v>381010041All</v>
          </cell>
          <cell r="B8761">
            <v>55</v>
          </cell>
          <cell r="R8761" t="str">
            <v>380990067All</v>
          </cell>
          <cell r="S8761">
            <v>1225</v>
          </cell>
        </row>
        <row r="8762">
          <cell r="A8762" t="str">
            <v>381010047GAD/GASAll</v>
          </cell>
          <cell r="B8762">
            <v>956</v>
          </cell>
          <cell r="R8762" t="str">
            <v>380990078All</v>
          </cell>
          <cell r="S8762">
            <v>794</v>
          </cell>
        </row>
        <row r="8763">
          <cell r="A8763" t="str">
            <v>381010047GARAll</v>
          </cell>
          <cell r="B8763">
            <v>956</v>
          </cell>
          <cell r="R8763" t="str">
            <v>380990081All</v>
          </cell>
          <cell r="S8763">
            <v>18</v>
          </cell>
        </row>
        <row r="8764">
          <cell r="A8764" t="str">
            <v>381010067All</v>
          </cell>
          <cell r="B8764">
            <v>1365</v>
          </cell>
          <cell r="R8764" t="str">
            <v>380990091All</v>
          </cell>
          <cell r="S8764">
            <v>41</v>
          </cell>
        </row>
        <row r="8765">
          <cell r="A8765" t="str">
            <v>381010078All</v>
          </cell>
          <cell r="B8765">
            <v>904</v>
          </cell>
          <cell r="R8765" t="str">
            <v>380990129All</v>
          </cell>
          <cell r="S8765">
            <v>827</v>
          </cell>
        </row>
        <row r="8766">
          <cell r="A8766" t="str">
            <v>381010079All</v>
          </cell>
          <cell r="B8766">
            <v>385</v>
          </cell>
          <cell r="R8766" t="str">
            <v>380990711All</v>
          </cell>
          <cell r="S8766">
            <v>918</v>
          </cell>
        </row>
        <row r="8767">
          <cell r="A8767" t="str">
            <v>381010081All</v>
          </cell>
          <cell r="B8767">
            <v>15</v>
          </cell>
          <cell r="R8767" t="str">
            <v>381010011All</v>
          </cell>
          <cell r="S8767">
            <v>28</v>
          </cell>
        </row>
        <row r="8768">
          <cell r="A8768" t="str">
            <v>381010091All</v>
          </cell>
          <cell r="B8768">
            <v>39</v>
          </cell>
          <cell r="R8768" t="str">
            <v>381010016All</v>
          </cell>
          <cell r="S8768">
            <v>43</v>
          </cell>
        </row>
        <row r="8769">
          <cell r="A8769" t="str">
            <v>381010130All</v>
          </cell>
          <cell r="B8769">
            <v>468</v>
          </cell>
          <cell r="R8769" t="str">
            <v>381010031All</v>
          </cell>
          <cell r="S8769">
            <v>15</v>
          </cell>
        </row>
        <row r="8770">
          <cell r="A8770" t="str">
            <v>381010401All</v>
          </cell>
          <cell r="B8770">
            <v>1065</v>
          </cell>
          <cell r="R8770" t="str">
            <v>381010041All</v>
          </cell>
          <cell r="S8770">
            <v>55</v>
          </cell>
        </row>
        <row r="8771">
          <cell r="A8771" t="str">
            <v>381010711All</v>
          </cell>
          <cell r="B8771">
            <v>851</v>
          </cell>
          <cell r="R8771" t="str">
            <v>381010047GAD/GASAll</v>
          </cell>
          <cell r="S8771">
            <v>956</v>
          </cell>
        </row>
        <row r="8772">
          <cell r="A8772" t="str">
            <v>381030011All</v>
          </cell>
          <cell r="B8772">
            <v>32</v>
          </cell>
          <cell r="R8772" t="str">
            <v>381010047GARAll</v>
          </cell>
          <cell r="S8772">
            <v>956</v>
          </cell>
        </row>
        <row r="8773">
          <cell r="A8773" t="str">
            <v>381030016All</v>
          </cell>
          <cell r="B8773">
            <v>43</v>
          </cell>
          <cell r="R8773" t="str">
            <v>381010067All</v>
          </cell>
          <cell r="S8773">
            <v>1365</v>
          </cell>
        </row>
        <row r="8774">
          <cell r="A8774" t="str">
            <v>381030031All</v>
          </cell>
          <cell r="B8774">
            <v>12</v>
          </cell>
          <cell r="R8774" t="str">
            <v>381010078All</v>
          </cell>
          <cell r="S8774">
            <v>904</v>
          </cell>
        </row>
        <row r="8775">
          <cell r="A8775" t="str">
            <v>381030041All</v>
          </cell>
          <cell r="B8775">
            <v>62</v>
          </cell>
          <cell r="R8775" t="str">
            <v>381010079All</v>
          </cell>
          <cell r="S8775">
            <v>385</v>
          </cell>
        </row>
        <row r="8776">
          <cell r="A8776" t="str">
            <v>381030067All</v>
          </cell>
          <cell r="B8776">
            <v>1020</v>
          </cell>
          <cell r="R8776" t="str">
            <v>381010081All</v>
          </cell>
          <cell r="S8776">
            <v>15</v>
          </cell>
        </row>
        <row r="8777">
          <cell r="A8777" t="str">
            <v>381030078All</v>
          </cell>
          <cell r="B8777">
            <v>770</v>
          </cell>
          <cell r="R8777" t="str">
            <v>381010091All</v>
          </cell>
          <cell r="S8777">
            <v>39</v>
          </cell>
        </row>
        <row r="8778">
          <cell r="A8778" t="str">
            <v>381030081All</v>
          </cell>
          <cell r="B8778">
            <v>18</v>
          </cell>
          <cell r="R8778" t="str">
            <v>381010130All</v>
          </cell>
          <cell r="S8778">
            <v>468</v>
          </cell>
        </row>
        <row r="8779">
          <cell r="A8779" t="str">
            <v>381030091All</v>
          </cell>
          <cell r="B8779">
            <v>39</v>
          </cell>
          <cell r="R8779" t="str">
            <v>381010401All</v>
          </cell>
          <cell r="S8779">
            <v>1065</v>
          </cell>
        </row>
        <row r="8780">
          <cell r="A8780" t="str">
            <v>381030711All</v>
          </cell>
          <cell r="B8780">
            <v>708</v>
          </cell>
          <cell r="R8780" t="str">
            <v>381010711All</v>
          </cell>
          <cell r="S8780">
            <v>851</v>
          </cell>
        </row>
        <row r="8781">
          <cell r="A8781" t="str">
            <v>381050011All</v>
          </cell>
          <cell r="B8781">
            <v>21</v>
          </cell>
          <cell r="R8781" t="str">
            <v>381030011All</v>
          </cell>
          <cell r="S8781">
            <v>32</v>
          </cell>
        </row>
        <row r="8782">
          <cell r="A8782" t="str">
            <v>381050016All</v>
          </cell>
          <cell r="B8782">
            <v>28</v>
          </cell>
          <cell r="R8782" t="str">
            <v>381030016All</v>
          </cell>
          <cell r="S8782">
            <v>43</v>
          </cell>
        </row>
        <row r="8783">
          <cell r="A8783" t="str">
            <v>381050031All</v>
          </cell>
          <cell r="B8783">
            <v>11</v>
          </cell>
          <cell r="R8783" t="str">
            <v>381030031All</v>
          </cell>
          <cell r="S8783">
            <v>12</v>
          </cell>
        </row>
        <row r="8784">
          <cell r="A8784" t="str">
            <v>381050041Irrigated</v>
          </cell>
          <cell r="B8784">
            <v>74</v>
          </cell>
          <cell r="R8784" t="str">
            <v>381030041All</v>
          </cell>
          <cell r="S8784">
            <v>62</v>
          </cell>
        </row>
        <row r="8785">
          <cell r="A8785" t="str">
            <v>381050047GAD/GASAll</v>
          </cell>
          <cell r="B8785">
            <v>955</v>
          </cell>
          <cell r="R8785" t="str">
            <v>381030067All</v>
          </cell>
          <cell r="S8785">
            <v>1020</v>
          </cell>
        </row>
        <row r="8786">
          <cell r="A8786" t="str">
            <v>381050047GARAll</v>
          </cell>
          <cell r="B8786">
            <v>955</v>
          </cell>
          <cell r="R8786" t="str">
            <v>381030078All</v>
          </cell>
          <cell r="S8786">
            <v>770</v>
          </cell>
        </row>
        <row r="8787">
          <cell r="A8787" t="str">
            <v>381050067All</v>
          </cell>
          <cell r="B8787">
            <v>1085</v>
          </cell>
          <cell r="R8787" t="str">
            <v>381030081All</v>
          </cell>
          <cell r="S8787">
            <v>18</v>
          </cell>
        </row>
        <row r="8788">
          <cell r="A8788" t="str">
            <v>381050078All</v>
          </cell>
          <cell r="B8788">
            <v>727</v>
          </cell>
          <cell r="R8788" t="str">
            <v>381030091All</v>
          </cell>
          <cell r="S8788">
            <v>39</v>
          </cell>
        </row>
        <row r="8789">
          <cell r="A8789" t="str">
            <v>381050079All</v>
          </cell>
          <cell r="B8789">
            <v>539</v>
          </cell>
          <cell r="R8789" t="str">
            <v>381030711All</v>
          </cell>
          <cell r="S8789">
            <v>708</v>
          </cell>
        </row>
        <row r="8790">
          <cell r="A8790" t="str">
            <v>381050091All</v>
          </cell>
          <cell r="B8790">
            <v>31</v>
          </cell>
          <cell r="R8790" t="str">
            <v>381050011All</v>
          </cell>
          <cell r="S8790">
            <v>21</v>
          </cell>
        </row>
        <row r="8791">
          <cell r="A8791" t="str">
            <v>381050130All</v>
          </cell>
          <cell r="B8791">
            <v>459</v>
          </cell>
          <cell r="R8791" t="str">
            <v>381050016All</v>
          </cell>
          <cell r="S8791">
            <v>28</v>
          </cell>
        </row>
        <row r="8792">
          <cell r="A8792" t="str">
            <v>381050401All</v>
          </cell>
          <cell r="B8792">
            <v>890</v>
          </cell>
          <cell r="R8792" t="str">
            <v>381050031All</v>
          </cell>
          <cell r="S8792">
            <v>11</v>
          </cell>
        </row>
        <row r="8793">
          <cell r="A8793" t="str">
            <v>381050711All</v>
          </cell>
          <cell r="B8793">
            <v>703</v>
          </cell>
          <cell r="R8793" t="str">
            <v>381050041Irrigated</v>
          </cell>
          <cell r="S8793">
            <v>74</v>
          </cell>
        </row>
        <row r="8794">
          <cell r="A8794" t="str">
            <v>390010011All</v>
          </cell>
          <cell r="B8794">
            <v>35</v>
          </cell>
          <cell r="R8794" t="str">
            <v>381050047GAD/GASAll</v>
          </cell>
          <cell r="S8794">
            <v>955</v>
          </cell>
        </row>
        <row r="8795">
          <cell r="A8795" t="str">
            <v>390010041All</v>
          </cell>
          <cell r="B8795">
            <v>85</v>
          </cell>
          <cell r="R8795" t="str">
            <v>381050047GARAll</v>
          </cell>
          <cell r="S8795">
            <v>955</v>
          </cell>
        </row>
        <row r="8796">
          <cell r="A8796" t="str">
            <v>390010081All</v>
          </cell>
          <cell r="B8796">
            <v>25</v>
          </cell>
          <cell r="R8796" t="str">
            <v>381050067All</v>
          </cell>
          <cell r="S8796">
            <v>1085</v>
          </cell>
        </row>
        <row r="8797">
          <cell r="A8797" t="str">
            <v>390030011All</v>
          </cell>
          <cell r="B8797">
            <v>46</v>
          </cell>
          <cell r="R8797" t="str">
            <v>381050078All</v>
          </cell>
          <cell r="S8797">
            <v>727</v>
          </cell>
        </row>
        <row r="8798">
          <cell r="A8798" t="str">
            <v>390030041All</v>
          </cell>
          <cell r="B8798">
            <v>92</v>
          </cell>
          <cell r="R8798" t="str">
            <v>381050079All</v>
          </cell>
          <cell r="S8798">
            <v>539</v>
          </cell>
        </row>
        <row r="8799">
          <cell r="A8799" t="str">
            <v>390030081All</v>
          </cell>
          <cell r="B8799">
            <v>29</v>
          </cell>
          <cell r="R8799" t="str">
            <v>381050091All</v>
          </cell>
          <cell r="S8799">
            <v>31</v>
          </cell>
        </row>
        <row r="8800">
          <cell r="A8800" t="str">
            <v>390050011All</v>
          </cell>
          <cell r="B8800">
            <v>41</v>
          </cell>
          <cell r="R8800" t="str">
            <v>381050130All</v>
          </cell>
          <cell r="S8800">
            <v>459</v>
          </cell>
        </row>
        <row r="8801">
          <cell r="A8801" t="str">
            <v>390050016All</v>
          </cell>
          <cell r="B8801">
            <v>41</v>
          </cell>
          <cell r="R8801" t="str">
            <v>381050401All</v>
          </cell>
          <cell r="S8801">
            <v>890</v>
          </cell>
        </row>
        <row r="8802">
          <cell r="A8802" t="str">
            <v>390050041All</v>
          </cell>
          <cell r="B8802">
            <v>90</v>
          </cell>
          <cell r="R8802" t="str">
            <v>381050711All</v>
          </cell>
          <cell r="S8802">
            <v>703</v>
          </cell>
        </row>
        <row r="8803">
          <cell r="A8803" t="str">
            <v>390050081All</v>
          </cell>
          <cell r="B8803">
            <v>27</v>
          </cell>
          <cell r="R8803" t="str">
            <v>390010011All</v>
          </cell>
          <cell r="S8803">
            <v>35</v>
          </cell>
        </row>
        <row r="8804">
          <cell r="A8804" t="str">
            <v>390070011All</v>
          </cell>
          <cell r="B8804">
            <v>34</v>
          </cell>
          <cell r="R8804" t="str">
            <v>390010041All</v>
          </cell>
          <cell r="S8804">
            <v>85</v>
          </cell>
        </row>
        <row r="8805">
          <cell r="A8805" t="str">
            <v>390070016All</v>
          </cell>
          <cell r="B8805">
            <v>38</v>
          </cell>
          <cell r="R8805" t="str">
            <v>390010081All</v>
          </cell>
          <cell r="S8805">
            <v>25</v>
          </cell>
        </row>
        <row r="8806">
          <cell r="A8806" t="str">
            <v>390070041All</v>
          </cell>
          <cell r="B8806">
            <v>85</v>
          </cell>
          <cell r="R8806" t="str">
            <v>390030011All</v>
          </cell>
          <cell r="S8806">
            <v>46</v>
          </cell>
        </row>
        <row r="8807">
          <cell r="A8807" t="str">
            <v>390070081All</v>
          </cell>
          <cell r="B8807">
            <v>27</v>
          </cell>
          <cell r="R8807" t="str">
            <v>390030041All</v>
          </cell>
          <cell r="S8807">
            <v>92</v>
          </cell>
        </row>
        <row r="8808">
          <cell r="A8808" t="str">
            <v>390090011All</v>
          </cell>
          <cell r="B8808">
            <v>33</v>
          </cell>
          <cell r="R8808" t="str">
            <v>390030081All</v>
          </cell>
          <cell r="S8808">
            <v>29</v>
          </cell>
        </row>
        <row r="8809">
          <cell r="A8809" t="str">
            <v>390090041All</v>
          </cell>
          <cell r="B8809">
            <v>73</v>
          </cell>
          <cell r="R8809" t="str">
            <v>390050011All</v>
          </cell>
          <cell r="S8809">
            <v>41</v>
          </cell>
        </row>
        <row r="8810">
          <cell r="A8810" t="str">
            <v>390090081All</v>
          </cell>
          <cell r="B8810">
            <v>25</v>
          </cell>
          <cell r="R8810" t="str">
            <v>390050016All</v>
          </cell>
          <cell r="S8810">
            <v>41</v>
          </cell>
        </row>
        <row r="8811">
          <cell r="A8811" t="str">
            <v>390110011All</v>
          </cell>
          <cell r="B8811">
            <v>48</v>
          </cell>
          <cell r="R8811" t="str">
            <v>390050041All</v>
          </cell>
          <cell r="S8811">
            <v>90</v>
          </cell>
        </row>
        <row r="8812">
          <cell r="A8812" t="str">
            <v>390110016All</v>
          </cell>
          <cell r="B8812">
            <v>36</v>
          </cell>
          <cell r="R8812" t="str">
            <v>390050081All</v>
          </cell>
          <cell r="S8812">
            <v>27</v>
          </cell>
        </row>
        <row r="8813">
          <cell r="A8813" t="str">
            <v>390110041All</v>
          </cell>
          <cell r="B8813">
            <v>99</v>
          </cell>
          <cell r="R8813" t="str">
            <v>390070011All</v>
          </cell>
          <cell r="S8813">
            <v>34</v>
          </cell>
        </row>
        <row r="8814">
          <cell r="A8814" t="str">
            <v>390110081All</v>
          </cell>
          <cell r="B8814">
            <v>32</v>
          </cell>
          <cell r="R8814" t="str">
            <v>390070016All</v>
          </cell>
          <cell r="S8814">
            <v>38</v>
          </cell>
        </row>
        <row r="8815">
          <cell r="A8815" t="str">
            <v>390130041All</v>
          </cell>
          <cell r="B8815">
            <v>60</v>
          </cell>
          <cell r="R8815" t="str">
            <v>390070041All</v>
          </cell>
          <cell r="S8815">
            <v>85</v>
          </cell>
        </row>
        <row r="8816">
          <cell r="A8816" t="str">
            <v>390150011All</v>
          </cell>
          <cell r="B8816">
            <v>34</v>
          </cell>
          <cell r="R8816" t="str">
            <v>390070081All</v>
          </cell>
          <cell r="S8816">
            <v>27</v>
          </cell>
        </row>
        <row r="8817">
          <cell r="A8817" t="str">
            <v>390150041All</v>
          </cell>
          <cell r="B8817">
            <v>93</v>
          </cell>
          <cell r="R8817" t="str">
            <v>390090011All</v>
          </cell>
          <cell r="S8817">
            <v>33</v>
          </cell>
        </row>
        <row r="8818">
          <cell r="A8818" t="str">
            <v>390150081All</v>
          </cell>
          <cell r="B8818">
            <v>27</v>
          </cell>
          <cell r="R8818" t="str">
            <v>390090041All</v>
          </cell>
          <cell r="S8818">
            <v>73</v>
          </cell>
        </row>
        <row r="8819">
          <cell r="A8819" t="str">
            <v>390170011All</v>
          </cell>
          <cell r="B8819">
            <v>41</v>
          </cell>
          <cell r="R8819" t="str">
            <v>390090081All</v>
          </cell>
          <cell r="S8819">
            <v>25</v>
          </cell>
        </row>
        <row r="8820">
          <cell r="A8820" t="str">
            <v>390170041All</v>
          </cell>
          <cell r="B8820">
            <v>93</v>
          </cell>
          <cell r="R8820" t="str">
            <v>390110011All</v>
          </cell>
          <cell r="S8820">
            <v>48</v>
          </cell>
        </row>
        <row r="8821">
          <cell r="A8821" t="str">
            <v>390170081All</v>
          </cell>
          <cell r="B8821">
            <v>27</v>
          </cell>
          <cell r="R8821" t="str">
            <v>390110016All</v>
          </cell>
          <cell r="S8821">
            <v>36</v>
          </cell>
        </row>
        <row r="8822">
          <cell r="A8822" t="str">
            <v>390190011All</v>
          </cell>
          <cell r="B8822">
            <v>35</v>
          </cell>
          <cell r="R8822" t="str">
            <v>390110041All</v>
          </cell>
          <cell r="S8822">
            <v>99</v>
          </cell>
        </row>
        <row r="8823">
          <cell r="A8823" t="str">
            <v>390190016All</v>
          </cell>
          <cell r="B8823">
            <v>36</v>
          </cell>
          <cell r="R8823" t="str">
            <v>390110081All</v>
          </cell>
          <cell r="S8823">
            <v>32</v>
          </cell>
        </row>
        <row r="8824">
          <cell r="A8824" t="str">
            <v>390190041All</v>
          </cell>
          <cell r="B8824">
            <v>67</v>
          </cell>
          <cell r="R8824" t="str">
            <v>390130041All</v>
          </cell>
          <cell r="S8824">
            <v>60</v>
          </cell>
        </row>
        <row r="8825">
          <cell r="A8825" t="str">
            <v>390190081All</v>
          </cell>
          <cell r="B8825">
            <v>23</v>
          </cell>
          <cell r="R8825" t="str">
            <v>390150011All</v>
          </cell>
          <cell r="S8825">
            <v>34</v>
          </cell>
        </row>
        <row r="8826">
          <cell r="A8826" t="str">
            <v>390210011All</v>
          </cell>
          <cell r="B8826">
            <v>47</v>
          </cell>
          <cell r="R8826" t="str">
            <v>390150041All</v>
          </cell>
          <cell r="S8826">
            <v>93</v>
          </cell>
        </row>
        <row r="8827">
          <cell r="A8827" t="str">
            <v>390210041All</v>
          </cell>
          <cell r="B8827">
            <v>106</v>
          </cell>
          <cell r="R8827" t="str">
            <v>390150081All</v>
          </cell>
          <cell r="S8827">
            <v>27</v>
          </cell>
        </row>
        <row r="8828">
          <cell r="A8828" t="str">
            <v>390210081All</v>
          </cell>
          <cell r="B8828">
            <v>32</v>
          </cell>
          <cell r="R8828" t="str">
            <v>390170011All</v>
          </cell>
          <cell r="S8828">
            <v>41</v>
          </cell>
        </row>
        <row r="8829">
          <cell r="A8829" t="str">
            <v>390230011All</v>
          </cell>
          <cell r="B8829">
            <v>48</v>
          </cell>
          <cell r="R8829" t="str">
            <v>390170041All</v>
          </cell>
          <cell r="S8829">
            <v>93</v>
          </cell>
        </row>
        <row r="8830">
          <cell r="A8830" t="str">
            <v>390230041All</v>
          </cell>
          <cell r="B8830">
            <v>110</v>
          </cell>
          <cell r="R8830" t="str">
            <v>390170081All</v>
          </cell>
          <cell r="S8830">
            <v>27</v>
          </cell>
        </row>
        <row r="8831">
          <cell r="A8831" t="str">
            <v>390230081All</v>
          </cell>
          <cell r="B8831">
            <v>34</v>
          </cell>
          <cell r="R8831" t="str">
            <v>390190011All</v>
          </cell>
          <cell r="S8831">
            <v>35</v>
          </cell>
        </row>
        <row r="8832">
          <cell r="A8832" t="str">
            <v>390250011All</v>
          </cell>
          <cell r="B8832">
            <v>34</v>
          </cell>
          <cell r="R8832" t="str">
            <v>390190016All</v>
          </cell>
          <cell r="S8832">
            <v>36</v>
          </cell>
        </row>
        <row r="8833">
          <cell r="A8833" t="str">
            <v>390250041All</v>
          </cell>
          <cell r="B8833">
            <v>90</v>
          </cell>
          <cell r="R8833" t="str">
            <v>390190041All</v>
          </cell>
          <cell r="S8833">
            <v>67</v>
          </cell>
        </row>
        <row r="8834">
          <cell r="A8834" t="str">
            <v>390250081All</v>
          </cell>
          <cell r="B8834">
            <v>26</v>
          </cell>
          <cell r="R8834" t="str">
            <v>390190081All</v>
          </cell>
          <cell r="S8834">
            <v>23</v>
          </cell>
        </row>
        <row r="8835">
          <cell r="A8835" t="str">
            <v>390270011All</v>
          </cell>
          <cell r="B8835">
            <v>47</v>
          </cell>
          <cell r="R8835" t="str">
            <v>390210011All</v>
          </cell>
          <cell r="S8835">
            <v>47</v>
          </cell>
        </row>
        <row r="8836">
          <cell r="A8836" t="str">
            <v>390270016All</v>
          </cell>
          <cell r="B8836">
            <v>36</v>
          </cell>
          <cell r="R8836" t="str">
            <v>390210041All</v>
          </cell>
          <cell r="S8836">
            <v>106</v>
          </cell>
        </row>
        <row r="8837">
          <cell r="A8837" t="str">
            <v>390270041All</v>
          </cell>
          <cell r="B8837">
            <v>113</v>
          </cell>
          <cell r="R8837" t="str">
            <v>390210081All</v>
          </cell>
          <cell r="S8837">
            <v>32</v>
          </cell>
        </row>
        <row r="8838">
          <cell r="A8838" t="str">
            <v>390270081All</v>
          </cell>
          <cell r="B8838">
            <v>33</v>
          </cell>
          <cell r="R8838" t="str">
            <v>390230011All</v>
          </cell>
          <cell r="S8838">
            <v>48</v>
          </cell>
        </row>
        <row r="8839">
          <cell r="A8839" t="str">
            <v>390290011All</v>
          </cell>
          <cell r="B8839">
            <v>42</v>
          </cell>
          <cell r="R8839" t="str">
            <v>390230041All</v>
          </cell>
          <cell r="S8839">
            <v>110</v>
          </cell>
        </row>
        <row r="8840">
          <cell r="A8840" t="str">
            <v>390290016All</v>
          </cell>
          <cell r="B8840">
            <v>38</v>
          </cell>
          <cell r="R8840" t="str">
            <v>390230081All</v>
          </cell>
          <cell r="S8840">
            <v>34</v>
          </cell>
        </row>
        <row r="8841">
          <cell r="A8841" t="str">
            <v>390290041All</v>
          </cell>
          <cell r="B8841">
            <v>85</v>
          </cell>
          <cell r="R8841" t="str">
            <v>390250011All</v>
          </cell>
          <cell r="S8841">
            <v>34</v>
          </cell>
        </row>
        <row r="8842">
          <cell r="A8842" t="str">
            <v>390290081All</v>
          </cell>
          <cell r="B8842">
            <v>27</v>
          </cell>
          <cell r="R8842" t="str">
            <v>390250041All</v>
          </cell>
          <cell r="S8842">
            <v>90</v>
          </cell>
        </row>
        <row r="8843">
          <cell r="A8843" t="str">
            <v>390310011All</v>
          </cell>
          <cell r="B8843">
            <v>35</v>
          </cell>
          <cell r="R8843" t="str">
            <v>390250081All</v>
          </cell>
          <cell r="S8843">
            <v>26</v>
          </cell>
        </row>
        <row r="8844">
          <cell r="A8844" t="str">
            <v>390310016All</v>
          </cell>
          <cell r="B8844">
            <v>41</v>
          </cell>
          <cell r="R8844" t="str">
            <v>390270011All</v>
          </cell>
          <cell r="S8844">
            <v>47</v>
          </cell>
        </row>
        <row r="8845">
          <cell r="A8845" t="str">
            <v>390310041All</v>
          </cell>
          <cell r="B8845">
            <v>95</v>
          </cell>
          <cell r="R8845" t="str">
            <v>390270016All</v>
          </cell>
          <cell r="S8845">
            <v>36</v>
          </cell>
        </row>
        <row r="8846">
          <cell r="A8846" t="str">
            <v>390310081All</v>
          </cell>
          <cell r="B8846">
            <v>29</v>
          </cell>
          <cell r="R8846" t="str">
            <v>390270041All</v>
          </cell>
          <cell r="S8846">
            <v>113</v>
          </cell>
        </row>
        <row r="8847">
          <cell r="A8847" t="str">
            <v>390330011All</v>
          </cell>
          <cell r="B8847">
            <v>47</v>
          </cell>
          <cell r="R8847" t="str">
            <v>390270081All</v>
          </cell>
          <cell r="S8847">
            <v>33</v>
          </cell>
        </row>
        <row r="8848">
          <cell r="A8848" t="str">
            <v>390330041All</v>
          </cell>
          <cell r="B8848">
            <v>106</v>
          </cell>
          <cell r="R8848" t="str">
            <v>390290011All</v>
          </cell>
          <cell r="S8848">
            <v>42</v>
          </cell>
        </row>
        <row r="8849">
          <cell r="A8849" t="str">
            <v>390330081All</v>
          </cell>
          <cell r="B8849">
            <v>32</v>
          </cell>
          <cell r="R8849" t="str">
            <v>390290016All</v>
          </cell>
          <cell r="S8849">
            <v>38</v>
          </cell>
        </row>
        <row r="8850">
          <cell r="A8850" t="str">
            <v>390350041All</v>
          </cell>
          <cell r="B8850">
            <v>74</v>
          </cell>
          <cell r="R8850" t="str">
            <v>390290041All</v>
          </cell>
          <cell r="S8850">
            <v>85</v>
          </cell>
        </row>
        <row r="8851">
          <cell r="A8851" t="str">
            <v>390350081All</v>
          </cell>
          <cell r="B8851">
            <v>27</v>
          </cell>
          <cell r="R8851" t="str">
            <v>390290081All</v>
          </cell>
          <cell r="S8851">
            <v>27</v>
          </cell>
        </row>
        <row r="8852">
          <cell r="A8852" t="str">
            <v>390370011All</v>
          </cell>
          <cell r="B8852">
            <v>48</v>
          </cell>
          <cell r="R8852" t="str">
            <v>390310011All</v>
          </cell>
          <cell r="S8852">
            <v>35</v>
          </cell>
        </row>
        <row r="8853">
          <cell r="A8853" t="str">
            <v>390370016All</v>
          </cell>
          <cell r="B8853">
            <v>36</v>
          </cell>
          <cell r="R8853" t="str">
            <v>390310016All</v>
          </cell>
          <cell r="S8853">
            <v>41</v>
          </cell>
        </row>
        <row r="8854">
          <cell r="A8854" t="str">
            <v>390370041All</v>
          </cell>
          <cell r="B8854">
            <v>104</v>
          </cell>
          <cell r="R8854" t="str">
            <v>390310041All</v>
          </cell>
          <cell r="S8854">
            <v>95</v>
          </cell>
        </row>
        <row r="8855">
          <cell r="A8855" t="str">
            <v>390370081All</v>
          </cell>
          <cell r="B8855">
            <v>32</v>
          </cell>
          <cell r="R8855" t="str">
            <v>390310081All</v>
          </cell>
          <cell r="S8855">
            <v>29</v>
          </cell>
        </row>
        <row r="8856">
          <cell r="A8856" t="str">
            <v>390390011All</v>
          </cell>
          <cell r="B8856">
            <v>41</v>
          </cell>
          <cell r="R8856" t="str">
            <v>390330011All</v>
          </cell>
          <cell r="S8856">
            <v>47</v>
          </cell>
        </row>
        <row r="8857">
          <cell r="A8857" t="str">
            <v>390390041All</v>
          </cell>
          <cell r="B8857">
            <v>98</v>
          </cell>
          <cell r="R8857" t="str">
            <v>390330041All</v>
          </cell>
          <cell r="S8857">
            <v>106</v>
          </cell>
        </row>
        <row r="8858">
          <cell r="A8858" t="str">
            <v>390390081All</v>
          </cell>
          <cell r="B8858">
            <v>27</v>
          </cell>
          <cell r="R8858" t="str">
            <v>390330081All</v>
          </cell>
          <cell r="S8858">
            <v>32</v>
          </cell>
        </row>
        <row r="8859">
          <cell r="A8859" t="str">
            <v>390410011All</v>
          </cell>
          <cell r="B8859">
            <v>45</v>
          </cell>
          <cell r="R8859" t="str">
            <v>390350041All</v>
          </cell>
          <cell r="S8859">
            <v>74</v>
          </cell>
        </row>
        <row r="8860">
          <cell r="A8860" t="str">
            <v>390410041All</v>
          </cell>
          <cell r="B8860">
            <v>97</v>
          </cell>
          <cell r="R8860" t="str">
            <v>390350081All</v>
          </cell>
          <cell r="S8860">
            <v>27</v>
          </cell>
        </row>
        <row r="8861">
          <cell r="A8861" t="str">
            <v>390410081All</v>
          </cell>
          <cell r="B8861">
            <v>31</v>
          </cell>
          <cell r="R8861" t="str">
            <v>390370011All</v>
          </cell>
          <cell r="S8861">
            <v>48</v>
          </cell>
        </row>
        <row r="8862">
          <cell r="A8862" t="str">
            <v>390430011All</v>
          </cell>
          <cell r="B8862">
            <v>46</v>
          </cell>
          <cell r="R8862" t="str">
            <v>390370016All</v>
          </cell>
          <cell r="S8862">
            <v>36</v>
          </cell>
        </row>
        <row r="8863">
          <cell r="A8863" t="str">
            <v>390430041All</v>
          </cell>
          <cell r="B8863">
            <v>104</v>
          </cell>
          <cell r="R8863" t="str">
            <v>390370041All</v>
          </cell>
          <cell r="S8863">
            <v>104</v>
          </cell>
        </row>
        <row r="8864">
          <cell r="A8864" t="str">
            <v>390430081All</v>
          </cell>
          <cell r="B8864">
            <v>28</v>
          </cell>
          <cell r="R8864" t="str">
            <v>390370081All</v>
          </cell>
          <cell r="S8864">
            <v>32</v>
          </cell>
        </row>
        <row r="8865">
          <cell r="A8865" t="str">
            <v>390450011All</v>
          </cell>
          <cell r="B8865">
            <v>46</v>
          </cell>
          <cell r="R8865" t="str">
            <v>390390011All</v>
          </cell>
          <cell r="S8865">
            <v>41</v>
          </cell>
        </row>
        <row r="8866">
          <cell r="A8866" t="str">
            <v>390450041All</v>
          </cell>
          <cell r="B8866">
            <v>107</v>
          </cell>
          <cell r="R8866" t="str">
            <v>390390041All</v>
          </cell>
          <cell r="S8866">
            <v>98</v>
          </cell>
        </row>
        <row r="8867">
          <cell r="A8867" t="str">
            <v>390450081All</v>
          </cell>
          <cell r="B8867">
            <v>32</v>
          </cell>
          <cell r="R8867" t="str">
            <v>390390081All</v>
          </cell>
          <cell r="S8867">
            <v>27</v>
          </cell>
        </row>
        <row r="8868">
          <cell r="A8868" t="str">
            <v>390470011All</v>
          </cell>
          <cell r="B8868">
            <v>48</v>
          </cell>
          <cell r="R8868" t="str">
            <v>390410011All</v>
          </cell>
          <cell r="S8868">
            <v>45</v>
          </cell>
        </row>
        <row r="8869">
          <cell r="A8869" t="str">
            <v>390470041All</v>
          </cell>
          <cell r="B8869">
            <v>105</v>
          </cell>
          <cell r="R8869" t="str">
            <v>390410041All</v>
          </cell>
          <cell r="S8869">
            <v>97</v>
          </cell>
        </row>
        <row r="8870">
          <cell r="A8870" t="str">
            <v>390470081All</v>
          </cell>
          <cell r="B8870">
            <v>33</v>
          </cell>
          <cell r="R8870" t="str">
            <v>390410081All</v>
          </cell>
          <cell r="S8870">
            <v>31</v>
          </cell>
        </row>
        <row r="8871">
          <cell r="A8871" t="str">
            <v>390490011All</v>
          </cell>
          <cell r="B8871">
            <v>43</v>
          </cell>
          <cell r="R8871" t="str">
            <v>390430011All</v>
          </cell>
          <cell r="S8871">
            <v>46</v>
          </cell>
        </row>
        <row r="8872">
          <cell r="A8872" t="str">
            <v>390490041All</v>
          </cell>
          <cell r="B8872">
            <v>95</v>
          </cell>
          <cell r="R8872" t="str">
            <v>390430041All</v>
          </cell>
          <cell r="S8872">
            <v>104</v>
          </cell>
        </row>
        <row r="8873">
          <cell r="A8873" t="str">
            <v>390490081All</v>
          </cell>
          <cell r="B8873">
            <v>29</v>
          </cell>
          <cell r="R8873" t="str">
            <v>390430081All</v>
          </cell>
          <cell r="S8873">
            <v>28</v>
          </cell>
        </row>
        <row r="8874">
          <cell r="A8874" t="str">
            <v>390510011All</v>
          </cell>
          <cell r="B8874">
            <v>55</v>
          </cell>
          <cell r="R8874" t="str">
            <v>390450011All</v>
          </cell>
          <cell r="S8874">
            <v>46</v>
          </cell>
        </row>
        <row r="8875">
          <cell r="A8875" t="str">
            <v>390510041All</v>
          </cell>
          <cell r="B8875">
            <v>108</v>
          </cell>
          <cell r="R8875" t="str">
            <v>390450041All</v>
          </cell>
          <cell r="S8875">
            <v>107</v>
          </cell>
        </row>
        <row r="8876">
          <cell r="A8876" t="str">
            <v>390510081All</v>
          </cell>
          <cell r="B8876">
            <v>30</v>
          </cell>
          <cell r="R8876" t="str">
            <v>390450081All</v>
          </cell>
          <cell r="S8876">
            <v>32</v>
          </cell>
        </row>
        <row r="8877">
          <cell r="A8877" t="str">
            <v>390530041All</v>
          </cell>
          <cell r="B8877">
            <v>80</v>
          </cell>
          <cell r="R8877" t="str">
            <v>390470011All</v>
          </cell>
          <cell r="S8877">
            <v>48</v>
          </cell>
        </row>
        <row r="8878">
          <cell r="A8878" t="str">
            <v>390530081All</v>
          </cell>
          <cell r="B8878">
            <v>30</v>
          </cell>
          <cell r="R8878" t="str">
            <v>390470041All</v>
          </cell>
          <cell r="S8878">
            <v>105</v>
          </cell>
        </row>
        <row r="8879">
          <cell r="A8879" t="str">
            <v>390550011All</v>
          </cell>
          <cell r="B8879">
            <v>39</v>
          </cell>
          <cell r="R8879" t="str">
            <v>390470081All</v>
          </cell>
          <cell r="S8879">
            <v>33</v>
          </cell>
        </row>
        <row r="8880">
          <cell r="A8880" t="str">
            <v>390550016All</v>
          </cell>
          <cell r="B8880">
            <v>38</v>
          </cell>
          <cell r="R8880" t="str">
            <v>390490011All</v>
          </cell>
          <cell r="S8880">
            <v>43</v>
          </cell>
        </row>
        <row r="8881">
          <cell r="A8881" t="str">
            <v>390550041All</v>
          </cell>
          <cell r="B8881">
            <v>75</v>
          </cell>
          <cell r="R8881" t="str">
            <v>390490041All</v>
          </cell>
          <cell r="S8881">
            <v>95</v>
          </cell>
        </row>
        <row r="8882">
          <cell r="A8882" t="str">
            <v>390550081All</v>
          </cell>
          <cell r="B8882">
            <v>24</v>
          </cell>
          <cell r="R8882" t="str">
            <v>390490081All</v>
          </cell>
          <cell r="S8882">
            <v>29</v>
          </cell>
        </row>
        <row r="8883">
          <cell r="A8883" t="str">
            <v>390570011All</v>
          </cell>
          <cell r="B8883">
            <v>48</v>
          </cell>
          <cell r="R8883" t="str">
            <v>390510011All</v>
          </cell>
          <cell r="S8883">
            <v>55</v>
          </cell>
        </row>
        <row r="8884">
          <cell r="A8884" t="str">
            <v>390570041All</v>
          </cell>
          <cell r="B8884">
            <v>111</v>
          </cell>
          <cell r="R8884" t="str">
            <v>390510041All</v>
          </cell>
          <cell r="S8884">
            <v>108</v>
          </cell>
        </row>
        <row r="8885">
          <cell r="A8885" t="str">
            <v>390570081All</v>
          </cell>
          <cell r="B8885">
            <v>34</v>
          </cell>
          <cell r="R8885" t="str">
            <v>390510081All</v>
          </cell>
          <cell r="S8885">
            <v>30</v>
          </cell>
        </row>
        <row r="8886">
          <cell r="A8886" t="str">
            <v>390590016All</v>
          </cell>
          <cell r="B8886">
            <v>33</v>
          </cell>
          <cell r="R8886" t="str">
            <v>390530041All</v>
          </cell>
          <cell r="S8886">
            <v>80</v>
          </cell>
        </row>
        <row r="8887">
          <cell r="A8887" t="str">
            <v>390590041All</v>
          </cell>
          <cell r="B8887">
            <v>78</v>
          </cell>
          <cell r="R8887" t="str">
            <v>390530081All</v>
          </cell>
          <cell r="S8887">
            <v>30</v>
          </cell>
        </row>
        <row r="8888">
          <cell r="A8888" t="str">
            <v>390590081All</v>
          </cell>
          <cell r="B8888">
            <v>27</v>
          </cell>
          <cell r="R8888" t="str">
            <v>390550011All</v>
          </cell>
          <cell r="S8888">
            <v>39</v>
          </cell>
        </row>
        <row r="8889">
          <cell r="A8889" t="str">
            <v>390610041All</v>
          </cell>
          <cell r="B8889">
            <v>98</v>
          </cell>
          <cell r="R8889" t="str">
            <v>390550016All</v>
          </cell>
          <cell r="S8889">
            <v>38</v>
          </cell>
        </row>
        <row r="8890">
          <cell r="A8890" t="str">
            <v>390610081All</v>
          </cell>
          <cell r="B8890">
            <v>28</v>
          </cell>
          <cell r="R8890" t="str">
            <v>390550041All</v>
          </cell>
          <cell r="S8890">
            <v>75</v>
          </cell>
        </row>
        <row r="8891">
          <cell r="A8891" t="str">
            <v>390630011All</v>
          </cell>
          <cell r="B8891">
            <v>48</v>
          </cell>
          <cell r="R8891" t="str">
            <v>390550081All</v>
          </cell>
          <cell r="S8891">
            <v>24</v>
          </cell>
        </row>
        <row r="8892">
          <cell r="A8892" t="str">
            <v>390630016All</v>
          </cell>
          <cell r="B8892">
            <v>48</v>
          </cell>
          <cell r="R8892" t="str">
            <v>390570011All</v>
          </cell>
          <cell r="S8892">
            <v>48</v>
          </cell>
        </row>
        <row r="8893">
          <cell r="A8893" t="str">
            <v>390630041All</v>
          </cell>
          <cell r="B8893">
            <v>96</v>
          </cell>
          <cell r="R8893" t="str">
            <v>390570041All</v>
          </cell>
          <cell r="S8893">
            <v>111</v>
          </cell>
        </row>
        <row r="8894">
          <cell r="A8894" t="str">
            <v>390630081All</v>
          </cell>
          <cell r="B8894">
            <v>29</v>
          </cell>
          <cell r="R8894" t="str">
            <v>390570081All</v>
          </cell>
          <cell r="S8894">
            <v>34</v>
          </cell>
        </row>
        <row r="8895">
          <cell r="A8895" t="str">
            <v>390650011All</v>
          </cell>
          <cell r="B8895">
            <v>42</v>
          </cell>
          <cell r="R8895" t="str">
            <v>390590016All</v>
          </cell>
          <cell r="S8895">
            <v>33</v>
          </cell>
        </row>
        <row r="8896">
          <cell r="A8896" t="str">
            <v>390650041All</v>
          </cell>
          <cell r="B8896">
            <v>95</v>
          </cell>
          <cell r="R8896" t="str">
            <v>390590041All</v>
          </cell>
          <cell r="S8896">
            <v>78</v>
          </cell>
        </row>
        <row r="8897">
          <cell r="A8897" t="str">
            <v>390650081All</v>
          </cell>
          <cell r="B8897">
            <v>30</v>
          </cell>
          <cell r="R8897" t="str">
            <v>390590081All</v>
          </cell>
          <cell r="S8897">
            <v>27</v>
          </cell>
        </row>
        <row r="8898">
          <cell r="A8898" t="str">
            <v>390670011All</v>
          </cell>
          <cell r="B8898">
            <v>35</v>
          </cell>
          <cell r="R8898" t="str">
            <v>390610041All</v>
          </cell>
          <cell r="S8898">
            <v>98</v>
          </cell>
        </row>
        <row r="8899">
          <cell r="A8899" t="str">
            <v>390670041All</v>
          </cell>
          <cell r="B8899">
            <v>78</v>
          </cell>
          <cell r="R8899" t="str">
            <v>390610081All</v>
          </cell>
          <cell r="S8899">
            <v>28</v>
          </cell>
        </row>
        <row r="8900">
          <cell r="A8900" t="str">
            <v>390670081All</v>
          </cell>
          <cell r="B8900">
            <v>24</v>
          </cell>
          <cell r="R8900" t="str">
            <v>390630011All</v>
          </cell>
          <cell r="S8900">
            <v>48</v>
          </cell>
        </row>
        <row r="8901">
          <cell r="A8901" t="str">
            <v>390690011All</v>
          </cell>
          <cell r="B8901">
            <v>52</v>
          </cell>
          <cell r="R8901" t="str">
            <v>390630016All</v>
          </cell>
          <cell r="S8901">
            <v>48</v>
          </cell>
        </row>
        <row r="8902">
          <cell r="A8902" t="str">
            <v>390690041All</v>
          </cell>
          <cell r="B8902">
            <v>111</v>
          </cell>
          <cell r="R8902" t="str">
            <v>390630041All</v>
          </cell>
          <cell r="S8902">
            <v>96</v>
          </cell>
        </row>
        <row r="8903">
          <cell r="A8903" t="str">
            <v>390690081All</v>
          </cell>
          <cell r="B8903">
            <v>32</v>
          </cell>
          <cell r="R8903" t="str">
            <v>390630081All</v>
          </cell>
          <cell r="S8903">
            <v>29</v>
          </cell>
        </row>
        <row r="8904">
          <cell r="A8904" t="str">
            <v>390710011All</v>
          </cell>
          <cell r="B8904">
            <v>42</v>
          </cell>
          <cell r="R8904" t="str">
            <v>390650011All</v>
          </cell>
          <cell r="S8904">
            <v>42</v>
          </cell>
        </row>
        <row r="8905">
          <cell r="A8905" t="str">
            <v>390710041All</v>
          </cell>
          <cell r="B8905">
            <v>99</v>
          </cell>
          <cell r="R8905" t="str">
            <v>390650041All</v>
          </cell>
          <cell r="S8905">
            <v>95</v>
          </cell>
        </row>
        <row r="8906">
          <cell r="A8906" t="str">
            <v>390710081All</v>
          </cell>
          <cell r="B8906">
            <v>29</v>
          </cell>
          <cell r="R8906" t="str">
            <v>390650081All</v>
          </cell>
          <cell r="S8906">
            <v>30</v>
          </cell>
        </row>
        <row r="8907">
          <cell r="A8907" t="str">
            <v>390730011All</v>
          </cell>
          <cell r="B8907">
            <v>41</v>
          </cell>
          <cell r="R8907" t="str">
            <v>390670011All</v>
          </cell>
          <cell r="S8907">
            <v>35</v>
          </cell>
        </row>
        <row r="8908">
          <cell r="A8908" t="str">
            <v>390730041All</v>
          </cell>
          <cell r="B8908">
            <v>95</v>
          </cell>
          <cell r="R8908" t="str">
            <v>390670041All</v>
          </cell>
          <cell r="S8908">
            <v>78</v>
          </cell>
        </row>
        <row r="8909">
          <cell r="A8909" t="str">
            <v>390730081All</v>
          </cell>
          <cell r="B8909">
            <v>27</v>
          </cell>
          <cell r="R8909" t="str">
            <v>390670081All</v>
          </cell>
          <cell r="S8909">
            <v>24</v>
          </cell>
        </row>
        <row r="8910">
          <cell r="A8910" t="str">
            <v>390750011All</v>
          </cell>
          <cell r="B8910">
            <v>41</v>
          </cell>
          <cell r="R8910" t="str">
            <v>390690011All</v>
          </cell>
          <cell r="S8910">
            <v>52</v>
          </cell>
        </row>
        <row r="8911">
          <cell r="A8911" t="str">
            <v>390750016All</v>
          </cell>
          <cell r="B8911">
            <v>41</v>
          </cell>
          <cell r="R8911" t="str">
            <v>390690041All</v>
          </cell>
          <cell r="S8911">
            <v>111</v>
          </cell>
        </row>
        <row r="8912">
          <cell r="A8912" t="str">
            <v>390750041All</v>
          </cell>
          <cell r="B8912">
            <v>88</v>
          </cell>
          <cell r="R8912" t="str">
            <v>390690081All</v>
          </cell>
          <cell r="S8912">
            <v>32</v>
          </cell>
        </row>
        <row r="8913">
          <cell r="A8913" t="str">
            <v>390750081All</v>
          </cell>
          <cell r="B8913">
            <v>29</v>
          </cell>
          <cell r="R8913" t="str">
            <v>390710011All</v>
          </cell>
          <cell r="S8913">
            <v>42</v>
          </cell>
        </row>
        <row r="8914">
          <cell r="A8914" t="str">
            <v>390770011All</v>
          </cell>
          <cell r="B8914">
            <v>46</v>
          </cell>
          <cell r="R8914" t="str">
            <v>390710041All</v>
          </cell>
          <cell r="S8914">
            <v>99</v>
          </cell>
        </row>
        <row r="8915">
          <cell r="A8915" t="str">
            <v>390770016All</v>
          </cell>
          <cell r="B8915">
            <v>48</v>
          </cell>
          <cell r="R8915" t="str">
            <v>390710081All</v>
          </cell>
          <cell r="S8915">
            <v>29</v>
          </cell>
        </row>
        <row r="8916">
          <cell r="A8916" t="str">
            <v>390770041All</v>
          </cell>
          <cell r="B8916">
            <v>99</v>
          </cell>
          <cell r="R8916" t="str">
            <v>390730011All</v>
          </cell>
          <cell r="S8916">
            <v>41</v>
          </cell>
        </row>
        <row r="8917">
          <cell r="A8917" t="str">
            <v>390770081All</v>
          </cell>
          <cell r="B8917">
            <v>27</v>
          </cell>
          <cell r="R8917" t="str">
            <v>390730041All</v>
          </cell>
          <cell r="S8917">
            <v>95</v>
          </cell>
        </row>
        <row r="8918">
          <cell r="A8918" t="str">
            <v>390790041All</v>
          </cell>
          <cell r="B8918">
            <v>87</v>
          </cell>
          <cell r="R8918" t="str">
            <v>390730081All</v>
          </cell>
          <cell r="S8918">
            <v>27</v>
          </cell>
        </row>
        <row r="8919">
          <cell r="A8919" t="str">
            <v>390790081All</v>
          </cell>
          <cell r="B8919">
            <v>27</v>
          </cell>
          <cell r="R8919" t="str">
            <v>390750011All</v>
          </cell>
          <cell r="S8919">
            <v>41</v>
          </cell>
        </row>
        <row r="8920">
          <cell r="A8920" t="str">
            <v>390810016All</v>
          </cell>
          <cell r="B8920">
            <v>33</v>
          </cell>
          <cell r="R8920" t="str">
            <v>390750016All</v>
          </cell>
          <cell r="S8920">
            <v>41</v>
          </cell>
        </row>
        <row r="8921">
          <cell r="A8921" t="str">
            <v>390810041All</v>
          </cell>
          <cell r="B8921">
            <v>68</v>
          </cell>
          <cell r="R8921" t="str">
            <v>390750041All</v>
          </cell>
          <cell r="S8921">
            <v>88</v>
          </cell>
        </row>
        <row r="8922">
          <cell r="A8922" t="str">
            <v>390810081All</v>
          </cell>
          <cell r="B8922">
            <v>28</v>
          </cell>
          <cell r="R8922" t="str">
            <v>390750081All</v>
          </cell>
          <cell r="S8922">
            <v>29</v>
          </cell>
        </row>
        <row r="8923">
          <cell r="A8923" t="str">
            <v>390830011All</v>
          </cell>
          <cell r="B8923">
            <v>41</v>
          </cell>
          <cell r="R8923" t="str">
            <v>390770011All</v>
          </cell>
          <cell r="S8923">
            <v>46</v>
          </cell>
        </row>
        <row r="8924">
          <cell r="A8924" t="str">
            <v>390830016All</v>
          </cell>
          <cell r="B8924">
            <v>41</v>
          </cell>
          <cell r="R8924" t="str">
            <v>390770016All</v>
          </cell>
          <cell r="S8924">
            <v>48</v>
          </cell>
        </row>
        <row r="8925">
          <cell r="A8925" t="str">
            <v>390830041All</v>
          </cell>
          <cell r="B8925">
            <v>95</v>
          </cell>
          <cell r="R8925" t="str">
            <v>390770041All</v>
          </cell>
          <cell r="S8925">
            <v>99</v>
          </cell>
        </row>
        <row r="8926">
          <cell r="A8926" t="str">
            <v>390830081All</v>
          </cell>
          <cell r="B8926">
            <v>30</v>
          </cell>
          <cell r="R8926" t="str">
            <v>390770081All</v>
          </cell>
          <cell r="S8926">
            <v>27</v>
          </cell>
        </row>
        <row r="8927">
          <cell r="A8927" t="str">
            <v>390850011All</v>
          </cell>
          <cell r="B8927">
            <v>39</v>
          </cell>
          <cell r="R8927" t="str">
            <v>390790041All</v>
          </cell>
          <cell r="S8927">
            <v>87</v>
          </cell>
        </row>
        <row r="8928">
          <cell r="A8928" t="str">
            <v>390850016All</v>
          </cell>
          <cell r="B8928">
            <v>38</v>
          </cell>
          <cell r="R8928" t="str">
            <v>390790081All</v>
          </cell>
          <cell r="S8928">
            <v>27</v>
          </cell>
        </row>
        <row r="8929">
          <cell r="A8929" t="str">
            <v>390850041All</v>
          </cell>
          <cell r="B8929">
            <v>40</v>
          </cell>
          <cell r="R8929" t="str">
            <v>390810016All</v>
          </cell>
          <cell r="S8929">
            <v>33</v>
          </cell>
        </row>
        <row r="8930">
          <cell r="A8930" t="str">
            <v>390850081All</v>
          </cell>
          <cell r="B8930">
            <v>27</v>
          </cell>
          <cell r="R8930" t="str">
            <v>390810041All</v>
          </cell>
          <cell r="S8930">
            <v>68</v>
          </cell>
        </row>
        <row r="8931">
          <cell r="A8931" t="str">
            <v>390870011All</v>
          </cell>
          <cell r="B8931">
            <v>34</v>
          </cell>
          <cell r="R8931" t="str">
            <v>390810081All</v>
          </cell>
          <cell r="S8931">
            <v>28</v>
          </cell>
        </row>
        <row r="8932">
          <cell r="A8932" t="str">
            <v>390870041All</v>
          </cell>
          <cell r="B8932">
            <v>72</v>
          </cell>
          <cell r="R8932" t="str">
            <v>390830011All</v>
          </cell>
          <cell r="S8932">
            <v>41</v>
          </cell>
        </row>
        <row r="8933">
          <cell r="A8933" t="str">
            <v>390870081All</v>
          </cell>
          <cell r="B8933">
            <v>23</v>
          </cell>
          <cell r="R8933" t="str">
            <v>390830016All</v>
          </cell>
          <cell r="S8933">
            <v>41</v>
          </cell>
        </row>
        <row r="8934">
          <cell r="A8934" t="str">
            <v>390890011All</v>
          </cell>
          <cell r="B8934">
            <v>43</v>
          </cell>
          <cell r="R8934" t="str">
            <v>390830041All</v>
          </cell>
          <cell r="S8934">
            <v>95</v>
          </cell>
        </row>
        <row r="8935">
          <cell r="A8935" t="str">
            <v>390890016All</v>
          </cell>
          <cell r="B8935">
            <v>41</v>
          </cell>
          <cell r="R8935" t="str">
            <v>390830081All</v>
          </cell>
          <cell r="S8935">
            <v>30</v>
          </cell>
        </row>
        <row r="8936">
          <cell r="A8936" t="str">
            <v>390890041All</v>
          </cell>
          <cell r="B8936">
            <v>99</v>
          </cell>
          <cell r="R8936" t="str">
            <v>390850011All</v>
          </cell>
          <cell r="S8936">
            <v>39</v>
          </cell>
        </row>
        <row r="8937">
          <cell r="A8937" t="str">
            <v>390890081All</v>
          </cell>
          <cell r="B8937">
            <v>30</v>
          </cell>
          <cell r="R8937" t="str">
            <v>390850016All</v>
          </cell>
          <cell r="S8937">
            <v>38</v>
          </cell>
        </row>
        <row r="8938">
          <cell r="A8938" t="str">
            <v>390910011All</v>
          </cell>
          <cell r="B8938">
            <v>43</v>
          </cell>
          <cell r="R8938" t="str">
            <v>390850041All</v>
          </cell>
          <cell r="S8938">
            <v>40</v>
          </cell>
        </row>
        <row r="8939">
          <cell r="A8939" t="str">
            <v>390910016All</v>
          </cell>
          <cell r="B8939">
            <v>34</v>
          </cell>
          <cell r="R8939" t="str">
            <v>390850081All</v>
          </cell>
          <cell r="S8939">
            <v>27</v>
          </cell>
        </row>
        <row r="8940">
          <cell r="A8940" t="str">
            <v>390910041All</v>
          </cell>
          <cell r="B8940">
            <v>99</v>
          </cell>
          <cell r="R8940" t="str">
            <v>390870011All</v>
          </cell>
          <cell r="S8940">
            <v>34</v>
          </cell>
        </row>
        <row r="8941">
          <cell r="A8941" t="str">
            <v>390910081All</v>
          </cell>
          <cell r="B8941">
            <v>32</v>
          </cell>
          <cell r="R8941" t="str">
            <v>390870041All</v>
          </cell>
          <cell r="S8941">
            <v>72</v>
          </cell>
        </row>
        <row r="8942">
          <cell r="A8942" t="str">
            <v>390930011All</v>
          </cell>
          <cell r="B8942">
            <v>38</v>
          </cell>
          <cell r="R8942" t="str">
            <v>390870081All</v>
          </cell>
          <cell r="S8942">
            <v>23</v>
          </cell>
        </row>
        <row r="8943">
          <cell r="A8943" t="str">
            <v>390930041All</v>
          </cell>
          <cell r="B8943">
            <v>92</v>
          </cell>
          <cell r="R8943" t="str">
            <v>390890011All</v>
          </cell>
          <cell r="S8943">
            <v>43</v>
          </cell>
        </row>
        <row r="8944">
          <cell r="A8944" t="str">
            <v>390930081All</v>
          </cell>
          <cell r="B8944">
            <v>24</v>
          </cell>
          <cell r="R8944" t="str">
            <v>390890016All</v>
          </cell>
          <cell r="S8944">
            <v>41</v>
          </cell>
        </row>
        <row r="8945">
          <cell r="A8945" t="str">
            <v>390940011All</v>
          </cell>
          <cell r="B8945">
            <v>54</v>
          </cell>
          <cell r="R8945" t="str">
            <v>390890041All</v>
          </cell>
          <cell r="S8945">
            <v>99</v>
          </cell>
        </row>
        <row r="8946">
          <cell r="A8946" t="str">
            <v>390940041All</v>
          </cell>
          <cell r="B8946">
            <v>111</v>
          </cell>
          <cell r="R8946" t="str">
            <v>390890081All</v>
          </cell>
          <cell r="S8946">
            <v>30</v>
          </cell>
        </row>
        <row r="8947">
          <cell r="A8947" t="str">
            <v>390940081All</v>
          </cell>
          <cell r="B8947">
            <v>27</v>
          </cell>
          <cell r="R8947" t="str">
            <v>390910011All</v>
          </cell>
          <cell r="S8947">
            <v>43</v>
          </cell>
        </row>
        <row r="8948">
          <cell r="A8948" t="str">
            <v>390950011All</v>
          </cell>
          <cell r="B8948">
            <v>54</v>
          </cell>
          <cell r="R8948" t="str">
            <v>390910016All</v>
          </cell>
          <cell r="S8948">
            <v>34</v>
          </cell>
        </row>
        <row r="8949">
          <cell r="A8949" t="str">
            <v>390950041All</v>
          </cell>
          <cell r="B8949">
            <v>111</v>
          </cell>
          <cell r="R8949" t="str">
            <v>390910041All</v>
          </cell>
          <cell r="S8949">
            <v>99</v>
          </cell>
        </row>
        <row r="8950">
          <cell r="A8950" t="str">
            <v>390950081All</v>
          </cell>
          <cell r="B8950">
            <v>27</v>
          </cell>
          <cell r="R8950" t="str">
            <v>390910081All</v>
          </cell>
          <cell r="S8950">
            <v>32</v>
          </cell>
        </row>
        <row r="8951">
          <cell r="A8951" t="str">
            <v>390970011All</v>
          </cell>
          <cell r="B8951">
            <v>48</v>
          </cell>
          <cell r="R8951" t="str">
            <v>390930011All</v>
          </cell>
          <cell r="S8951">
            <v>38</v>
          </cell>
        </row>
        <row r="8952">
          <cell r="A8952" t="str">
            <v>390970041All</v>
          </cell>
          <cell r="B8952">
            <v>108</v>
          </cell>
          <cell r="R8952" t="str">
            <v>390930041All</v>
          </cell>
          <cell r="S8952">
            <v>92</v>
          </cell>
        </row>
        <row r="8953">
          <cell r="A8953" t="str">
            <v>390970081All</v>
          </cell>
          <cell r="B8953">
            <v>34</v>
          </cell>
          <cell r="R8953" t="str">
            <v>390930081All</v>
          </cell>
          <cell r="S8953">
            <v>24</v>
          </cell>
        </row>
        <row r="8954">
          <cell r="A8954" t="str">
            <v>390990011All</v>
          </cell>
          <cell r="B8954">
            <v>39</v>
          </cell>
          <cell r="R8954" t="str">
            <v>390940011All</v>
          </cell>
          <cell r="S8954">
            <v>54</v>
          </cell>
        </row>
        <row r="8955">
          <cell r="A8955" t="str">
            <v>390990016All</v>
          </cell>
          <cell r="B8955">
            <v>38</v>
          </cell>
          <cell r="R8955" t="str">
            <v>390940041All</v>
          </cell>
          <cell r="S8955">
            <v>111</v>
          </cell>
        </row>
        <row r="8956">
          <cell r="A8956" t="str">
            <v>390990041All</v>
          </cell>
          <cell r="B8956">
            <v>83</v>
          </cell>
          <cell r="R8956" t="str">
            <v>390940081All</v>
          </cell>
          <cell r="S8956">
            <v>27</v>
          </cell>
        </row>
        <row r="8957">
          <cell r="A8957" t="str">
            <v>390990081All</v>
          </cell>
          <cell r="B8957">
            <v>27</v>
          </cell>
          <cell r="R8957" t="str">
            <v>390950011All</v>
          </cell>
          <cell r="S8957">
            <v>54</v>
          </cell>
        </row>
        <row r="8958">
          <cell r="A8958" t="str">
            <v>391010011All</v>
          </cell>
          <cell r="B8958">
            <v>44</v>
          </cell>
          <cell r="R8958" t="str">
            <v>390950041All</v>
          </cell>
          <cell r="S8958">
            <v>111</v>
          </cell>
        </row>
        <row r="8959">
          <cell r="A8959" t="str">
            <v>391010016All</v>
          </cell>
          <cell r="B8959">
            <v>34</v>
          </cell>
          <cell r="R8959" t="str">
            <v>390950081All</v>
          </cell>
          <cell r="S8959">
            <v>27</v>
          </cell>
        </row>
        <row r="8960">
          <cell r="A8960" t="str">
            <v>391010041All</v>
          </cell>
          <cell r="B8960">
            <v>101</v>
          </cell>
          <cell r="R8960" t="str">
            <v>390970011All</v>
          </cell>
          <cell r="S8960">
            <v>48</v>
          </cell>
        </row>
        <row r="8961">
          <cell r="A8961" t="str">
            <v>391010081All</v>
          </cell>
          <cell r="B8961">
            <v>31</v>
          </cell>
          <cell r="R8961" t="str">
            <v>390970041All</v>
          </cell>
          <cell r="S8961">
            <v>108</v>
          </cell>
        </row>
        <row r="8962">
          <cell r="A8962" t="str">
            <v>391030011All</v>
          </cell>
          <cell r="B8962">
            <v>36</v>
          </cell>
          <cell r="R8962" t="str">
            <v>390970081All</v>
          </cell>
          <cell r="S8962">
            <v>34</v>
          </cell>
        </row>
        <row r="8963">
          <cell r="A8963" t="str">
            <v>391030016All</v>
          </cell>
          <cell r="B8963">
            <v>38</v>
          </cell>
          <cell r="R8963" t="str">
            <v>390990011All</v>
          </cell>
          <cell r="S8963">
            <v>39</v>
          </cell>
        </row>
        <row r="8964">
          <cell r="A8964" t="str">
            <v>391030041All</v>
          </cell>
          <cell r="B8964">
            <v>86</v>
          </cell>
          <cell r="R8964" t="str">
            <v>390990016All</v>
          </cell>
          <cell r="S8964">
            <v>38</v>
          </cell>
        </row>
        <row r="8965">
          <cell r="A8965" t="str">
            <v>391030081All</v>
          </cell>
          <cell r="B8965">
            <v>25</v>
          </cell>
          <cell r="R8965" t="str">
            <v>390990041All</v>
          </cell>
          <cell r="S8965">
            <v>83</v>
          </cell>
        </row>
        <row r="8966">
          <cell r="A8966" t="str">
            <v>391050041All</v>
          </cell>
          <cell r="B8966">
            <v>87</v>
          </cell>
          <cell r="R8966" t="str">
            <v>390990081All</v>
          </cell>
          <cell r="S8966">
            <v>27</v>
          </cell>
        </row>
        <row r="8967">
          <cell r="A8967" t="str">
            <v>391050081All</v>
          </cell>
          <cell r="B8967">
            <v>27</v>
          </cell>
          <cell r="R8967" t="str">
            <v>391010011All</v>
          </cell>
          <cell r="S8967">
            <v>44</v>
          </cell>
        </row>
        <row r="8968">
          <cell r="A8968" t="str">
            <v>391070011All</v>
          </cell>
          <cell r="B8968">
            <v>48</v>
          </cell>
          <cell r="R8968" t="str">
            <v>391010016All</v>
          </cell>
          <cell r="S8968">
            <v>34</v>
          </cell>
        </row>
        <row r="8969">
          <cell r="A8969" t="str">
            <v>391070016All</v>
          </cell>
          <cell r="B8969">
            <v>36</v>
          </cell>
          <cell r="R8969" t="str">
            <v>391010041All</v>
          </cell>
          <cell r="S8969">
            <v>101</v>
          </cell>
        </row>
        <row r="8970">
          <cell r="A8970" t="str">
            <v>391070041All</v>
          </cell>
          <cell r="B8970">
            <v>101</v>
          </cell>
          <cell r="R8970" t="str">
            <v>391010081All</v>
          </cell>
          <cell r="S8970">
            <v>31</v>
          </cell>
        </row>
        <row r="8971">
          <cell r="A8971" t="str">
            <v>391070081All</v>
          </cell>
          <cell r="B8971">
            <v>32</v>
          </cell>
          <cell r="R8971" t="str">
            <v>391030011All</v>
          </cell>
          <cell r="S8971">
            <v>36</v>
          </cell>
        </row>
        <row r="8972">
          <cell r="A8972" t="str">
            <v>391090011All</v>
          </cell>
          <cell r="B8972">
            <v>44</v>
          </cell>
          <cell r="R8972" t="str">
            <v>391030016All</v>
          </cell>
          <cell r="S8972">
            <v>38</v>
          </cell>
        </row>
        <row r="8973">
          <cell r="A8973" t="str">
            <v>391090041All</v>
          </cell>
          <cell r="B8973">
            <v>107</v>
          </cell>
          <cell r="R8973" t="str">
            <v>391030041All</v>
          </cell>
          <cell r="S8973">
            <v>86</v>
          </cell>
        </row>
        <row r="8974">
          <cell r="A8974" t="str">
            <v>391090081All</v>
          </cell>
          <cell r="B8974">
            <v>33</v>
          </cell>
          <cell r="R8974" t="str">
            <v>391030081All</v>
          </cell>
          <cell r="S8974">
            <v>25</v>
          </cell>
        </row>
        <row r="8975">
          <cell r="A8975" t="str">
            <v>391110016All</v>
          </cell>
          <cell r="B8975">
            <v>33</v>
          </cell>
          <cell r="R8975" t="str">
            <v>391050041All</v>
          </cell>
          <cell r="S8975">
            <v>87</v>
          </cell>
        </row>
        <row r="8976">
          <cell r="A8976" t="str">
            <v>391110041All</v>
          </cell>
          <cell r="B8976">
            <v>60</v>
          </cell>
          <cell r="R8976" t="str">
            <v>391050081All</v>
          </cell>
          <cell r="S8976">
            <v>27</v>
          </cell>
        </row>
        <row r="8977">
          <cell r="A8977" t="str">
            <v>391130011All</v>
          </cell>
          <cell r="B8977">
            <v>45</v>
          </cell>
          <cell r="R8977" t="str">
            <v>391070011All</v>
          </cell>
          <cell r="S8977">
            <v>48</v>
          </cell>
        </row>
        <row r="8978">
          <cell r="A8978" t="str">
            <v>391130041All</v>
          </cell>
          <cell r="B8978">
            <v>97</v>
          </cell>
          <cell r="R8978" t="str">
            <v>391070016All</v>
          </cell>
          <cell r="S8978">
            <v>36</v>
          </cell>
        </row>
        <row r="8979">
          <cell r="A8979" t="str">
            <v>391130081All</v>
          </cell>
          <cell r="B8979">
            <v>30</v>
          </cell>
          <cell r="R8979" t="str">
            <v>391070041All</v>
          </cell>
          <cell r="S8979">
            <v>101</v>
          </cell>
        </row>
        <row r="8980">
          <cell r="A8980" t="str">
            <v>391150041All</v>
          </cell>
          <cell r="B8980">
            <v>88</v>
          </cell>
          <cell r="R8980" t="str">
            <v>391070081All</v>
          </cell>
          <cell r="S8980">
            <v>32</v>
          </cell>
        </row>
        <row r="8981">
          <cell r="A8981" t="str">
            <v>391150081All</v>
          </cell>
          <cell r="B8981">
            <v>27</v>
          </cell>
          <cell r="R8981" t="str">
            <v>391090011All</v>
          </cell>
          <cell r="S8981">
            <v>44</v>
          </cell>
        </row>
        <row r="8982">
          <cell r="A8982" t="str">
            <v>391170011All</v>
          </cell>
          <cell r="B8982">
            <v>44</v>
          </cell>
          <cell r="R8982" t="str">
            <v>391090041All</v>
          </cell>
          <cell r="S8982">
            <v>107</v>
          </cell>
        </row>
        <row r="8983">
          <cell r="A8983" t="str">
            <v>391170016All</v>
          </cell>
          <cell r="B8983">
            <v>34</v>
          </cell>
          <cell r="R8983" t="str">
            <v>391090081All</v>
          </cell>
          <cell r="S8983">
            <v>33</v>
          </cell>
        </row>
        <row r="8984">
          <cell r="A8984" t="str">
            <v>391170041All</v>
          </cell>
          <cell r="B8984">
            <v>97</v>
          </cell>
          <cell r="R8984" t="str">
            <v>391110016All</v>
          </cell>
          <cell r="S8984">
            <v>33</v>
          </cell>
        </row>
        <row r="8985">
          <cell r="A8985" t="str">
            <v>391170081All</v>
          </cell>
          <cell r="B8985">
            <v>31</v>
          </cell>
          <cell r="R8985" t="str">
            <v>391110041All</v>
          </cell>
          <cell r="S8985">
            <v>60</v>
          </cell>
        </row>
        <row r="8986">
          <cell r="A8986" t="str">
            <v>391190011All</v>
          </cell>
          <cell r="B8986">
            <v>36</v>
          </cell>
          <cell r="R8986" t="str">
            <v>391130011All</v>
          </cell>
          <cell r="S8986">
            <v>45</v>
          </cell>
        </row>
        <row r="8987">
          <cell r="A8987" t="str">
            <v>391190016All</v>
          </cell>
          <cell r="B8987">
            <v>41</v>
          </cell>
          <cell r="R8987" t="str">
            <v>391130041All</v>
          </cell>
          <cell r="S8987">
            <v>97</v>
          </cell>
        </row>
        <row r="8988">
          <cell r="A8988" t="str">
            <v>391190041All</v>
          </cell>
          <cell r="B8988">
            <v>94</v>
          </cell>
          <cell r="R8988" t="str">
            <v>391130081All</v>
          </cell>
          <cell r="S8988">
            <v>30</v>
          </cell>
        </row>
        <row r="8989">
          <cell r="A8989" t="str">
            <v>391190081All</v>
          </cell>
          <cell r="B8989">
            <v>29</v>
          </cell>
          <cell r="R8989" t="str">
            <v>391150041All</v>
          </cell>
          <cell r="S8989">
            <v>88</v>
          </cell>
        </row>
        <row r="8990">
          <cell r="A8990" t="str">
            <v>391210041All</v>
          </cell>
          <cell r="B8990">
            <v>67</v>
          </cell>
          <cell r="R8990" t="str">
            <v>391150081All</v>
          </cell>
          <cell r="S8990">
            <v>27</v>
          </cell>
        </row>
        <row r="8991">
          <cell r="A8991" t="str">
            <v>391230011All</v>
          </cell>
          <cell r="B8991">
            <v>43</v>
          </cell>
          <cell r="R8991" t="str">
            <v>391170011All</v>
          </cell>
          <cell r="S8991">
            <v>44</v>
          </cell>
        </row>
        <row r="8992">
          <cell r="A8992" t="str">
            <v>391230016All</v>
          </cell>
          <cell r="B8992">
            <v>41</v>
          </cell>
          <cell r="R8992" t="str">
            <v>391170016All</v>
          </cell>
          <cell r="S8992">
            <v>34</v>
          </cell>
        </row>
        <row r="8993">
          <cell r="A8993" t="str">
            <v>391230041All</v>
          </cell>
          <cell r="B8993">
            <v>99</v>
          </cell>
          <cell r="R8993" t="str">
            <v>391170041All</v>
          </cell>
          <cell r="S8993">
            <v>97</v>
          </cell>
        </row>
        <row r="8994">
          <cell r="A8994" t="str">
            <v>391230081All</v>
          </cell>
          <cell r="B8994">
            <v>25</v>
          </cell>
          <cell r="R8994" t="str">
            <v>391170081All</v>
          </cell>
          <cell r="S8994">
            <v>31</v>
          </cell>
        </row>
        <row r="8995">
          <cell r="A8995" t="str">
            <v>391250011All</v>
          </cell>
          <cell r="B8995">
            <v>39</v>
          </cell>
          <cell r="R8995" t="str">
            <v>391190011All</v>
          </cell>
          <cell r="S8995">
            <v>36</v>
          </cell>
        </row>
        <row r="8996">
          <cell r="A8996" t="str">
            <v>391250041All</v>
          </cell>
          <cell r="B8996">
            <v>96</v>
          </cell>
          <cell r="R8996" t="str">
            <v>391190016All</v>
          </cell>
          <cell r="S8996">
            <v>41</v>
          </cell>
        </row>
        <row r="8997">
          <cell r="A8997" t="str">
            <v>391250081All</v>
          </cell>
          <cell r="B8997">
            <v>28</v>
          </cell>
          <cell r="R8997" t="str">
            <v>391190041All</v>
          </cell>
          <cell r="S8997">
            <v>94</v>
          </cell>
        </row>
        <row r="8998">
          <cell r="A8998" t="str">
            <v>391270011All</v>
          </cell>
          <cell r="B8998">
            <v>39</v>
          </cell>
          <cell r="R8998" t="str">
            <v>391190081All</v>
          </cell>
          <cell r="S8998">
            <v>29</v>
          </cell>
        </row>
        <row r="8999">
          <cell r="A8999" t="str">
            <v>391270016All</v>
          </cell>
          <cell r="B8999">
            <v>41</v>
          </cell>
          <cell r="R8999" t="str">
            <v>391210041All</v>
          </cell>
          <cell r="S8999">
            <v>67</v>
          </cell>
        </row>
        <row r="9000">
          <cell r="A9000" t="str">
            <v>391270041All</v>
          </cell>
          <cell r="B9000">
            <v>96</v>
          </cell>
          <cell r="R9000" t="str">
            <v>391230011All</v>
          </cell>
          <cell r="S9000">
            <v>43</v>
          </cell>
        </row>
        <row r="9001">
          <cell r="A9001" t="str">
            <v>391270081All</v>
          </cell>
          <cell r="B9001">
            <v>29</v>
          </cell>
          <cell r="R9001" t="str">
            <v>391230016All</v>
          </cell>
          <cell r="S9001">
            <v>41</v>
          </cell>
        </row>
        <row r="9002">
          <cell r="A9002" t="str">
            <v>391290011All</v>
          </cell>
          <cell r="B9002">
            <v>48</v>
          </cell>
          <cell r="R9002" t="str">
            <v>391230041All</v>
          </cell>
          <cell r="S9002">
            <v>99</v>
          </cell>
        </row>
        <row r="9003">
          <cell r="A9003" t="str">
            <v>391290041All</v>
          </cell>
          <cell r="B9003">
            <v>98</v>
          </cell>
          <cell r="R9003" t="str">
            <v>391230081All</v>
          </cell>
          <cell r="S9003">
            <v>25</v>
          </cell>
        </row>
        <row r="9004">
          <cell r="A9004" t="str">
            <v>391290081All</v>
          </cell>
          <cell r="B9004">
            <v>31</v>
          </cell>
          <cell r="R9004" t="str">
            <v>391250011All</v>
          </cell>
          <cell r="S9004">
            <v>39</v>
          </cell>
        </row>
        <row r="9005">
          <cell r="A9005" t="str">
            <v>391310011All</v>
          </cell>
          <cell r="B9005">
            <v>34</v>
          </cell>
          <cell r="R9005" t="str">
            <v>391250041All</v>
          </cell>
          <cell r="S9005">
            <v>96</v>
          </cell>
        </row>
        <row r="9006">
          <cell r="A9006" t="str">
            <v>391310041All</v>
          </cell>
          <cell r="B9006">
            <v>97</v>
          </cell>
          <cell r="R9006" t="str">
            <v>391250081All</v>
          </cell>
          <cell r="S9006">
            <v>28</v>
          </cell>
        </row>
        <row r="9007">
          <cell r="A9007" t="str">
            <v>391310081All</v>
          </cell>
          <cell r="B9007">
            <v>29</v>
          </cell>
          <cell r="R9007" t="str">
            <v>391270011All</v>
          </cell>
          <cell r="S9007">
            <v>39</v>
          </cell>
        </row>
        <row r="9008">
          <cell r="A9008" t="str">
            <v>391330011All</v>
          </cell>
          <cell r="B9008">
            <v>38</v>
          </cell>
          <cell r="R9008" t="str">
            <v>391270016All</v>
          </cell>
          <cell r="S9008">
            <v>41</v>
          </cell>
        </row>
        <row r="9009">
          <cell r="A9009" t="str">
            <v>391330016All</v>
          </cell>
          <cell r="B9009">
            <v>38</v>
          </cell>
          <cell r="R9009" t="str">
            <v>391270041All</v>
          </cell>
          <cell r="S9009">
            <v>96</v>
          </cell>
        </row>
        <row r="9010">
          <cell r="A9010" t="str">
            <v>391330041All</v>
          </cell>
          <cell r="B9010">
            <v>83</v>
          </cell>
          <cell r="R9010" t="str">
            <v>391270081All</v>
          </cell>
          <cell r="S9010">
            <v>29</v>
          </cell>
        </row>
        <row r="9011">
          <cell r="A9011" t="str">
            <v>391330081All</v>
          </cell>
          <cell r="B9011">
            <v>26</v>
          </cell>
          <cell r="R9011" t="str">
            <v>391290011All</v>
          </cell>
          <cell r="S9011">
            <v>48</v>
          </cell>
        </row>
        <row r="9012">
          <cell r="A9012" t="str">
            <v>391350011All</v>
          </cell>
          <cell r="B9012">
            <v>45</v>
          </cell>
          <cell r="R9012" t="str">
            <v>391290041All</v>
          </cell>
          <cell r="S9012">
            <v>98</v>
          </cell>
        </row>
        <row r="9013">
          <cell r="A9013" t="str">
            <v>391350041All</v>
          </cell>
          <cell r="B9013">
            <v>108</v>
          </cell>
          <cell r="R9013" t="str">
            <v>391290081All</v>
          </cell>
          <cell r="S9013">
            <v>31</v>
          </cell>
        </row>
        <row r="9014">
          <cell r="A9014" t="str">
            <v>391350051All</v>
          </cell>
          <cell r="B9014">
            <v>48</v>
          </cell>
          <cell r="R9014" t="str">
            <v>391310011All</v>
          </cell>
          <cell r="S9014">
            <v>34</v>
          </cell>
        </row>
        <row r="9015">
          <cell r="A9015" t="str">
            <v>391350081All</v>
          </cell>
          <cell r="B9015">
            <v>33</v>
          </cell>
          <cell r="R9015" t="str">
            <v>391310041All</v>
          </cell>
          <cell r="S9015">
            <v>97</v>
          </cell>
        </row>
        <row r="9016">
          <cell r="A9016" t="str">
            <v>391370011All</v>
          </cell>
          <cell r="B9016">
            <v>43</v>
          </cell>
          <cell r="R9016" t="str">
            <v>391310081All</v>
          </cell>
          <cell r="S9016">
            <v>29</v>
          </cell>
        </row>
        <row r="9017">
          <cell r="A9017" t="str">
            <v>391370041All</v>
          </cell>
          <cell r="B9017">
            <v>99</v>
          </cell>
          <cell r="R9017" t="str">
            <v>391330011All</v>
          </cell>
          <cell r="S9017">
            <v>38</v>
          </cell>
        </row>
        <row r="9018">
          <cell r="A9018" t="str">
            <v>391370081All</v>
          </cell>
          <cell r="B9018">
            <v>29</v>
          </cell>
          <cell r="R9018" t="str">
            <v>391330016All</v>
          </cell>
          <cell r="S9018">
            <v>38</v>
          </cell>
        </row>
        <row r="9019">
          <cell r="A9019" t="str">
            <v>391390011All</v>
          </cell>
          <cell r="B9019">
            <v>41</v>
          </cell>
          <cell r="R9019" t="str">
            <v>391330041All</v>
          </cell>
          <cell r="S9019">
            <v>83</v>
          </cell>
        </row>
        <row r="9020">
          <cell r="A9020" t="str">
            <v>391390041All</v>
          </cell>
          <cell r="B9020">
            <v>99</v>
          </cell>
          <cell r="R9020" t="str">
            <v>391330081All</v>
          </cell>
          <cell r="S9020">
            <v>26</v>
          </cell>
        </row>
        <row r="9021">
          <cell r="A9021" t="str">
            <v>391390081All</v>
          </cell>
          <cell r="B9021">
            <v>31</v>
          </cell>
          <cell r="R9021" t="str">
            <v>391350011All</v>
          </cell>
          <cell r="S9021">
            <v>45</v>
          </cell>
        </row>
        <row r="9022">
          <cell r="A9022" t="str">
            <v>391410011All</v>
          </cell>
          <cell r="B9022">
            <v>46</v>
          </cell>
          <cell r="R9022" t="str">
            <v>391350041All</v>
          </cell>
          <cell r="S9022">
            <v>108</v>
          </cell>
        </row>
        <row r="9023">
          <cell r="A9023" t="str">
            <v>391410041All</v>
          </cell>
          <cell r="B9023">
            <v>102</v>
          </cell>
          <cell r="R9023" t="str">
            <v>391350051All</v>
          </cell>
          <cell r="S9023">
            <v>48</v>
          </cell>
        </row>
        <row r="9024">
          <cell r="A9024" t="str">
            <v>391410081All</v>
          </cell>
          <cell r="B9024">
            <v>31</v>
          </cell>
          <cell r="R9024" t="str">
            <v>391350081All</v>
          </cell>
          <cell r="S9024">
            <v>33</v>
          </cell>
        </row>
        <row r="9025">
          <cell r="A9025" t="str">
            <v>391430011All</v>
          </cell>
          <cell r="B9025">
            <v>48</v>
          </cell>
          <cell r="R9025" t="str">
            <v>391370011All</v>
          </cell>
          <cell r="S9025">
            <v>43</v>
          </cell>
        </row>
        <row r="9026">
          <cell r="A9026" t="str">
            <v>391430016All</v>
          </cell>
          <cell r="B9026">
            <v>41</v>
          </cell>
          <cell r="R9026" t="str">
            <v>391370041All</v>
          </cell>
          <cell r="S9026">
            <v>99</v>
          </cell>
        </row>
        <row r="9027">
          <cell r="A9027" t="str">
            <v>391430041All</v>
          </cell>
          <cell r="B9027">
            <v>104</v>
          </cell>
          <cell r="R9027" t="str">
            <v>391370081All</v>
          </cell>
          <cell r="S9027">
            <v>29</v>
          </cell>
        </row>
        <row r="9028">
          <cell r="A9028" t="str">
            <v>391430081All</v>
          </cell>
          <cell r="B9028">
            <v>28</v>
          </cell>
          <cell r="R9028" t="str">
            <v>391390011All</v>
          </cell>
          <cell r="S9028">
            <v>41</v>
          </cell>
        </row>
        <row r="9029">
          <cell r="A9029" t="str">
            <v>391450011All</v>
          </cell>
          <cell r="B9029">
            <v>34</v>
          </cell>
          <cell r="R9029" t="str">
            <v>391390041All</v>
          </cell>
          <cell r="S9029">
            <v>99</v>
          </cell>
        </row>
        <row r="9030">
          <cell r="A9030" t="str">
            <v>391450041All</v>
          </cell>
          <cell r="B9030">
            <v>90</v>
          </cell>
          <cell r="R9030" t="str">
            <v>391390081All</v>
          </cell>
          <cell r="S9030">
            <v>31</v>
          </cell>
        </row>
        <row r="9031">
          <cell r="A9031" t="str">
            <v>391450081All</v>
          </cell>
          <cell r="B9031">
            <v>25</v>
          </cell>
          <cell r="R9031" t="str">
            <v>391410011All</v>
          </cell>
          <cell r="S9031">
            <v>46</v>
          </cell>
        </row>
        <row r="9032">
          <cell r="A9032" t="str">
            <v>391470011All</v>
          </cell>
          <cell r="B9032">
            <v>47</v>
          </cell>
          <cell r="R9032" t="str">
            <v>391410041All</v>
          </cell>
          <cell r="S9032">
            <v>102</v>
          </cell>
        </row>
        <row r="9033">
          <cell r="A9033" t="str">
            <v>391470016All</v>
          </cell>
          <cell r="B9033">
            <v>41</v>
          </cell>
          <cell r="R9033" t="str">
            <v>391410081All</v>
          </cell>
          <cell r="S9033">
            <v>31</v>
          </cell>
        </row>
        <row r="9034">
          <cell r="A9034" t="str">
            <v>391470041All</v>
          </cell>
          <cell r="B9034">
            <v>98</v>
          </cell>
          <cell r="R9034" t="str">
            <v>391430011All</v>
          </cell>
          <cell r="S9034">
            <v>48</v>
          </cell>
        </row>
        <row r="9035">
          <cell r="A9035" t="str">
            <v>391470081All</v>
          </cell>
          <cell r="B9035">
            <v>28</v>
          </cell>
          <cell r="R9035" t="str">
            <v>391430016All</v>
          </cell>
          <cell r="S9035">
            <v>41</v>
          </cell>
        </row>
        <row r="9036">
          <cell r="A9036" t="str">
            <v>391490011All</v>
          </cell>
          <cell r="B9036">
            <v>46</v>
          </cell>
          <cell r="R9036" t="str">
            <v>391430041All</v>
          </cell>
          <cell r="S9036">
            <v>104</v>
          </cell>
        </row>
        <row r="9037">
          <cell r="A9037" t="str">
            <v>391490016All</v>
          </cell>
          <cell r="B9037">
            <v>36</v>
          </cell>
          <cell r="R9037" t="str">
            <v>391430081All</v>
          </cell>
          <cell r="S9037">
            <v>28</v>
          </cell>
        </row>
        <row r="9038">
          <cell r="A9038" t="str">
            <v>391490041All</v>
          </cell>
          <cell r="B9038">
            <v>101</v>
          </cell>
          <cell r="R9038" t="str">
            <v>391450011All</v>
          </cell>
          <cell r="S9038">
            <v>34</v>
          </cell>
        </row>
        <row r="9039">
          <cell r="A9039" t="str">
            <v>391490081All</v>
          </cell>
          <cell r="B9039">
            <v>32</v>
          </cell>
          <cell r="R9039" t="str">
            <v>391450041All</v>
          </cell>
          <cell r="S9039">
            <v>90</v>
          </cell>
        </row>
        <row r="9040">
          <cell r="A9040" t="str">
            <v>391510011All</v>
          </cell>
          <cell r="B9040">
            <v>41</v>
          </cell>
          <cell r="R9040" t="str">
            <v>391450081All</v>
          </cell>
          <cell r="S9040">
            <v>25</v>
          </cell>
        </row>
        <row r="9041">
          <cell r="A9041" t="str">
            <v>391510016All</v>
          </cell>
          <cell r="B9041">
            <v>38</v>
          </cell>
          <cell r="R9041" t="str">
            <v>391470011All</v>
          </cell>
          <cell r="S9041">
            <v>47</v>
          </cell>
        </row>
        <row r="9042">
          <cell r="A9042" t="str">
            <v>391510041All</v>
          </cell>
          <cell r="B9042">
            <v>87</v>
          </cell>
          <cell r="R9042" t="str">
            <v>391470016All</v>
          </cell>
          <cell r="S9042">
            <v>41</v>
          </cell>
        </row>
        <row r="9043">
          <cell r="A9043" t="str">
            <v>391510081All</v>
          </cell>
          <cell r="B9043">
            <v>29</v>
          </cell>
          <cell r="R9043" t="str">
            <v>391470041All</v>
          </cell>
          <cell r="S9043">
            <v>98</v>
          </cell>
        </row>
        <row r="9044">
          <cell r="A9044" t="str">
            <v>391530011All</v>
          </cell>
          <cell r="B9044">
            <v>39</v>
          </cell>
          <cell r="R9044" t="str">
            <v>391470081All</v>
          </cell>
          <cell r="S9044">
            <v>28</v>
          </cell>
        </row>
        <row r="9045">
          <cell r="A9045" t="str">
            <v>391530041All</v>
          </cell>
          <cell r="B9045">
            <v>80</v>
          </cell>
          <cell r="R9045" t="str">
            <v>391490011All</v>
          </cell>
          <cell r="S9045">
            <v>46</v>
          </cell>
        </row>
        <row r="9046">
          <cell r="A9046" t="str">
            <v>391530081All</v>
          </cell>
          <cell r="B9046">
            <v>22</v>
          </cell>
          <cell r="R9046" t="str">
            <v>391490016All</v>
          </cell>
          <cell r="S9046">
            <v>36</v>
          </cell>
        </row>
        <row r="9047">
          <cell r="A9047" t="str">
            <v>391550011All</v>
          </cell>
          <cell r="B9047">
            <v>39</v>
          </cell>
          <cell r="R9047" t="str">
            <v>391490041All</v>
          </cell>
          <cell r="S9047">
            <v>101</v>
          </cell>
        </row>
        <row r="9048">
          <cell r="A9048" t="str">
            <v>391550016All</v>
          </cell>
          <cell r="B9048">
            <v>38</v>
          </cell>
          <cell r="R9048" t="str">
            <v>391490081All</v>
          </cell>
          <cell r="S9048">
            <v>32</v>
          </cell>
        </row>
        <row r="9049">
          <cell r="A9049" t="str">
            <v>391550041All</v>
          </cell>
          <cell r="B9049">
            <v>92</v>
          </cell>
          <cell r="R9049" t="str">
            <v>391510011All</v>
          </cell>
          <cell r="S9049">
            <v>41</v>
          </cell>
        </row>
        <row r="9050">
          <cell r="A9050" t="str">
            <v>391550081All</v>
          </cell>
          <cell r="B9050">
            <v>27</v>
          </cell>
          <cell r="R9050" t="str">
            <v>391510016All</v>
          </cell>
          <cell r="S9050">
            <v>38</v>
          </cell>
        </row>
        <row r="9051">
          <cell r="A9051" t="str">
            <v>391570011All</v>
          </cell>
          <cell r="B9051">
            <v>35</v>
          </cell>
          <cell r="R9051" t="str">
            <v>391510041All</v>
          </cell>
          <cell r="S9051">
            <v>87</v>
          </cell>
        </row>
        <row r="9052">
          <cell r="A9052" t="str">
            <v>391570016All</v>
          </cell>
          <cell r="B9052">
            <v>33</v>
          </cell>
          <cell r="R9052" t="str">
            <v>391510081All</v>
          </cell>
          <cell r="S9052">
            <v>29</v>
          </cell>
        </row>
        <row r="9053">
          <cell r="A9053" t="str">
            <v>391570041All</v>
          </cell>
          <cell r="B9053">
            <v>91</v>
          </cell>
          <cell r="R9053" t="str">
            <v>391530011All</v>
          </cell>
          <cell r="S9053">
            <v>39</v>
          </cell>
        </row>
        <row r="9054">
          <cell r="A9054" t="str">
            <v>391570081All</v>
          </cell>
          <cell r="B9054">
            <v>29</v>
          </cell>
          <cell r="R9054" t="str">
            <v>391530041All</v>
          </cell>
          <cell r="S9054">
            <v>80</v>
          </cell>
        </row>
        <row r="9055">
          <cell r="A9055" t="str">
            <v>391590011All</v>
          </cell>
          <cell r="B9055">
            <v>43</v>
          </cell>
          <cell r="R9055" t="str">
            <v>391530081All</v>
          </cell>
          <cell r="S9055">
            <v>22</v>
          </cell>
        </row>
        <row r="9056">
          <cell r="A9056" t="str">
            <v>391590016All</v>
          </cell>
          <cell r="B9056">
            <v>34</v>
          </cell>
          <cell r="R9056" t="str">
            <v>391550011All</v>
          </cell>
          <cell r="S9056">
            <v>39</v>
          </cell>
        </row>
        <row r="9057">
          <cell r="A9057" t="str">
            <v>391590041All</v>
          </cell>
          <cell r="B9057">
            <v>99</v>
          </cell>
          <cell r="R9057" t="str">
            <v>391550016All</v>
          </cell>
          <cell r="S9057">
            <v>38</v>
          </cell>
        </row>
        <row r="9058">
          <cell r="A9058" t="str">
            <v>391590081All</v>
          </cell>
          <cell r="B9058">
            <v>32</v>
          </cell>
          <cell r="R9058" t="str">
            <v>391550041All</v>
          </cell>
          <cell r="S9058">
            <v>92</v>
          </cell>
        </row>
        <row r="9059">
          <cell r="A9059" t="str">
            <v>391610011All</v>
          </cell>
          <cell r="B9059">
            <v>46</v>
          </cell>
          <cell r="R9059" t="str">
            <v>391550081All</v>
          </cell>
          <cell r="S9059">
            <v>27</v>
          </cell>
        </row>
        <row r="9060">
          <cell r="A9060" t="str">
            <v>391610041All</v>
          </cell>
          <cell r="B9060">
            <v>98</v>
          </cell>
          <cell r="R9060" t="str">
            <v>391570011All</v>
          </cell>
          <cell r="S9060">
            <v>35</v>
          </cell>
        </row>
        <row r="9061">
          <cell r="A9061" t="str">
            <v>391610081All</v>
          </cell>
          <cell r="B9061">
            <v>32</v>
          </cell>
          <cell r="R9061" t="str">
            <v>391570016All</v>
          </cell>
          <cell r="S9061">
            <v>33</v>
          </cell>
        </row>
        <row r="9062">
          <cell r="A9062" t="str">
            <v>391630041All</v>
          </cell>
          <cell r="B9062">
            <v>102</v>
          </cell>
          <cell r="R9062" t="str">
            <v>391570041All</v>
          </cell>
          <cell r="S9062">
            <v>91</v>
          </cell>
        </row>
        <row r="9063">
          <cell r="A9063" t="str">
            <v>391630081All</v>
          </cell>
          <cell r="B9063">
            <v>29</v>
          </cell>
          <cell r="R9063" t="str">
            <v>391570081All</v>
          </cell>
          <cell r="S9063">
            <v>29</v>
          </cell>
        </row>
        <row r="9064">
          <cell r="A9064" t="str">
            <v>391650011All</v>
          </cell>
          <cell r="B9064">
            <v>45</v>
          </cell>
          <cell r="R9064" t="str">
            <v>391590011All</v>
          </cell>
          <cell r="S9064">
            <v>43</v>
          </cell>
        </row>
        <row r="9065">
          <cell r="A9065" t="str">
            <v>391650041All</v>
          </cell>
          <cell r="B9065">
            <v>102</v>
          </cell>
          <cell r="R9065" t="str">
            <v>391590016All</v>
          </cell>
          <cell r="S9065">
            <v>34</v>
          </cell>
        </row>
        <row r="9066">
          <cell r="A9066" t="str">
            <v>391650081All</v>
          </cell>
          <cell r="B9066">
            <v>29</v>
          </cell>
          <cell r="R9066" t="str">
            <v>391590041All</v>
          </cell>
          <cell r="S9066">
            <v>99</v>
          </cell>
        </row>
        <row r="9067">
          <cell r="A9067" t="str">
            <v>391670011All</v>
          </cell>
          <cell r="B9067">
            <v>33</v>
          </cell>
          <cell r="R9067" t="str">
            <v>391590081All</v>
          </cell>
          <cell r="S9067">
            <v>32</v>
          </cell>
        </row>
        <row r="9068">
          <cell r="A9068" t="str">
            <v>391670041All</v>
          </cell>
          <cell r="B9068">
            <v>83</v>
          </cell>
          <cell r="R9068" t="str">
            <v>391610011All</v>
          </cell>
          <cell r="S9068">
            <v>46</v>
          </cell>
        </row>
        <row r="9069">
          <cell r="A9069" t="str">
            <v>391670081All</v>
          </cell>
          <cell r="B9069">
            <v>27</v>
          </cell>
          <cell r="R9069" t="str">
            <v>391610041All</v>
          </cell>
          <cell r="S9069">
            <v>98</v>
          </cell>
        </row>
        <row r="9070">
          <cell r="A9070" t="str">
            <v>391690011All</v>
          </cell>
          <cell r="B9070">
            <v>41</v>
          </cell>
          <cell r="R9070" t="str">
            <v>391610081All</v>
          </cell>
          <cell r="S9070">
            <v>32</v>
          </cell>
        </row>
        <row r="9071">
          <cell r="A9071" t="str">
            <v>391690016All</v>
          </cell>
          <cell r="B9071">
            <v>38</v>
          </cell>
          <cell r="R9071" t="str">
            <v>391630041All</v>
          </cell>
          <cell r="S9071">
            <v>102</v>
          </cell>
        </row>
        <row r="9072">
          <cell r="A9072" t="str">
            <v>391690041All</v>
          </cell>
          <cell r="B9072">
            <v>93</v>
          </cell>
          <cell r="R9072" t="str">
            <v>391630081All</v>
          </cell>
          <cell r="S9072">
            <v>29</v>
          </cell>
        </row>
        <row r="9073">
          <cell r="A9073" t="str">
            <v>391690081All</v>
          </cell>
          <cell r="B9073">
            <v>31</v>
          </cell>
          <cell r="R9073" t="str">
            <v>391650011All</v>
          </cell>
          <cell r="S9073">
            <v>45</v>
          </cell>
        </row>
        <row r="9074">
          <cell r="A9074" t="str">
            <v>391710011All</v>
          </cell>
          <cell r="B9074">
            <v>46</v>
          </cell>
          <cell r="R9074" t="str">
            <v>391650041All</v>
          </cell>
          <cell r="S9074">
            <v>102</v>
          </cell>
        </row>
        <row r="9075">
          <cell r="A9075" t="str">
            <v>391710041All</v>
          </cell>
          <cell r="B9075">
            <v>98</v>
          </cell>
          <cell r="R9075" t="str">
            <v>391650081All</v>
          </cell>
          <cell r="S9075">
            <v>29</v>
          </cell>
        </row>
        <row r="9076">
          <cell r="A9076" t="str">
            <v>391710081All</v>
          </cell>
          <cell r="B9076">
            <v>28</v>
          </cell>
          <cell r="R9076" t="str">
            <v>391670011All</v>
          </cell>
          <cell r="S9076">
            <v>33</v>
          </cell>
        </row>
        <row r="9077">
          <cell r="A9077" t="str">
            <v>391730011All</v>
          </cell>
          <cell r="B9077">
            <v>50</v>
          </cell>
          <cell r="R9077" t="str">
            <v>391670041All</v>
          </cell>
          <cell r="S9077">
            <v>83</v>
          </cell>
        </row>
        <row r="9078">
          <cell r="A9078" t="str">
            <v>391730016All</v>
          </cell>
          <cell r="B9078">
            <v>36</v>
          </cell>
          <cell r="R9078" t="str">
            <v>391670081All</v>
          </cell>
          <cell r="S9078">
            <v>27</v>
          </cell>
        </row>
        <row r="9079">
          <cell r="A9079" t="str">
            <v>391730041All</v>
          </cell>
          <cell r="B9079">
            <v>102</v>
          </cell>
          <cell r="R9079" t="str">
            <v>391690011All</v>
          </cell>
          <cell r="S9079">
            <v>41</v>
          </cell>
        </row>
        <row r="9080">
          <cell r="A9080" t="str">
            <v>391730081All</v>
          </cell>
          <cell r="B9080">
            <v>29</v>
          </cell>
          <cell r="R9080" t="str">
            <v>391690016All</v>
          </cell>
          <cell r="S9080">
            <v>38</v>
          </cell>
        </row>
        <row r="9081">
          <cell r="A9081" t="str">
            <v>391750011All</v>
          </cell>
          <cell r="B9081">
            <v>42</v>
          </cell>
          <cell r="R9081" t="str">
            <v>391690041All</v>
          </cell>
          <cell r="S9081">
            <v>93</v>
          </cell>
        </row>
        <row r="9082">
          <cell r="A9082" t="str">
            <v>391750041All</v>
          </cell>
          <cell r="B9082">
            <v>95</v>
          </cell>
          <cell r="R9082" t="str">
            <v>391690081All</v>
          </cell>
          <cell r="S9082">
            <v>31</v>
          </cell>
        </row>
        <row r="9083">
          <cell r="A9083" t="str">
            <v>391750081All</v>
          </cell>
          <cell r="B9083">
            <v>29</v>
          </cell>
          <cell r="R9083" t="str">
            <v>391710011All</v>
          </cell>
          <cell r="S9083">
            <v>46</v>
          </cell>
        </row>
        <row r="9084">
          <cell r="A9084" t="str">
            <v>400010011All</v>
          </cell>
          <cell r="B9084">
            <v>18</v>
          </cell>
          <cell r="R9084" t="str">
            <v>391710041All</v>
          </cell>
          <cell r="S9084">
            <v>98</v>
          </cell>
        </row>
        <row r="9085">
          <cell r="A9085" t="str">
            <v>400010081All</v>
          </cell>
          <cell r="B9085">
            <v>14</v>
          </cell>
          <cell r="R9085" t="str">
            <v>391710081All</v>
          </cell>
          <cell r="S9085">
            <v>28</v>
          </cell>
        </row>
        <row r="9086">
          <cell r="A9086" t="str">
            <v>400030011All</v>
          </cell>
          <cell r="B9086">
            <v>22</v>
          </cell>
          <cell r="R9086" t="str">
            <v>391730011All</v>
          </cell>
          <cell r="S9086">
            <v>50</v>
          </cell>
        </row>
        <row r="9087">
          <cell r="A9087" t="str">
            <v>400030016All</v>
          </cell>
          <cell r="B9087">
            <v>15</v>
          </cell>
          <cell r="R9087" t="str">
            <v>391730016All</v>
          </cell>
          <cell r="S9087">
            <v>36</v>
          </cell>
        </row>
        <row r="9088">
          <cell r="A9088" t="str">
            <v>400030041All</v>
          </cell>
          <cell r="B9088">
            <v>37</v>
          </cell>
          <cell r="R9088" t="str">
            <v>391730041All</v>
          </cell>
          <cell r="S9088">
            <v>102</v>
          </cell>
        </row>
        <row r="9089">
          <cell r="A9089" t="str">
            <v>400030051All</v>
          </cell>
          <cell r="B9089">
            <v>25</v>
          </cell>
          <cell r="R9089" t="str">
            <v>391730081All</v>
          </cell>
          <cell r="S9089">
            <v>29</v>
          </cell>
        </row>
        <row r="9090">
          <cell r="A9090" t="str">
            <v>400030081All</v>
          </cell>
          <cell r="B9090">
            <v>11</v>
          </cell>
          <cell r="R9090" t="str">
            <v>391750011All</v>
          </cell>
          <cell r="S9090">
            <v>42</v>
          </cell>
        </row>
        <row r="9091">
          <cell r="A9091" t="str">
            <v>400030711All</v>
          </cell>
          <cell r="B9091">
            <v>909</v>
          </cell>
          <cell r="R9091" t="str">
            <v>391750041All</v>
          </cell>
          <cell r="S9091">
            <v>95</v>
          </cell>
        </row>
        <row r="9092">
          <cell r="A9092" t="str">
            <v>400050011All</v>
          </cell>
          <cell r="B9092">
            <v>15</v>
          </cell>
          <cell r="R9092" t="str">
            <v>391750081All</v>
          </cell>
          <cell r="S9092">
            <v>29</v>
          </cell>
        </row>
        <row r="9093">
          <cell r="A9093" t="str">
            <v>400050075All</v>
          </cell>
          <cell r="B9093">
            <v>1204</v>
          </cell>
          <cell r="R9093" t="str">
            <v>400010011All</v>
          </cell>
          <cell r="S9093">
            <v>18</v>
          </cell>
        </row>
        <row r="9094">
          <cell r="A9094" t="str">
            <v>400070011All</v>
          </cell>
          <cell r="B9094">
            <v>16</v>
          </cell>
          <cell r="R9094" t="str">
            <v>400010081All</v>
          </cell>
          <cell r="S9094">
            <v>14</v>
          </cell>
        </row>
        <row r="9095">
          <cell r="A9095" t="str">
            <v>400070016All</v>
          </cell>
          <cell r="B9095">
            <v>18</v>
          </cell>
          <cell r="R9095" t="str">
            <v>400030011All</v>
          </cell>
          <cell r="S9095">
            <v>22</v>
          </cell>
        </row>
        <row r="9096">
          <cell r="A9096" t="str">
            <v>400070016Irrigated</v>
          </cell>
          <cell r="B9096">
            <v>18</v>
          </cell>
          <cell r="R9096" t="str">
            <v>400030016All</v>
          </cell>
          <cell r="S9096">
            <v>15</v>
          </cell>
        </row>
        <row r="9097">
          <cell r="A9097" t="str">
            <v>400070016Nonirrigated</v>
          </cell>
          <cell r="B9097">
            <v>18</v>
          </cell>
          <cell r="R9097" t="str">
            <v>400030041All</v>
          </cell>
          <cell r="S9097">
            <v>37</v>
          </cell>
        </row>
        <row r="9098">
          <cell r="A9098" t="str">
            <v>400070041All</v>
          </cell>
          <cell r="B9098">
            <v>125</v>
          </cell>
          <cell r="R9098" t="str">
            <v>400030051All</v>
          </cell>
          <cell r="S9098">
            <v>25</v>
          </cell>
        </row>
        <row r="9099">
          <cell r="A9099" t="str">
            <v>400070051All</v>
          </cell>
          <cell r="B9099">
            <v>28</v>
          </cell>
          <cell r="R9099" t="str">
            <v>400030081All</v>
          </cell>
          <cell r="S9099">
            <v>11</v>
          </cell>
        </row>
        <row r="9100">
          <cell r="A9100" t="str">
            <v>400070091All</v>
          </cell>
          <cell r="B9100">
            <v>23</v>
          </cell>
          <cell r="R9100" t="str">
            <v>400030711All</v>
          </cell>
          <cell r="S9100">
            <v>909</v>
          </cell>
        </row>
        <row r="9101">
          <cell r="A9101" t="str">
            <v>400090011All</v>
          </cell>
          <cell r="B9101">
            <v>17</v>
          </cell>
          <cell r="R9101" t="str">
            <v>400050011All</v>
          </cell>
          <cell r="S9101">
            <v>15</v>
          </cell>
        </row>
        <row r="9102">
          <cell r="A9102" t="str">
            <v>400090016All</v>
          </cell>
          <cell r="B9102">
            <v>25</v>
          </cell>
          <cell r="R9102" t="str">
            <v>400050075All</v>
          </cell>
          <cell r="S9102">
            <v>1204</v>
          </cell>
        </row>
        <row r="9103">
          <cell r="A9103" t="str">
            <v>400090041All</v>
          </cell>
          <cell r="B9103">
            <v>48</v>
          </cell>
          <cell r="R9103" t="str">
            <v>400070011All</v>
          </cell>
          <cell r="S9103">
            <v>16</v>
          </cell>
        </row>
        <row r="9104">
          <cell r="A9104" t="str">
            <v>400090051All</v>
          </cell>
          <cell r="B9104">
            <v>17</v>
          </cell>
          <cell r="R9104" t="str">
            <v>400070016All</v>
          </cell>
          <cell r="S9104">
            <v>18</v>
          </cell>
        </row>
        <row r="9105">
          <cell r="A9105" t="str">
            <v>400090075All</v>
          </cell>
          <cell r="B9105">
            <v>2311</v>
          </cell>
          <cell r="R9105" t="str">
            <v>400070016Irrigated</v>
          </cell>
          <cell r="S9105">
            <v>18</v>
          </cell>
        </row>
        <row r="9106">
          <cell r="A9106" t="str">
            <v>400110011All</v>
          </cell>
          <cell r="B9106">
            <v>18</v>
          </cell>
          <cell r="R9106" t="str">
            <v>400070016NonIrrigated</v>
          </cell>
          <cell r="S9106">
            <v>18</v>
          </cell>
        </row>
        <row r="9107">
          <cell r="A9107" t="str">
            <v>400110016All</v>
          </cell>
          <cell r="B9107">
            <v>25</v>
          </cell>
          <cell r="R9107" t="str">
            <v>400070041All</v>
          </cell>
          <cell r="S9107">
            <v>125</v>
          </cell>
        </row>
        <row r="9108">
          <cell r="A9108" t="str">
            <v>400110041All</v>
          </cell>
          <cell r="B9108">
            <v>48</v>
          </cell>
          <cell r="R9108" t="str">
            <v>400070051All</v>
          </cell>
          <cell r="S9108">
            <v>28</v>
          </cell>
        </row>
        <row r="9109">
          <cell r="A9109" t="str">
            <v>400110041Irrigated</v>
          </cell>
          <cell r="B9109">
            <v>58</v>
          </cell>
          <cell r="R9109" t="str">
            <v>400070091All</v>
          </cell>
          <cell r="S9109">
            <v>23</v>
          </cell>
        </row>
        <row r="9110">
          <cell r="A9110" t="str">
            <v>400110041Nonirrigated</v>
          </cell>
          <cell r="B9110">
            <v>23</v>
          </cell>
          <cell r="R9110" t="str">
            <v>400090011All</v>
          </cell>
          <cell r="S9110">
            <v>17</v>
          </cell>
        </row>
        <row r="9111">
          <cell r="A9111" t="str">
            <v>400110051All</v>
          </cell>
          <cell r="B9111">
            <v>22</v>
          </cell>
          <cell r="R9111" t="str">
            <v>400090016All</v>
          </cell>
          <cell r="S9111">
            <v>25</v>
          </cell>
        </row>
        <row r="9112">
          <cell r="A9112" t="str">
            <v>400110081All</v>
          </cell>
          <cell r="B9112">
            <v>11</v>
          </cell>
          <cell r="R9112" t="str">
            <v>400090041All</v>
          </cell>
          <cell r="S9112">
            <v>48</v>
          </cell>
        </row>
        <row r="9113">
          <cell r="A9113" t="str">
            <v>400110091All</v>
          </cell>
          <cell r="B9113">
            <v>25</v>
          </cell>
          <cell r="R9113" t="str">
            <v>400090051All</v>
          </cell>
          <cell r="S9113">
            <v>17</v>
          </cell>
        </row>
        <row r="9114">
          <cell r="A9114" t="str">
            <v>400110091Irrigated</v>
          </cell>
          <cell r="B9114">
            <v>25</v>
          </cell>
          <cell r="R9114" t="str">
            <v>400090075All</v>
          </cell>
          <cell r="S9114">
            <v>2311</v>
          </cell>
        </row>
        <row r="9115">
          <cell r="A9115" t="str">
            <v>400110091Nonirrigated</v>
          </cell>
          <cell r="B9115">
            <v>25</v>
          </cell>
          <cell r="R9115" t="str">
            <v>400110011All</v>
          </cell>
          <cell r="S9115">
            <v>18</v>
          </cell>
        </row>
        <row r="9116">
          <cell r="A9116" t="str">
            <v>400110711All</v>
          </cell>
          <cell r="B9116">
            <v>909</v>
          </cell>
          <cell r="R9116" t="str">
            <v>400110016All</v>
          </cell>
          <cell r="S9116">
            <v>25</v>
          </cell>
        </row>
        <row r="9117">
          <cell r="A9117" t="str">
            <v>400130011All</v>
          </cell>
          <cell r="B9117">
            <v>22</v>
          </cell>
          <cell r="R9117" t="str">
            <v>400110041All</v>
          </cell>
          <cell r="S9117">
            <v>48</v>
          </cell>
        </row>
        <row r="9118">
          <cell r="A9118" t="str">
            <v>400130016All</v>
          </cell>
          <cell r="B9118">
            <v>26</v>
          </cell>
          <cell r="R9118" t="str">
            <v>400110041Irrigated</v>
          </cell>
          <cell r="S9118">
            <v>58</v>
          </cell>
        </row>
        <row r="9119">
          <cell r="A9119" t="str">
            <v>400130041All</v>
          </cell>
          <cell r="B9119">
            <v>60</v>
          </cell>
          <cell r="R9119" t="str">
            <v>400110041NonIrrigated</v>
          </cell>
          <cell r="S9119">
            <v>23</v>
          </cell>
        </row>
        <row r="9120">
          <cell r="A9120" t="str">
            <v>400130041Irrigated</v>
          </cell>
          <cell r="B9120">
            <v>60</v>
          </cell>
          <cell r="R9120" t="str">
            <v>400110051All</v>
          </cell>
          <cell r="S9120">
            <v>22</v>
          </cell>
        </row>
        <row r="9121">
          <cell r="A9121" t="str">
            <v>400130041Nonirrigated</v>
          </cell>
          <cell r="B9121">
            <v>60</v>
          </cell>
          <cell r="R9121" t="str">
            <v>400110081All</v>
          </cell>
          <cell r="S9121">
            <v>11</v>
          </cell>
        </row>
        <row r="9122">
          <cell r="A9122" t="str">
            <v>400130051All</v>
          </cell>
          <cell r="B9122">
            <v>22</v>
          </cell>
          <cell r="R9122" t="str">
            <v>400110091All</v>
          </cell>
          <cell r="S9122">
            <v>25</v>
          </cell>
        </row>
        <row r="9123">
          <cell r="A9123" t="str">
            <v>400130075All</v>
          </cell>
          <cell r="B9123">
            <v>1456</v>
          </cell>
          <cell r="R9123" t="str">
            <v>400110091Irrigated</v>
          </cell>
          <cell r="S9123">
            <v>25</v>
          </cell>
        </row>
        <row r="9124">
          <cell r="A9124" t="str">
            <v>400130081All</v>
          </cell>
          <cell r="B9124">
            <v>11</v>
          </cell>
          <cell r="R9124" t="str">
            <v>400110091NonIrrigated</v>
          </cell>
          <cell r="S9124">
            <v>25</v>
          </cell>
        </row>
        <row r="9125">
          <cell r="A9125" t="str">
            <v>400130081Irrigated</v>
          </cell>
          <cell r="B9125">
            <v>11</v>
          </cell>
          <cell r="R9125" t="str">
            <v>400110711All</v>
          </cell>
          <cell r="S9125">
            <v>909</v>
          </cell>
        </row>
        <row r="9126">
          <cell r="A9126" t="str">
            <v>400130081Nonirrigated</v>
          </cell>
          <cell r="B9126">
            <v>11</v>
          </cell>
          <cell r="R9126" t="str">
            <v>400130011All</v>
          </cell>
          <cell r="S9126">
            <v>22</v>
          </cell>
        </row>
        <row r="9127">
          <cell r="A9127" t="str">
            <v>400150011All</v>
          </cell>
          <cell r="B9127">
            <v>19</v>
          </cell>
          <cell r="R9127" t="str">
            <v>400130016All</v>
          </cell>
          <cell r="S9127">
            <v>26</v>
          </cell>
        </row>
        <row r="9128">
          <cell r="A9128" t="str">
            <v>400150016All</v>
          </cell>
          <cell r="B9128">
            <v>18</v>
          </cell>
          <cell r="R9128" t="str">
            <v>400130041All</v>
          </cell>
          <cell r="S9128">
            <v>60</v>
          </cell>
        </row>
        <row r="9129">
          <cell r="A9129" t="str">
            <v>400150041All</v>
          </cell>
          <cell r="B9129">
            <v>60</v>
          </cell>
          <cell r="R9129" t="str">
            <v>400130041Irrigated</v>
          </cell>
          <cell r="S9129">
            <v>60</v>
          </cell>
        </row>
        <row r="9130">
          <cell r="A9130" t="str">
            <v>400150041Irrigated</v>
          </cell>
          <cell r="B9130">
            <v>71</v>
          </cell>
          <cell r="R9130" t="str">
            <v>400130041NonIrrigated</v>
          </cell>
          <cell r="S9130">
            <v>60</v>
          </cell>
        </row>
        <row r="9131">
          <cell r="A9131" t="str">
            <v>400150041Nonirrigated</v>
          </cell>
          <cell r="B9131">
            <v>31</v>
          </cell>
          <cell r="R9131" t="str">
            <v>400130051All</v>
          </cell>
          <cell r="S9131">
            <v>22</v>
          </cell>
        </row>
        <row r="9132">
          <cell r="A9132" t="str">
            <v>400150051All</v>
          </cell>
          <cell r="B9132">
            <v>25</v>
          </cell>
          <cell r="R9132" t="str">
            <v>400130075All</v>
          </cell>
          <cell r="S9132">
            <v>1456</v>
          </cell>
        </row>
        <row r="9133">
          <cell r="A9133" t="str">
            <v>400150075All</v>
          </cell>
          <cell r="B9133">
            <v>2053</v>
          </cell>
          <cell r="R9133" t="str">
            <v>400130081All</v>
          </cell>
          <cell r="S9133">
            <v>11</v>
          </cell>
        </row>
        <row r="9134">
          <cell r="A9134" t="str">
            <v>400150081All</v>
          </cell>
          <cell r="B9134">
            <v>14</v>
          </cell>
          <cell r="R9134" t="str">
            <v>400130081Irrigated</v>
          </cell>
          <cell r="S9134">
            <v>11</v>
          </cell>
        </row>
        <row r="9135">
          <cell r="A9135" t="str">
            <v>400150081Irrigated</v>
          </cell>
          <cell r="B9135">
            <v>14</v>
          </cell>
          <cell r="R9135" t="str">
            <v>400130081NonIrrigated</v>
          </cell>
          <cell r="S9135">
            <v>11</v>
          </cell>
        </row>
        <row r="9136">
          <cell r="A9136" t="str">
            <v>400150081Nonirrigated</v>
          </cell>
          <cell r="B9136">
            <v>13</v>
          </cell>
          <cell r="R9136" t="str">
            <v>400150011All</v>
          </cell>
          <cell r="S9136">
            <v>19</v>
          </cell>
        </row>
        <row r="9137">
          <cell r="A9137" t="str">
            <v>400150091All</v>
          </cell>
          <cell r="B9137">
            <v>21</v>
          </cell>
          <cell r="R9137" t="str">
            <v>400150016All</v>
          </cell>
          <cell r="S9137">
            <v>18</v>
          </cell>
        </row>
        <row r="9138">
          <cell r="A9138" t="str">
            <v>400150396All</v>
          </cell>
          <cell r="B9138">
            <v>322</v>
          </cell>
          <cell r="R9138" t="str">
            <v>400150041All</v>
          </cell>
          <cell r="S9138">
            <v>60</v>
          </cell>
        </row>
        <row r="9139">
          <cell r="A9139" t="str">
            <v>400150711All</v>
          </cell>
          <cell r="B9139">
            <v>909</v>
          </cell>
          <cell r="R9139" t="str">
            <v>400150041Irrigated</v>
          </cell>
          <cell r="S9139">
            <v>71</v>
          </cell>
        </row>
        <row r="9140">
          <cell r="A9140" t="str">
            <v>400170011All</v>
          </cell>
          <cell r="B9140">
            <v>20</v>
          </cell>
          <cell r="R9140" t="str">
            <v>400150041NonIrrigated</v>
          </cell>
          <cell r="S9140">
            <v>31</v>
          </cell>
        </row>
        <row r="9141">
          <cell r="A9141" t="str">
            <v>400170016All</v>
          </cell>
          <cell r="B9141">
            <v>28</v>
          </cell>
          <cell r="R9141" t="str">
            <v>400150051All</v>
          </cell>
          <cell r="S9141">
            <v>25</v>
          </cell>
        </row>
        <row r="9142">
          <cell r="A9142" t="str">
            <v>400170041All</v>
          </cell>
          <cell r="B9142">
            <v>45</v>
          </cell>
          <cell r="R9142" t="str">
            <v>400150075All</v>
          </cell>
          <cell r="S9142">
            <v>2053</v>
          </cell>
        </row>
        <row r="9143">
          <cell r="A9143" t="str">
            <v>400170041Irrigated</v>
          </cell>
          <cell r="B9143">
            <v>62</v>
          </cell>
          <cell r="R9143" t="str">
            <v>400150081All</v>
          </cell>
          <cell r="S9143">
            <v>14</v>
          </cell>
        </row>
        <row r="9144">
          <cell r="A9144" t="str">
            <v>400170041Nonirrigated</v>
          </cell>
          <cell r="B9144">
            <v>39</v>
          </cell>
          <cell r="R9144" t="str">
            <v>400150081Irrigated</v>
          </cell>
          <cell r="S9144">
            <v>14</v>
          </cell>
        </row>
        <row r="9145">
          <cell r="A9145" t="str">
            <v>400170051All</v>
          </cell>
          <cell r="B9145">
            <v>23</v>
          </cell>
          <cell r="R9145" t="str">
            <v>400150081NonIrrigated</v>
          </cell>
          <cell r="S9145">
            <v>13</v>
          </cell>
        </row>
        <row r="9146">
          <cell r="A9146" t="str">
            <v>400170075All</v>
          </cell>
          <cell r="B9146">
            <v>1717</v>
          </cell>
          <cell r="R9146" t="str">
            <v>400150091All</v>
          </cell>
          <cell r="S9146">
            <v>21</v>
          </cell>
        </row>
        <row r="9147">
          <cell r="A9147" t="str">
            <v>400170081All</v>
          </cell>
          <cell r="B9147">
            <v>15</v>
          </cell>
          <cell r="R9147" t="str">
            <v>400150396All</v>
          </cell>
          <cell r="S9147">
            <v>322</v>
          </cell>
        </row>
        <row r="9148">
          <cell r="A9148" t="str">
            <v>400170091All</v>
          </cell>
          <cell r="B9148">
            <v>27</v>
          </cell>
          <cell r="R9148" t="str">
            <v>400150711All</v>
          </cell>
          <cell r="S9148">
            <v>909</v>
          </cell>
        </row>
        <row r="9149">
          <cell r="A9149" t="str">
            <v>400190011All</v>
          </cell>
          <cell r="B9149">
            <v>16</v>
          </cell>
          <cell r="R9149" t="str">
            <v>400170011All</v>
          </cell>
          <cell r="S9149">
            <v>20</v>
          </cell>
        </row>
        <row r="9150">
          <cell r="A9150" t="str">
            <v>400210011All</v>
          </cell>
          <cell r="B9150">
            <v>16</v>
          </cell>
          <cell r="R9150" t="str">
            <v>400170016All</v>
          </cell>
          <cell r="S9150">
            <v>28</v>
          </cell>
        </row>
        <row r="9151">
          <cell r="A9151" t="str">
            <v>400210041All</v>
          </cell>
          <cell r="B9151">
            <v>50</v>
          </cell>
          <cell r="R9151" t="str">
            <v>400170041All</v>
          </cell>
          <cell r="S9151">
            <v>45</v>
          </cell>
        </row>
        <row r="9152">
          <cell r="A9152" t="str">
            <v>400210051All</v>
          </cell>
          <cell r="B9152">
            <v>32</v>
          </cell>
          <cell r="R9152" t="str">
            <v>400170041Irrigated</v>
          </cell>
          <cell r="S9152">
            <v>62</v>
          </cell>
        </row>
        <row r="9153">
          <cell r="A9153" t="str">
            <v>400210081All</v>
          </cell>
          <cell r="B9153">
            <v>14</v>
          </cell>
          <cell r="R9153" t="str">
            <v>400170041NonIrrigated</v>
          </cell>
          <cell r="S9153">
            <v>39</v>
          </cell>
        </row>
        <row r="9154">
          <cell r="A9154" t="str">
            <v>400230011All</v>
          </cell>
          <cell r="B9154">
            <v>27</v>
          </cell>
          <cell r="R9154" t="str">
            <v>400170051All</v>
          </cell>
          <cell r="S9154">
            <v>23</v>
          </cell>
        </row>
        <row r="9155">
          <cell r="A9155" t="str">
            <v>400230041All</v>
          </cell>
          <cell r="B9155">
            <v>66</v>
          </cell>
          <cell r="R9155" t="str">
            <v>400170075All</v>
          </cell>
          <cell r="S9155">
            <v>1717</v>
          </cell>
        </row>
        <row r="9156">
          <cell r="A9156" t="str">
            <v>400230051All</v>
          </cell>
          <cell r="B9156">
            <v>28</v>
          </cell>
          <cell r="R9156" t="str">
            <v>400170081All</v>
          </cell>
          <cell r="S9156">
            <v>15</v>
          </cell>
        </row>
        <row r="9157">
          <cell r="A9157" t="str">
            <v>400230081All</v>
          </cell>
          <cell r="B9157">
            <v>11</v>
          </cell>
          <cell r="R9157" t="str">
            <v>400170091All</v>
          </cell>
          <cell r="S9157">
            <v>27</v>
          </cell>
        </row>
        <row r="9158">
          <cell r="A9158" t="str">
            <v>400250011All</v>
          </cell>
          <cell r="B9158">
            <v>15</v>
          </cell>
          <cell r="R9158" t="str">
            <v>400190011All</v>
          </cell>
          <cell r="S9158">
            <v>16</v>
          </cell>
        </row>
        <row r="9159">
          <cell r="A9159" t="str">
            <v>400250016All</v>
          </cell>
          <cell r="B9159">
            <v>27</v>
          </cell>
          <cell r="R9159" t="str">
            <v>400210011All</v>
          </cell>
          <cell r="S9159">
            <v>16</v>
          </cell>
        </row>
        <row r="9160">
          <cell r="A9160" t="str">
            <v>400250041All</v>
          </cell>
          <cell r="B9160">
            <v>125</v>
          </cell>
          <cell r="R9160" t="str">
            <v>400210041All</v>
          </cell>
          <cell r="S9160">
            <v>50</v>
          </cell>
        </row>
        <row r="9161">
          <cell r="A9161" t="str">
            <v>400250051All</v>
          </cell>
          <cell r="B9161">
            <v>22</v>
          </cell>
          <cell r="R9161" t="str">
            <v>400210051All</v>
          </cell>
          <cell r="S9161">
            <v>32</v>
          </cell>
        </row>
        <row r="9162">
          <cell r="A9162" t="str">
            <v>400250081All</v>
          </cell>
          <cell r="B9162">
            <v>20</v>
          </cell>
          <cell r="R9162" t="str">
            <v>400210081All</v>
          </cell>
          <cell r="S9162">
            <v>14</v>
          </cell>
        </row>
        <row r="9163">
          <cell r="A9163" t="str">
            <v>400270011All</v>
          </cell>
          <cell r="B9163">
            <v>15</v>
          </cell>
          <cell r="R9163" t="str">
            <v>400230011All</v>
          </cell>
          <cell r="S9163">
            <v>27</v>
          </cell>
        </row>
        <row r="9164">
          <cell r="A9164" t="str">
            <v>400270016All</v>
          </cell>
          <cell r="B9164">
            <v>28</v>
          </cell>
          <cell r="R9164" t="str">
            <v>400230041All</v>
          </cell>
          <cell r="S9164">
            <v>66</v>
          </cell>
        </row>
        <row r="9165">
          <cell r="A9165" t="str">
            <v>400270041All</v>
          </cell>
          <cell r="B9165">
            <v>50</v>
          </cell>
          <cell r="R9165" t="str">
            <v>400230051All</v>
          </cell>
          <cell r="S9165">
            <v>28</v>
          </cell>
        </row>
        <row r="9166">
          <cell r="A9166" t="str">
            <v>400270051All</v>
          </cell>
          <cell r="B9166">
            <v>22</v>
          </cell>
          <cell r="R9166" t="str">
            <v>400230081All</v>
          </cell>
          <cell r="S9166">
            <v>11</v>
          </cell>
        </row>
        <row r="9167">
          <cell r="A9167" t="str">
            <v>400270075All</v>
          </cell>
          <cell r="B9167">
            <v>473</v>
          </cell>
          <cell r="R9167" t="str">
            <v>400250011All</v>
          </cell>
          <cell r="S9167">
            <v>15</v>
          </cell>
        </row>
        <row r="9168">
          <cell r="A9168" t="str">
            <v>400270081All</v>
          </cell>
          <cell r="B9168">
            <v>13</v>
          </cell>
          <cell r="R9168" t="str">
            <v>400250016All</v>
          </cell>
          <cell r="S9168">
            <v>27</v>
          </cell>
        </row>
        <row r="9169">
          <cell r="A9169" t="str">
            <v>400290011All</v>
          </cell>
          <cell r="B9169">
            <v>15</v>
          </cell>
          <cell r="R9169" t="str">
            <v>400250041All</v>
          </cell>
          <cell r="S9169">
            <v>125</v>
          </cell>
        </row>
        <row r="9170">
          <cell r="A9170" t="str">
            <v>400290051All</v>
          </cell>
          <cell r="B9170">
            <v>22</v>
          </cell>
          <cell r="R9170" t="str">
            <v>400250051All</v>
          </cell>
          <cell r="S9170">
            <v>22</v>
          </cell>
        </row>
        <row r="9171">
          <cell r="A9171" t="str">
            <v>400310011All</v>
          </cell>
          <cell r="B9171">
            <v>16</v>
          </cell>
          <cell r="R9171" t="str">
            <v>400250081All</v>
          </cell>
          <cell r="S9171">
            <v>20</v>
          </cell>
        </row>
        <row r="9172">
          <cell r="A9172" t="str">
            <v>400310016All</v>
          </cell>
          <cell r="B9172">
            <v>18</v>
          </cell>
          <cell r="R9172" t="str">
            <v>400270011All</v>
          </cell>
          <cell r="S9172">
            <v>15</v>
          </cell>
        </row>
        <row r="9173">
          <cell r="A9173" t="str">
            <v>400310041All</v>
          </cell>
          <cell r="B9173">
            <v>29</v>
          </cell>
          <cell r="R9173" t="str">
            <v>400270016All</v>
          </cell>
          <cell r="S9173">
            <v>28</v>
          </cell>
        </row>
        <row r="9174">
          <cell r="A9174" t="str">
            <v>400310051All</v>
          </cell>
          <cell r="B9174">
            <v>15</v>
          </cell>
          <cell r="R9174" t="str">
            <v>400270041All</v>
          </cell>
          <cell r="S9174">
            <v>50</v>
          </cell>
        </row>
        <row r="9175">
          <cell r="A9175" t="str">
            <v>400330011All</v>
          </cell>
          <cell r="B9175">
            <v>17</v>
          </cell>
          <cell r="R9175" t="str">
            <v>400270051All</v>
          </cell>
          <cell r="S9175">
            <v>22</v>
          </cell>
        </row>
        <row r="9176">
          <cell r="A9176" t="str">
            <v>400330016All</v>
          </cell>
          <cell r="B9176">
            <v>18</v>
          </cell>
          <cell r="R9176" t="str">
            <v>400270075All</v>
          </cell>
          <cell r="S9176">
            <v>473</v>
          </cell>
        </row>
        <row r="9177">
          <cell r="A9177" t="str">
            <v>400330041All</v>
          </cell>
          <cell r="B9177">
            <v>24</v>
          </cell>
          <cell r="R9177" t="str">
            <v>400270081All</v>
          </cell>
          <cell r="S9177">
            <v>13</v>
          </cell>
        </row>
        <row r="9178">
          <cell r="A9178" t="str">
            <v>400330051All</v>
          </cell>
          <cell r="B9178">
            <v>15</v>
          </cell>
          <cell r="R9178" t="str">
            <v>400290011All</v>
          </cell>
          <cell r="S9178">
            <v>15</v>
          </cell>
        </row>
        <row r="9179">
          <cell r="A9179" t="str">
            <v>400330081All</v>
          </cell>
          <cell r="B9179">
            <v>8</v>
          </cell>
          <cell r="R9179" t="str">
            <v>400290051All</v>
          </cell>
          <cell r="S9179">
            <v>22</v>
          </cell>
        </row>
        <row r="9180">
          <cell r="A9180" t="str">
            <v>400350011All</v>
          </cell>
          <cell r="B9180">
            <v>21</v>
          </cell>
          <cell r="R9180" t="str">
            <v>400310011All</v>
          </cell>
          <cell r="S9180">
            <v>16</v>
          </cell>
        </row>
        <row r="9181">
          <cell r="A9181" t="str">
            <v>400350016All</v>
          </cell>
          <cell r="B9181">
            <v>30</v>
          </cell>
          <cell r="R9181" t="str">
            <v>400310016All</v>
          </cell>
          <cell r="S9181">
            <v>18</v>
          </cell>
        </row>
        <row r="9182">
          <cell r="A9182" t="str">
            <v>400350041All</v>
          </cell>
          <cell r="B9182">
            <v>62</v>
          </cell>
          <cell r="R9182" t="str">
            <v>400310041All</v>
          </cell>
          <cell r="S9182">
            <v>29</v>
          </cell>
        </row>
        <row r="9183">
          <cell r="A9183" t="str">
            <v>400350051All</v>
          </cell>
          <cell r="B9183">
            <v>44</v>
          </cell>
          <cell r="R9183" t="str">
            <v>400310051All</v>
          </cell>
          <cell r="S9183">
            <v>15</v>
          </cell>
        </row>
        <row r="9184">
          <cell r="A9184" t="str">
            <v>400350081All</v>
          </cell>
          <cell r="B9184">
            <v>13</v>
          </cell>
          <cell r="R9184" t="str">
            <v>400330011All</v>
          </cell>
          <cell r="S9184">
            <v>17</v>
          </cell>
        </row>
        <row r="9185">
          <cell r="A9185" t="str">
            <v>400370011All</v>
          </cell>
          <cell r="B9185">
            <v>18</v>
          </cell>
          <cell r="R9185" t="str">
            <v>400330016All</v>
          </cell>
          <cell r="S9185">
            <v>18</v>
          </cell>
        </row>
        <row r="9186">
          <cell r="A9186" t="str">
            <v>400370051All</v>
          </cell>
          <cell r="B9186">
            <v>19</v>
          </cell>
          <cell r="R9186" t="str">
            <v>400330041All</v>
          </cell>
          <cell r="S9186">
            <v>24</v>
          </cell>
        </row>
        <row r="9187">
          <cell r="A9187" t="str">
            <v>400370081All</v>
          </cell>
          <cell r="B9187">
            <v>15</v>
          </cell>
          <cell r="R9187" t="str">
            <v>400330051All</v>
          </cell>
          <cell r="S9187">
            <v>15</v>
          </cell>
        </row>
        <row r="9188">
          <cell r="A9188" t="str">
            <v>400390011All</v>
          </cell>
          <cell r="B9188">
            <v>21</v>
          </cell>
          <cell r="R9188" t="str">
            <v>400330081All</v>
          </cell>
          <cell r="S9188">
            <v>8</v>
          </cell>
        </row>
        <row r="9189">
          <cell r="A9189" t="str">
            <v>400390016All</v>
          </cell>
          <cell r="B9189">
            <v>25</v>
          </cell>
          <cell r="R9189" t="str">
            <v>400350011All</v>
          </cell>
          <cell r="S9189">
            <v>21</v>
          </cell>
        </row>
        <row r="9190">
          <cell r="A9190" t="str">
            <v>400390041All</v>
          </cell>
          <cell r="B9190">
            <v>32</v>
          </cell>
          <cell r="R9190" t="str">
            <v>400350016All</v>
          </cell>
          <cell r="S9190">
            <v>30</v>
          </cell>
        </row>
        <row r="9191">
          <cell r="A9191" t="str">
            <v>400390041Irrigated</v>
          </cell>
          <cell r="B9191">
            <v>58</v>
          </cell>
          <cell r="R9191" t="str">
            <v>400350041All</v>
          </cell>
          <cell r="S9191">
            <v>62</v>
          </cell>
        </row>
        <row r="9192">
          <cell r="A9192" t="str">
            <v>400390041Nonirrigated</v>
          </cell>
          <cell r="B9192">
            <v>23</v>
          </cell>
          <cell r="R9192" t="str">
            <v>400350051All</v>
          </cell>
          <cell r="S9192">
            <v>44</v>
          </cell>
        </row>
        <row r="9193">
          <cell r="A9193" t="str">
            <v>400390051All</v>
          </cell>
          <cell r="B9193">
            <v>24</v>
          </cell>
          <cell r="R9193" t="str">
            <v>400350081All</v>
          </cell>
          <cell r="S9193">
            <v>13</v>
          </cell>
        </row>
        <row r="9194">
          <cell r="A9194" t="str">
            <v>400390075All</v>
          </cell>
          <cell r="B9194">
            <v>1864</v>
          </cell>
          <cell r="R9194" t="str">
            <v>400370011All</v>
          </cell>
          <cell r="S9194">
            <v>18</v>
          </cell>
        </row>
        <row r="9195">
          <cell r="A9195" t="str">
            <v>400390081All</v>
          </cell>
          <cell r="B9195">
            <v>8</v>
          </cell>
          <cell r="R9195" t="str">
            <v>400370051All</v>
          </cell>
          <cell r="S9195">
            <v>19</v>
          </cell>
        </row>
        <row r="9196">
          <cell r="A9196" t="str">
            <v>400390081Irrigated</v>
          </cell>
          <cell r="B9196">
            <v>8</v>
          </cell>
          <cell r="R9196" t="str">
            <v>400370081All</v>
          </cell>
          <cell r="S9196">
            <v>15</v>
          </cell>
        </row>
        <row r="9197">
          <cell r="A9197" t="str">
            <v>400390081Nonirrigated</v>
          </cell>
          <cell r="B9197">
            <v>8</v>
          </cell>
          <cell r="R9197" t="str">
            <v>400390011All</v>
          </cell>
          <cell r="S9197">
            <v>21</v>
          </cell>
        </row>
        <row r="9198">
          <cell r="A9198" t="str">
            <v>400390711All</v>
          </cell>
          <cell r="B9198">
            <v>909</v>
          </cell>
          <cell r="R9198" t="str">
            <v>400390016All</v>
          </cell>
          <cell r="S9198">
            <v>25</v>
          </cell>
        </row>
        <row r="9199">
          <cell r="A9199" t="str">
            <v>400410011All</v>
          </cell>
          <cell r="B9199">
            <v>22</v>
          </cell>
          <cell r="R9199" t="str">
            <v>400390041All</v>
          </cell>
          <cell r="S9199">
            <v>32</v>
          </cell>
        </row>
        <row r="9200">
          <cell r="A9200" t="str">
            <v>400410041All</v>
          </cell>
          <cell r="B9200">
            <v>57</v>
          </cell>
          <cell r="R9200" t="str">
            <v>400390041Irrigated</v>
          </cell>
          <cell r="S9200">
            <v>58</v>
          </cell>
        </row>
        <row r="9201">
          <cell r="A9201" t="str">
            <v>400410051All</v>
          </cell>
          <cell r="B9201">
            <v>43</v>
          </cell>
          <cell r="R9201" t="str">
            <v>400390041NonIrrigated</v>
          </cell>
          <cell r="S9201">
            <v>23</v>
          </cell>
        </row>
        <row r="9202">
          <cell r="A9202" t="str">
            <v>400410081All</v>
          </cell>
          <cell r="B9202">
            <v>12</v>
          </cell>
          <cell r="R9202" t="str">
            <v>400390051All</v>
          </cell>
          <cell r="S9202">
            <v>24</v>
          </cell>
        </row>
        <row r="9203">
          <cell r="A9203" t="str">
            <v>400410091All</v>
          </cell>
          <cell r="B9203">
            <v>27</v>
          </cell>
          <cell r="R9203" t="str">
            <v>400390075All</v>
          </cell>
          <cell r="S9203">
            <v>1864</v>
          </cell>
        </row>
        <row r="9204">
          <cell r="A9204" t="str">
            <v>400430011All</v>
          </cell>
          <cell r="B9204">
            <v>18</v>
          </cell>
          <cell r="R9204" t="str">
            <v>400390081All</v>
          </cell>
          <cell r="S9204">
            <v>8</v>
          </cell>
        </row>
        <row r="9205">
          <cell r="A9205" t="str">
            <v>400430016All</v>
          </cell>
          <cell r="B9205">
            <v>25</v>
          </cell>
          <cell r="R9205" t="str">
            <v>400390081Irrigated</v>
          </cell>
          <cell r="S9205">
            <v>8</v>
          </cell>
        </row>
        <row r="9206">
          <cell r="A9206" t="str">
            <v>400430041All</v>
          </cell>
          <cell r="B9206">
            <v>38</v>
          </cell>
          <cell r="R9206" t="str">
            <v>400390081NonIrrigated</v>
          </cell>
          <cell r="S9206">
            <v>8</v>
          </cell>
        </row>
        <row r="9207">
          <cell r="A9207" t="str">
            <v>400430041Irrigated</v>
          </cell>
          <cell r="B9207">
            <v>58</v>
          </cell>
          <cell r="R9207" t="str">
            <v>400390711All</v>
          </cell>
          <cell r="S9207">
            <v>909</v>
          </cell>
        </row>
        <row r="9208">
          <cell r="A9208" t="str">
            <v>400430041Nonirrigated</v>
          </cell>
          <cell r="B9208">
            <v>18</v>
          </cell>
          <cell r="R9208" t="str">
            <v>400410011All</v>
          </cell>
          <cell r="S9208">
            <v>22</v>
          </cell>
        </row>
        <row r="9209">
          <cell r="A9209" t="str">
            <v>400430051All</v>
          </cell>
          <cell r="B9209">
            <v>15</v>
          </cell>
          <cell r="R9209" t="str">
            <v>400410041All</v>
          </cell>
          <cell r="S9209">
            <v>57</v>
          </cell>
        </row>
        <row r="9210">
          <cell r="A9210" t="str">
            <v>400430711All</v>
          </cell>
          <cell r="B9210">
            <v>909</v>
          </cell>
          <cell r="R9210" t="str">
            <v>400410051All</v>
          </cell>
          <cell r="S9210">
            <v>43</v>
          </cell>
        </row>
        <row r="9211">
          <cell r="A9211" t="str">
            <v>400450011All</v>
          </cell>
          <cell r="B9211">
            <v>15</v>
          </cell>
          <cell r="R9211" t="str">
            <v>400410081All</v>
          </cell>
          <cell r="S9211">
            <v>12</v>
          </cell>
        </row>
        <row r="9212">
          <cell r="A9212" t="str">
            <v>400450016All</v>
          </cell>
          <cell r="B9212">
            <v>25</v>
          </cell>
          <cell r="R9212" t="str">
            <v>400410091All</v>
          </cell>
          <cell r="S9212">
            <v>27</v>
          </cell>
        </row>
        <row r="9213">
          <cell r="A9213" t="str">
            <v>400450041All</v>
          </cell>
          <cell r="B9213">
            <v>110</v>
          </cell>
          <cell r="R9213" t="str">
            <v>400430011All</v>
          </cell>
          <cell r="S9213">
            <v>18</v>
          </cell>
        </row>
        <row r="9214">
          <cell r="A9214" t="str">
            <v>400450051All</v>
          </cell>
          <cell r="B9214">
            <v>20</v>
          </cell>
          <cell r="R9214" t="str">
            <v>400430016All</v>
          </cell>
          <cell r="S9214">
            <v>25</v>
          </cell>
        </row>
        <row r="9215">
          <cell r="A9215" t="str">
            <v>400450051Irrigated</v>
          </cell>
          <cell r="B9215">
            <v>38</v>
          </cell>
          <cell r="R9215" t="str">
            <v>400430041All</v>
          </cell>
          <cell r="S9215">
            <v>38</v>
          </cell>
        </row>
        <row r="9216">
          <cell r="A9216" t="str">
            <v>400450051Nonirrigated</v>
          </cell>
          <cell r="B9216">
            <v>17</v>
          </cell>
          <cell r="R9216" t="str">
            <v>400430041Irrigated</v>
          </cell>
          <cell r="S9216">
            <v>58</v>
          </cell>
        </row>
        <row r="9217">
          <cell r="A9217" t="str">
            <v>400470011All</v>
          </cell>
          <cell r="B9217">
            <v>22</v>
          </cell>
          <cell r="R9217" t="str">
            <v>400430041NonIrrigated</v>
          </cell>
          <cell r="S9217">
            <v>18</v>
          </cell>
        </row>
        <row r="9218">
          <cell r="A9218" t="str">
            <v>400470016All</v>
          </cell>
          <cell r="B9218">
            <v>15</v>
          </cell>
          <cell r="R9218" t="str">
            <v>400430051All</v>
          </cell>
          <cell r="S9218">
            <v>15</v>
          </cell>
        </row>
        <row r="9219">
          <cell r="A9219" t="str">
            <v>400470041All</v>
          </cell>
          <cell r="B9219">
            <v>51</v>
          </cell>
          <cell r="R9219" t="str">
            <v>400430711All</v>
          </cell>
          <cell r="S9219">
            <v>909</v>
          </cell>
        </row>
        <row r="9220">
          <cell r="A9220" t="str">
            <v>400470051All</v>
          </cell>
          <cell r="B9220">
            <v>28</v>
          </cell>
          <cell r="R9220" t="str">
            <v>400450011All</v>
          </cell>
          <cell r="S9220">
            <v>15</v>
          </cell>
        </row>
        <row r="9221">
          <cell r="A9221" t="str">
            <v>400470081All</v>
          </cell>
          <cell r="B9221">
            <v>11</v>
          </cell>
          <cell r="R9221" t="str">
            <v>400450016All</v>
          </cell>
          <cell r="S9221">
            <v>25</v>
          </cell>
        </row>
        <row r="9222">
          <cell r="A9222" t="str">
            <v>400470091All</v>
          </cell>
          <cell r="B9222">
            <v>24</v>
          </cell>
          <cell r="R9222" t="str">
            <v>400450041All</v>
          </cell>
          <cell r="S9222">
            <v>110</v>
          </cell>
        </row>
        <row r="9223">
          <cell r="A9223" t="str">
            <v>400470396All</v>
          </cell>
          <cell r="B9223">
            <v>252</v>
          </cell>
          <cell r="R9223" t="str">
            <v>400450051All</v>
          </cell>
          <cell r="S9223">
            <v>20</v>
          </cell>
        </row>
        <row r="9224">
          <cell r="A9224" t="str">
            <v>400470711All</v>
          </cell>
          <cell r="B9224">
            <v>909</v>
          </cell>
          <cell r="R9224" t="str">
            <v>400450051Irrigated</v>
          </cell>
          <cell r="S9224">
            <v>38</v>
          </cell>
        </row>
        <row r="9225">
          <cell r="A9225" t="str">
            <v>400490011All</v>
          </cell>
          <cell r="B9225">
            <v>23</v>
          </cell>
          <cell r="R9225" t="str">
            <v>400450051NonIrrigated</v>
          </cell>
          <cell r="S9225">
            <v>17</v>
          </cell>
        </row>
        <row r="9226">
          <cell r="A9226" t="str">
            <v>400490016All</v>
          </cell>
          <cell r="B9226">
            <v>27</v>
          </cell>
          <cell r="R9226" t="str">
            <v>400470011All</v>
          </cell>
          <cell r="S9226">
            <v>22</v>
          </cell>
        </row>
        <row r="9227">
          <cell r="A9227" t="str">
            <v>400490041All</v>
          </cell>
          <cell r="B9227">
            <v>70</v>
          </cell>
          <cell r="R9227" t="str">
            <v>400470016All</v>
          </cell>
          <cell r="S9227">
            <v>15</v>
          </cell>
        </row>
        <row r="9228">
          <cell r="A9228" t="str">
            <v>400490051All</v>
          </cell>
          <cell r="B9228">
            <v>28</v>
          </cell>
          <cell r="R9228" t="str">
            <v>400470041All</v>
          </cell>
          <cell r="S9228">
            <v>51</v>
          </cell>
        </row>
        <row r="9229">
          <cell r="A9229" t="str">
            <v>400490081All</v>
          </cell>
          <cell r="B9229">
            <v>17</v>
          </cell>
          <cell r="R9229" t="str">
            <v>400470051All</v>
          </cell>
          <cell r="S9229">
            <v>28</v>
          </cell>
        </row>
        <row r="9230">
          <cell r="A9230" t="str">
            <v>400510011All</v>
          </cell>
          <cell r="B9230">
            <v>20</v>
          </cell>
          <cell r="R9230" t="str">
            <v>400470081All</v>
          </cell>
          <cell r="S9230">
            <v>11</v>
          </cell>
        </row>
        <row r="9231">
          <cell r="A9231" t="str">
            <v>400510016All</v>
          </cell>
          <cell r="B9231">
            <v>28</v>
          </cell>
          <cell r="R9231" t="str">
            <v>400470091All</v>
          </cell>
          <cell r="S9231">
            <v>24</v>
          </cell>
        </row>
        <row r="9232">
          <cell r="A9232" t="str">
            <v>400510041All</v>
          </cell>
          <cell r="B9232">
            <v>41</v>
          </cell>
          <cell r="R9232" t="str">
            <v>400470396All</v>
          </cell>
          <cell r="S9232">
            <v>252</v>
          </cell>
        </row>
        <row r="9233">
          <cell r="A9233" t="str">
            <v>400510051All</v>
          </cell>
          <cell r="B9233">
            <v>23</v>
          </cell>
          <cell r="R9233" t="str">
            <v>400470711All</v>
          </cell>
          <cell r="S9233">
            <v>909</v>
          </cell>
        </row>
        <row r="9234">
          <cell r="A9234" t="str">
            <v>400510075All</v>
          </cell>
          <cell r="B9234">
            <v>1612</v>
          </cell>
          <cell r="R9234" t="str">
            <v>400490011All</v>
          </cell>
          <cell r="S9234">
            <v>23</v>
          </cell>
        </row>
        <row r="9235">
          <cell r="A9235" t="str">
            <v>400510081All</v>
          </cell>
          <cell r="B9235">
            <v>15</v>
          </cell>
          <cell r="R9235" t="str">
            <v>400490016All</v>
          </cell>
          <cell r="S9235">
            <v>27</v>
          </cell>
        </row>
        <row r="9236">
          <cell r="A9236" t="str">
            <v>400530011All</v>
          </cell>
          <cell r="B9236">
            <v>20</v>
          </cell>
          <cell r="R9236" t="str">
            <v>400490041All</v>
          </cell>
          <cell r="S9236">
            <v>70</v>
          </cell>
        </row>
        <row r="9237">
          <cell r="A9237" t="str">
            <v>400530016All</v>
          </cell>
          <cell r="B9237">
            <v>15</v>
          </cell>
          <cell r="R9237" t="str">
            <v>400490051All</v>
          </cell>
          <cell r="S9237">
            <v>28</v>
          </cell>
        </row>
        <row r="9238">
          <cell r="A9238" t="str">
            <v>400530041All</v>
          </cell>
          <cell r="B9238">
            <v>45</v>
          </cell>
          <cell r="R9238" t="str">
            <v>400490081All</v>
          </cell>
          <cell r="S9238">
            <v>17</v>
          </cell>
        </row>
        <row r="9239">
          <cell r="A9239" t="str">
            <v>400530051All</v>
          </cell>
          <cell r="B9239">
            <v>29</v>
          </cell>
          <cell r="R9239" t="str">
            <v>400510011All</v>
          </cell>
          <cell r="S9239">
            <v>20</v>
          </cell>
        </row>
        <row r="9240">
          <cell r="A9240" t="str">
            <v>400530081All</v>
          </cell>
          <cell r="B9240">
            <v>11</v>
          </cell>
          <cell r="R9240" t="str">
            <v>400510016All</v>
          </cell>
          <cell r="S9240">
            <v>28</v>
          </cell>
        </row>
        <row r="9241">
          <cell r="A9241" t="str">
            <v>400530091All</v>
          </cell>
          <cell r="B9241">
            <v>25</v>
          </cell>
          <cell r="R9241" t="str">
            <v>400510041All</v>
          </cell>
          <cell r="S9241">
            <v>41</v>
          </cell>
        </row>
        <row r="9242">
          <cell r="A9242" t="str">
            <v>400530396All</v>
          </cell>
          <cell r="B9242">
            <v>252</v>
          </cell>
          <cell r="R9242" t="str">
            <v>400510051All</v>
          </cell>
          <cell r="S9242">
            <v>23</v>
          </cell>
        </row>
        <row r="9243">
          <cell r="A9243" t="str">
            <v>400530711All</v>
          </cell>
          <cell r="B9243">
            <v>909</v>
          </cell>
          <cell r="R9243" t="str">
            <v>400510075All</v>
          </cell>
          <cell r="S9243">
            <v>1612</v>
          </cell>
        </row>
        <row r="9244">
          <cell r="A9244" t="str">
            <v>400550011All</v>
          </cell>
          <cell r="B9244">
            <v>16</v>
          </cell>
          <cell r="R9244" t="str">
            <v>400510081All</v>
          </cell>
          <cell r="S9244">
            <v>15</v>
          </cell>
        </row>
        <row r="9245">
          <cell r="A9245" t="str">
            <v>400550016All</v>
          </cell>
          <cell r="B9245">
            <v>18</v>
          </cell>
          <cell r="R9245" t="str">
            <v>400530011All</v>
          </cell>
          <cell r="S9245">
            <v>20</v>
          </cell>
        </row>
        <row r="9246">
          <cell r="A9246" t="str">
            <v>400550051All</v>
          </cell>
          <cell r="B9246">
            <v>16</v>
          </cell>
          <cell r="R9246" t="str">
            <v>400530016All</v>
          </cell>
          <cell r="S9246">
            <v>15</v>
          </cell>
        </row>
        <row r="9247">
          <cell r="A9247" t="str">
            <v>400550075All</v>
          </cell>
          <cell r="B9247">
            <v>1433</v>
          </cell>
          <cell r="R9247" t="str">
            <v>400530041All</v>
          </cell>
          <cell r="S9247">
            <v>45</v>
          </cell>
        </row>
        <row r="9248">
          <cell r="A9248" t="str">
            <v>400550075Irrigated</v>
          </cell>
          <cell r="B9248">
            <v>1776</v>
          </cell>
          <cell r="R9248" t="str">
            <v>400530051All</v>
          </cell>
          <cell r="S9248">
            <v>29</v>
          </cell>
        </row>
        <row r="9249">
          <cell r="A9249" t="str">
            <v>400550075Nonirrigated</v>
          </cell>
          <cell r="B9249">
            <v>473</v>
          </cell>
          <cell r="R9249" t="str">
            <v>400530081All</v>
          </cell>
          <cell r="S9249">
            <v>11</v>
          </cell>
        </row>
        <row r="9250">
          <cell r="A9250" t="str">
            <v>400570011All</v>
          </cell>
          <cell r="B9250">
            <v>15</v>
          </cell>
          <cell r="R9250" t="str">
            <v>400530091All</v>
          </cell>
          <cell r="S9250">
            <v>25</v>
          </cell>
        </row>
        <row r="9251">
          <cell r="A9251" t="str">
            <v>400570051All</v>
          </cell>
          <cell r="B9251">
            <v>19</v>
          </cell>
          <cell r="R9251" t="str">
            <v>400530396All</v>
          </cell>
          <cell r="S9251">
            <v>252</v>
          </cell>
        </row>
        <row r="9252">
          <cell r="A9252" t="str">
            <v>400570051Irrigated</v>
          </cell>
          <cell r="B9252">
            <v>19</v>
          </cell>
          <cell r="R9252" t="str">
            <v>400530711All</v>
          </cell>
          <cell r="S9252">
            <v>909</v>
          </cell>
        </row>
        <row r="9253">
          <cell r="A9253" t="str">
            <v>400570051Nonirrigated</v>
          </cell>
          <cell r="B9253">
            <v>19</v>
          </cell>
          <cell r="R9253" t="str">
            <v>400550011All</v>
          </cell>
          <cell r="S9253">
            <v>16</v>
          </cell>
        </row>
        <row r="9254">
          <cell r="A9254" t="str">
            <v>400570075All</v>
          </cell>
          <cell r="B9254">
            <v>1601</v>
          </cell>
          <cell r="R9254" t="str">
            <v>400550016All</v>
          </cell>
          <cell r="S9254">
            <v>18</v>
          </cell>
        </row>
        <row r="9255">
          <cell r="A9255" t="str">
            <v>400590011All</v>
          </cell>
          <cell r="B9255">
            <v>15</v>
          </cell>
          <cell r="R9255" t="str">
            <v>400550051All</v>
          </cell>
          <cell r="S9255">
            <v>16</v>
          </cell>
        </row>
        <row r="9256">
          <cell r="A9256" t="str">
            <v>400590016All</v>
          </cell>
          <cell r="B9256">
            <v>25</v>
          </cell>
          <cell r="R9256" t="str">
            <v>400550075All</v>
          </cell>
          <cell r="S9256">
            <v>1433</v>
          </cell>
        </row>
        <row r="9257">
          <cell r="A9257" t="str">
            <v>400590051All</v>
          </cell>
          <cell r="B9257">
            <v>34</v>
          </cell>
          <cell r="R9257" t="str">
            <v>400550075Irrigated</v>
          </cell>
          <cell r="S9257">
            <v>1776</v>
          </cell>
        </row>
        <row r="9258">
          <cell r="A9258" t="str">
            <v>400590078All</v>
          </cell>
          <cell r="B9258">
            <v>427</v>
          </cell>
          <cell r="R9258" t="str">
            <v>400550075NonIrrigated</v>
          </cell>
          <cell r="S9258">
            <v>473</v>
          </cell>
        </row>
        <row r="9259">
          <cell r="A9259" t="str">
            <v>400590091All</v>
          </cell>
          <cell r="B9259">
            <v>23</v>
          </cell>
          <cell r="R9259" t="str">
            <v>400570011All</v>
          </cell>
          <cell r="S9259">
            <v>15</v>
          </cell>
        </row>
        <row r="9260">
          <cell r="A9260" t="str">
            <v>400590091Irrigated</v>
          </cell>
          <cell r="B9260">
            <v>23</v>
          </cell>
          <cell r="R9260" t="str">
            <v>400570051All</v>
          </cell>
          <cell r="S9260">
            <v>19</v>
          </cell>
        </row>
        <row r="9261">
          <cell r="A9261" t="str">
            <v>400590091Nonirrigated</v>
          </cell>
          <cell r="B9261">
            <v>23</v>
          </cell>
          <cell r="R9261" t="str">
            <v>400570051Irrigated</v>
          </cell>
          <cell r="S9261">
            <v>19</v>
          </cell>
        </row>
        <row r="9262">
          <cell r="A9262" t="str">
            <v>400610011All</v>
          </cell>
          <cell r="B9262">
            <v>15</v>
          </cell>
          <cell r="R9262" t="str">
            <v>400570051NonIrrigated</v>
          </cell>
          <cell r="S9262">
            <v>19</v>
          </cell>
        </row>
        <row r="9263">
          <cell r="A9263" t="str">
            <v>400610041All</v>
          </cell>
          <cell r="B9263">
            <v>61</v>
          </cell>
          <cell r="R9263" t="str">
            <v>400570075All</v>
          </cell>
          <cell r="S9263">
            <v>1601</v>
          </cell>
        </row>
        <row r="9264">
          <cell r="A9264" t="str">
            <v>400610081All</v>
          </cell>
          <cell r="B9264">
            <v>7</v>
          </cell>
          <cell r="R9264" t="str">
            <v>400590011All</v>
          </cell>
          <cell r="S9264">
            <v>15</v>
          </cell>
        </row>
        <row r="9265">
          <cell r="A9265" t="str">
            <v>400630011All</v>
          </cell>
          <cell r="B9265">
            <v>18</v>
          </cell>
          <cell r="R9265" t="str">
            <v>400590016All</v>
          </cell>
          <cell r="S9265">
            <v>25</v>
          </cell>
        </row>
        <row r="9266">
          <cell r="A9266" t="str">
            <v>400630041All</v>
          </cell>
          <cell r="B9266">
            <v>64</v>
          </cell>
          <cell r="R9266" t="str">
            <v>400590051All</v>
          </cell>
          <cell r="S9266">
            <v>34</v>
          </cell>
        </row>
        <row r="9267">
          <cell r="A9267" t="str">
            <v>400630051All</v>
          </cell>
          <cell r="B9267">
            <v>31</v>
          </cell>
          <cell r="R9267" t="str">
            <v>400590078All</v>
          </cell>
          <cell r="S9267">
            <v>427</v>
          </cell>
        </row>
        <row r="9268">
          <cell r="A9268" t="str">
            <v>400630075All</v>
          </cell>
          <cell r="B9268">
            <v>1684</v>
          </cell>
          <cell r="R9268" t="str">
            <v>400590091All</v>
          </cell>
          <cell r="S9268">
            <v>23</v>
          </cell>
        </row>
        <row r="9269">
          <cell r="A9269" t="str">
            <v>400630081All</v>
          </cell>
          <cell r="B9269">
            <v>13</v>
          </cell>
          <cell r="R9269" t="str">
            <v>400590091Irrigated</v>
          </cell>
          <cell r="S9269">
            <v>23</v>
          </cell>
        </row>
        <row r="9270">
          <cell r="A9270" t="str">
            <v>400650011All</v>
          </cell>
          <cell r="B9270">
            <v>18</v>
          </cell>
          <cell r="R9270" t="str">
            <v>400590091NonIrrigated</v>
          </cell>
          <cell r="S9270">
            <v>23</v>
          </cell>
        </row>
        <row r="9271">
          <cell r="A9271" t="str">
            <v>400650016All</v>
          </cell>
          <cell r="B9271">
            <v>18</v>
          </cell>
          <cell r="R9271" t="str">
            <v>400610011All</v>
          </cell>
          <cell r="S9271">
            <v>15</v>
          </cell>
        </row>
        <row r="9272">
          <cell r="A9272" t="str">
            <v>400650041All</v>
          </cell>
          <cell r="B9272">
            <v>52</v>
          </cell>
          <cell r="R9272" t="str">
            <v>400610041All</v>
          </cell>
          <cell r="S9272">
            <v>61</v>
          </cell>
        </row>
        <row r="9273">
          <cell r="A9273" t="str">
            <v>400650051All</v>
          </cell>
          <cell r="B9273">
            <v>27</v>
          </cell>
          <cell r="R9273" t="str">
            <v>400610081All</v>
          </cell>
          <cell r="S9273">
            <v>7</v>
          </cell>
        </row>
        <row r="9274">
          <cell r="A9274" t="str">
            <v>400650051Irrigated</v>
          </cell>
          <cell r="B9274">
            <v>39</v>
          </cell>
          <cell r="R9274" t="str">
            <v>400630011All</v>
          </cell>
          <cell r="S9274">
            <v>18</v>
          </cell>
        </row>
        <row r="9275">
          <cell r="A9275" t="str">
            <v>400650051Nonirrigated</v>
          </cell>
          <cell r="B9275">
            <v>16</v>
          </cell>
          <cell r="R9275" t="str">
            <v>400630041All</v>
          </cell>
          <cell r="S9275">
            <v>64</v>
          </cell>
        </row>
        <row r="9276">
          <cell r="A9276" t="str">
            <v>400650075All</v>
          </cell>
          <cell r="B9276">
            <v>1662</v>
          </cell>
          <cell r="R9276" t="str">
            <v>400630051All</v>
          </cell>
          <cell r="S9276">
            <v>31</v>
          </cell>
        </row>
        <row r="9277">
          <cell r="A9277" t="str">
            <v>400670011All</v>
          </cell>
          <cell r="B9277">
            <v>18</v>
          </cell>
          <cell r="R9277" t="str">
            <v>400630075All</v>
          </cell>
          <cell r="S9277">
            <v>1684</v>
          </cell>
        </row>
        <row r="9278">
          <cell r="A9278" t="str">
            <v>400670016All</v>
          </cell>
          <cell r="B9278">
            <v>31</v>
          </cell>
          <cell r="R9278" t="str">
            <v>400630081All</v>
          </cell>
          <cell r="S9278">
            <v>13</v>
          </cell>
        </row>
        <row r="9279">
          <cell r="A9279" t="str">
            <v>400690011All</v>
          </cell>
          <cell r="B9279">
            <v>15</v>
          </cell>
          <cell r="R9279" t="str">
            <v>400650011All</v>
          </cell>
          <cell r="S9279">
            <v>18</v>
          </cell>
        </row>
        <row r="9280">
          <cell r="A9280" t="str">
            <v>400690041All</v>
          </cell>
          <cell r="B9280">
            <v>47</v>
          </cell>
          <cell r="R9280" t="str">
            <v>400650016All</v>
          </cell>
          <cell r="S9280">
            <v>18</v>
          </cell>
        </row>
        <row r="9281">
          <cell r="A9281" t="str">
            <v>400690051All</v>
          </cell>
          <cell r="B9281">
            <v>22</v>
          </cell>
          <cell r="R9281" t="str">
            <v>400650041All</v>
          </cell>
          <cell r="S9281">
            <v>52</v>
          </cell>
        </row>
        <row r="9282">
          <cell r="A9282" t="str">
            <v>400690081All</v>
          </cell>
          <cell r="B9282">
            <v>12</v>
          </cell>
          <cell r="R9282" t="str">
            <v>400650051All</v>
          </cell>
          <cell r="S9282">
            <v>27</v>
          </cell>
        </row>
        <row r="9283">
          <cell r="A9283" t="str">
            <v>400710011All</v>
          </cell>
          <cell r="B9283">
            <v>20</v>
          </cell>
          <cell r="R9283" t="str">
            <v>400650051Irrigated</v>
          </cell>
          <cell r="S9283">
            <v>39</v>
          </cell>
        </row>
        <row r="9284">
          <cell r="A9284" t="str">
            <v>400710016All</v>
          </cell>
          <cell r="B9284">
            <v>15</v>
          </cell>
          <cell r="R9284" t="str">
            <v>400650051NonIrrigated</v>
          </cell>
          <cell r="S9284">
            <v>16</v>
          </cell>
        </row>
        <row r="9285">
          <cell r="A9285" t="str">
            <v>400710041All</v>
          </cell>
          <cell r="B9285">
            <v>52</v>
          </cell>
          <cell r="R9285" t="str">
            <v>400650075All</v>
          </cell>
          <cell r="S9285">
            <v>1662</v>
          </cell>
        </row>
        <row r="9286">
          <cell r="A9286" t="str">
            <v>400710051All</v>
          </cell>
          <cell r="B9286">
            <v>34</v>
          </cell>
          <cell r="R9286" t="str">
            <v>400670011All</v>
          </cell>
          <cell r="S9286">
            <v>18</v>
          </cell>
        </row>
        <row r="9287">
          <cell r="A9287" t="str">
            <v>400710081All</v>
          </cell>
          <cell r="B9287">
            <v>15</v>
          </cell>
          <cell r="R9287" t="str">
            <v>400670016All</v>
          </cell>
          <cell r="S9287">
            <v>31</v>
          </cell>
        </row>
        <row r="9288">
          <cell r="A9288" t="str">
            <v>400730011All</v>
          </cell>
          <cell r="B9288">
            <v>21</v>
          </cell>
          <cell r="R9288" t="str">
            <v>400690011All</v>
          </cell>
          <cell r="S9288">
            <v>15</v>
          </cell>
        </row>
        <row r="9289">
          <cell r="A9289" t="str">
            <v>400730016All</v>
          </cell>
          <cell r="B9289">
            <v>26</v>
          </cell>
          <cell r="R9289" t="str">
            <v>400690041All</v>
          </cell>
          <cell r="S9289">
            <v>47</v>
          </cell>
        </row>
        <row r="9290">
          <cell r="A9290" t="str">
            <v>400730041All</v>
          </cell>
          <cell r="B9290">
            <v>54</v>
          </cell>
          <cell r="R9290" t="str">
            <v>400690051All</v>
          </cell>
          <cell r="S9290">
            <v>22</v>
          </cell>
        </row>
        <row r="9291">
          <cell r="A9291" t="str">
            <v>400730041Irrigated</v>
          </cell>
          <cell r="B9291">
            <v>96</v>
          </cell>
          <cell r="R9291" t="str">
            <v>400690081All</v>
          </cell>
          <cell r="S9291">
            <v>12</v>
          </cell>
        </row>
        <row r="9292">
          <cell r="A9292" t="str">
            <v>400730041Nonirrigated</v>
          </cell>
          <cell r="B9292">
            <v>33</v>
          </cell>
          <cell r="R9292" t="str">
            <v>400710011All</v>
          </cell>
          <cell r="S9292">
            <v>20</v>
          </cell>
        </row>
        <row r="9293">
          <cell r="A9293" t="str">
            <v>400730051All</v>
          </cell>
          <cell r="B9293">
            <v>23</v>
          </cell>
          <cell r="R9293" t="str">
            <v>400710016All</v>
          </cell>
          <cell r="S9293">
            <v>15</v>
          </cell>
        </row>
        <row r="9294">
          <cell r="A9294" t="str">
            <v>400730081All</v>
          </cell>
          <cell r="B9294">
            <v>18</v>
          </cell>
          <cell r="R9294" t="str">
            <v>400710041All</v>
          </cell>
          <cell r="S9294">
            <v>52</v>
          </cell>
        </row>
        <row r="9295">
          <cell r="A9295" t="str">
            <v>400730091All</v>
          </cell>
          <cell r="B9295">
            <v>25</v>
          </cell>
          <cell r="R9295" t="str">
            <v>400710051All</v>
          </cell>
          <cell r="S9295">
            <v>34</v>
          </cell>
        </row>
        <row r="9296">
          <cell r="A9296" t="str">
            <v>400730711All</v>
          </cell>
          <cell r="B9296">
            <v>909</v>
          </cell>
          <cell r="R9296" t="str">
            <v>400710081All</v>
          </cell>
          <cell r="S9296">
            <v>15</v>
          </cell>
        </row>
        <row r="9297">
          <cell r="A9297" t="str">
            <v>400750011All</v>
          </cell>
          <cell r="B9297">
            <v>19</v>
          </cell>
          <cell r="R9297" t="str">
            <v>400730011All</v>
          </cell>
          <cell r="S9297">
            <v>21</v>
          </cell>
        </row>
        <row r="9298">
          <cell r="A9298" t="str">
            <v>400750016All</v>
          </cell>
          <cell r="B9298">
            <v>18</v>
          </cell>
          <cell r="R9298" t="str">
            <v>400730016All</v>
          </cell>
          <cell r="S9298">
            <v>26</v>
          </cell>
        </row>
        <row r="9299">
          <cell r="A9299" t="str">
            <v>400750041All</v>
          </cell>
          <cell r="B9299">
            <v>45</v>
          </cell>
          <cell r="R9299" t="str">
            <v>400730041All</v>
          </cell>
          <cell r="S9299">
            <v>54</v>
          </cell>
        </row>
        <row r="9300">
          <cell r="A9300" t="str">
            <v>400750041Irrigated</v>
          </cell>
          <cell r="B9300">
            <v>61</v>
          </cell>
          <cell r="R9300" t="str">
            <v>400730041Irrigated</v>
          </cell>
          <cell r="S9300">
            <v>96</v>
          </cell>
        </row>
        <row r="9301">
          <cell r="A9301" t="str">
            <v>400750041Nonirrigated</v>
          </cell>
          <cell r="B9301">
            <v>31</v>
          </cell>
          <cell r="R9301" t="str">
            <v>400730041NonIrrigated</v>
          </cell>
          <cell r="S9301">
            <v>33</v>
          </cell>
        </row>
        <row r="9302">
          <cell r="A9302" t="str">
            <v>400750051All</v>
          </cell>
          <cell r="B9302">
            <v>21</v>
          </cell>
          <cell r="R9302" t="str">
            <v>400730051All</v>
          </cell>
          <cell r="S9302">
            <v>23</v>
          </cell>
        </row>
        <row r="9303">
          <cell r="A9303" t="str">
            <v>400750075All</v>
          </cell>
          <cell r="B9303">
            <v>1223</v>
          </cell>
          <cell r="R9303" t="str">
            <v>400730081All</v>
          </cell>
          <cell r="S9303">
            <v>18</v>
          </cell>
        </row>
        <row r="9304">
          <cell r="A9304" t="str">
            <v>400750081All</v>
          </cell>
          <cell r="B9304">
            <v>8</v>
          </cell>
          <cell r="R9304" t="str">
            <v>400730091All</v>
          </cell>
          <cell r="S9304">
            <v>25</v>
          </cell>
        </row>
        <row r="9305">
          <cell r="A9305" t="str">
            <v>400750396All</v>
          </cell>
          <cell r="B9305">
            <v>280</v>
          </cell>
          <cell r="R9305" t="str">
            <v>400730711All</v>
          </cell>
          <cell r="S9305">
            <v>909</v>
          </cell>
        </row>
        <row r="9306">
          <cell r="A9306" t="str">
            <v>400790011All</v>
          </cell>
          <cell r="B9306">
            <v>21</v>
          </cell>
          <cell r="R9306" t="str">
            <v>400750011All</v>
          </cell>
          <cell r="S9306">
            <v>19</v>
          </cell>
        </row>
        <row r="9307">
          <cell r="A9307" t="str">
            <v>400790041All</v>
          </cell>
          <cell r="B9307">
            <v>67</v>
          </cell>
          <cell r="R9307" t="str">
            <v>400750016All</v>
          </cell>
          <cell r="S9307">
            <v>18</v>
          </cell>
        </row>
        <row r="9308">
          <cell r="A9308" t="str">
            <v>400790041Irrigated</v>
          </cell>
          <cell r="B9308">
            <v>71</v>
          </cell>
          <cell r="R9308" t="str">
            <v>400750041All</v>
          </cell>
          <cell r="S9308">
            <v>45</v>
          </cell>
        </row>
        <row r="9309">
          <cell r="A9309" t="str">
            <v>400790041Nonirrigated</v>
          </cell>
          <cell r="B9309">
            <v>60</v>
          </cell>
          <cell r="R9309" t="str">
            <v>400750041Irrigated</v>
          </cell>
          <cell r="S9309">
            <v>61</v>
          </cell>
        </row>
        <row r="9310">
          <cell r="A9310" t="str">
            <v>400790051All</v>
          </cell>
          <cell r="B9310">
            <v>32</v>
          </cell>
          <cell r="R9310" t="str">
            <v>400750041NonIrrigated</v>
          </cell>
          <cell r="S9310">
            <v>31</v>
          </cell>
        </row>
        <row r="9311">
          <cell r="A9311" t="str">
            <v>400790081All</v>
          </cell>
          <cell r="B9311">
            <v>11</v>
          </cell>
          <cell r="R9311" t="str">
            <v>400750051All</v>
          </cell>
          <cell r="S9311">
            <v>21</v>
          </cell>
        </row>
        <row r="9312">
          <cell r="A9312" t="str">
            <v>400810011All</v>
          </cell>
          <cell r="B9312">
            <v>18</v>
          </cell>
          <cell r="R9312" t="str">
            <v>400750075All</v>
          </cell>
          <cell r="S9312">
            <v>1223</v>
          </cell>
        </row>
        <row r="9313">
          <cell r="A9313" t="str">
            <v>400810016All</v>
          </cell>
          <cell r="B9313">
            <v>25</v>
          </cell>
          <cell r="R9313" t="str">
            <v>400750081All</v>
          </cell>
          <cell r="S9313">
            <v>8</v>
          </cell>
        </row>
        <row r="9314">
          <cell r="A9314" t="str">
            <v>400810041All</v>
          </cell>
          <cell r="B9314">
            <v>56</v>
          </cell>
          <cell r="R9314" t="str">
            <v>400750396All</v>
          </cell>
          <cell r="S9314">
            <v>280</v>
          </cell>
        </row>
        <row r="9315">
          <cell r="A9315" t="str">
            <v>400810051All</v>
          </cell>
          <cell r="B9315">
            <v>22</v>
          </cell>
          <cell r="R9315" t="str">
            <v>400790011All</v>
          </cell>
          <cell r="S9315">
            <v>21</v>
          </cell>
        </row>
        <row r="9316">
          <cell r="A9316" t="str">
            <v>400810081All</v>
          </cell>
          <cell r="B9316">
            <v>12</v>
          </cell>
          <cell r="R9316" t="str">
            <v>400790041All</v>
          </cell>
          <cell r="S9316">
            <v>67</v>
          </cell>
        </row>
        <row r="9317">
          <cell r="A9317" t="str">
            <v>400830011All</v>
          </cell>
          <cell r="B9317">
            <v>20</v>
          </cell>
          <cell r="R9317" t="str">
            <v>400790041Irrigated</v>
          </cell>
          <cell r="S9317">
            <v>71</v>
          </cell>
        </row>
        <row r="9318">
          <cell r="A9318" t="str">
            <v>400830016All</v>
          </cell>
          <cell r="B9318">
            <v>29</v>
          </cell>
          <cell r="R9318" t="str">
            <v>400790041NonIrrigated</v>
          </cell>
          <cell r="S9318">
            <v>60</v>
          </cell>
        </row>
        <row r="9319">
          <cell r="A9319" t="str">
            <v>400830041All</v>
          </cell>
          <cell r="B9319">
            <v>45</v>
          </cell>
          <cell r="R9319" t="str">
            <v>400790051All</v>
          </cell>
          <cell r="S9319">
            <v>32</v>
          </cell>
        </row>
        <row r="9320">
          <cell r="A9320" t="str">
            <v>400830051All</v>
          </cell>
          <cell r="B9320">
            <v>20</v>
          </cell>
          <cell r="R9320" t="str">
            <v>400790081All</v>
          </cell>
          <cell r="S9320">
            <v>11</v>
          </cell>
        </row>
        <row r="9321">
          <cell r="A9321" t="str">
            <v>400830081All</v>
          </cell>
          <cell r="B9321">
            <v>12</v>
          </cell>
          <cell r="R9321" t="str">
            <v>400810011All</v>
          </cell>
          <cell r="S9321">
            <v>18</v>
          </cell>
        </row>
        <row r="9322">
          <cell r="A9322" t="str">
            <v>400850011All</v>
          </cell>
          <cell r="B9322">
            <v>18</v>
          </cell>
          <cell r="R9322" t="str">
            <v>400810016All</v>
          </cell>
          <cell r="S9322">
            <v>25</v>
          </cell>
        </row>
        <row r="9323">
          <cell r="A9323" t="str">
            <v>400850041All</v>
          </cell>
          <cell r="B9323">
            <v>53</v>
          </cell>
          <cell r="R9323" t="str">
            <v>400810041All</v>
          </cell>
          <cell r="S9323">
            <v>56</v>
          </cell>
        </row>
        <row r="9324">
          <cell r="A9324" t="str">
            <v>400850051All</v>
          </cell>
          <cell r="B9324">
            <v>29</v>
          </cell>
          <cell r="R9324" t="str">
            <v>400810051All</v>
          </cell>
          <cell r="S9324">
            <v>22</v>
          </cell>
        </row>
        <row r="9325">
          <cell r="A9325" t="str">
            <v>400850075All</v>
          </cell>
          <cell r="B9325">
            <v>1364</v>
          </cell>
          <cell r="R9325" t="str">
            <v>400810081All</v>
          </cell>
          <cell r="S9325">
            <v>12</v>
          </cell>
        </row>
        <row r="9326">
          <cell r="A9326" t="str">
            <v>400850075Irrigated</v>
          </cell>
          <cell r="B9326">
            <v>1967</v>
          </cell>
          <cell r="R9326" t="str">
            <v>400830011All</v>
          </cell>
          <cell r="S9326">
            <v>20</v>
          </cell>
        </row>
        <row r="9327">
          <cell r="A9327" t="str">
            <v>400850075Nonirrigated</v>
          </cell>
          <cell r="B9327">
            <v>473</v>
          </cell>
          <cell r="R9327" t="str">
            <v>400830016All</v>
          </cell>
          <cell r="S9327">
            <v>29</v>
          </cell>
        </row>
        <row r="9328">
          <cell r="A9328" t="str">
            <v>400850081All</v>
          </cell>
          <cell r="B9328">
            <v>12</v>
          </cell>
          <cell r="R9328" t="str">
            <v>400830041All</v>
          </cell>
          <cell r="S9328">
            <v>45</v>
          </cell>
        </row>
        <row r="9329">
          <cell r="A9329" t="str">
            <v>400870011All</v>
          </cell>
          <cell r="B9329">
            <v>20</v>
          </cell>
          <cell r="R9329" t="str">
            <v>400830051All</v>
          </cell>
          <cell r="S9329">
            <v>20</v>
          </cell>
        </row>
        <row r="9330">
          <cell r="A9330" t="str">
            <v>400870016All</v>
          </cell>
          <cell r="B9330">
            <v>28</v>
          </cell>
          <cell r="R9330" t="str">
            <v>400830081All</v>
          </cell>
          <cell r="S9330">
            <v>12</v>
          </cell>
        </row>
        <row r="9331">
          <cell r="A9331" t="str">
            <v>400870041All</v>
          </cell>
          <cell r="B9331">
            <v>62</v>
          </cell>
          <cell r="R9331" t="str">
            <v>400850011All</v>
          </cell>
          <cell r="S9331">
            <v>18</v>
          </cell>
        </row>
        <row r="9332">
          <cell r="A9332" t="str">
            <v>400870051All</v>
          </cell>
          <cell r="B9332">
            <v>23</v>
          </cell>
          <cell r="R9332" t="str">
            <v>400850041All</v>
          </cell>
          <cell r="S9332">
            <v>53</v>
          </cell>
        </row>
        <row r="9333">
          <cell r="A9333" t="str">
            <v>400870075All</v>
          </cell>
          <cell r="B9333">
            <v>1344</v>
          </cell>
          <cell r="R9333" t="str">
            <v>400850051All</v>
          </cell>
          <cell r="S9333">
            <v>29</v>
          </cell>
        </row>
        <row r="9334">
          <cell r="A9334" t="str">
            <v>400870081All</v>
          </cell>
          <cell r="B9334">
            <v>16</v>
          </cell>
          <cell r="R9334" t="str">
            <v>400850075All</v>
          </cell>
          <cell r="S9334">
            <v>1364</v>
          </cell>
        </row>
        <row r="9335">
          <cell r="A9335" t="str">
            <v>400890011All</v>
          </cell>
          <cell r="B9335">
            <v>22</v>
          </cell>
          <cell r="R9335" t="str">
            <v>400850075Irrigated</v>
          </cell>
          <cell r="S9335">
            <v>1967</v>
          </cell>
        </row>
        <row r="9336">
          <cell r="A9336" t="str">
            <v>400890041All</v>
          </cell>
          <cell r="B9336">
            <v>67</v>
          </cell>
          <cell r="R9336" t="str">
            <v>400850075NonIrrigated</v>
          </cell>
          <cell r="S9336">
            <v>473</v>
          </cell>
        </row>
        <row r="9337">
          <cell r="A9337" t="str">
            <v>400890051All</v>
          </cell>
          <cell r="B9337">
            <v>32</v>
          </cell>
          <cell r="R9337" t="str">
            <v>400850081All</v>
          </cell>
          <cell r="S9337">
            <v>12</v>
          </cell>
        </row>
        <row r="9338">
          <cell r="A9338" t="str">
            <v>400890081All</v>
          </cell>
          <cell r="B9338">
            <v>10</v>
          </cell>
          <cell r="R9338" t="str">
            <v>400870011All</v>
          </cell>
          <cell r="S9338">
            <v>20</v>
          </cell>
        </row>
        <row r="9339">
          <cell r="A9339" t="str">
            <v>400910011All</v>
          </cell>
          <cell r="B9339">
            <v>21</v>
          </cell>
          <cell r="R9339" t="str">
            <v>400870016All</v>
          </cell>
          <cell r="S9339">
            <v>28</v>
          </cell>
        </row>
        <row r="9340">
          <cell r="A9340" t="str">
            <v>400910041All</v>
          </cell>
          <cell r="B9340">
            <v>56</v>
          </cell>
          <cell r="R9340" t="str">
            <v>400870041All</v>
          </cell>
          <cell r="S9340">
            <v>62</v>
          </cell>
        </row>
        <row r="9341">
          <cell r="A9341" t="str">
            <v>400910051All</v>
          </cell>
          <cell r="B9341">
            <v>34</v>
          </cell>
          <cell r="R9341" t="str">
            <v>400870051All</v>
          </cell>
          <cell r="S9341">
            <v>23</v>
          </cell>
        </row>
        <row r="9342">
          <cell r="A9342" t="str">
            <v>400910081All</v>
          </cell>
          <cell r="B9342">
            <v>8</v>
          </cell>
          <cell r="R9342" t="str">
            <v>400870075All</v>
          </cell>
          <cell r="S9342">
            <v>1344</v>
          </cell>
        </row>
        <row r="9343">
          <cell r="A9343" t="str">
            <v>400930011All</v>
          </cell>
          <cell r="B9343">
            <v>18</v>
          </cell>
          <cell r="R9343" t="str">
            <v>400870081All</v>
          </cell>
          <cell r="S9343">
            <v>16</v>
          </cell>
        </row>
        <row r="9344">
          <cell r="A9344" t="str">
            <v>400930016All</v>
          </cell>
          <cell r="B9344">
            <v>15</v>
          </cell>
          <cell r="R9344" t="str">
            <v>400890011All</v>
          </cell>
          <cell r="S9344">
            <v>22</v>
          </cell>
        </row>
        <row r="9345">
          <cell r="A9345" t="str">
            <v>400930041All</v>
          </cell>
          <cell r="B9345">
            <v>92</v>
          </cell>
          <cell r="R9345" t="str">
            <v>400890041All</v>
          </cell>
          <cell r="S9345">
            <v>67</v>
          </cell>
        </row>
        <row r="9346">
          <cell r="A9346" t="str">
            <v>400930051All</v>
          </cell>
          <cell r="B9346">
            <v>22</v>
          </cell>
          <cell r="R9346" t="str">
            <v>400890051All</v>
          </cell>
          <cell r="S9346">
            <v>32</v>
          </cell>
        </row>
        <row r="9347">
          <cell r="A9347" t="str">
            <v>400930081All</v>
          </cell>
          <cell r="B9347">
            <v>12</v>
          </cell>
          <cell r="R9347" t="str">
            <v>400890081All</v>
          </cell>
          <cell r="S9347">
            <v>10</v>
          </cell>
        </row>
        <row r="9348">
          <cell r="A9348" t="str">
            <v>400930081Irrigated</v>
          </cell>
          <cell r="B9348">
            <v>12</v>
          </cell>
          <cell r="R9348" t="str">
            <v>400910011All</v>
          </cell>
          <cell r="S9348">
            <v>21</v>
          </cell>
        </row>
        <row r="9349">
          <cell r="A9349" t="str">
            <v>400930081Nonirrigated</v>
          </cell>
          <cell r="B9349">
            <v>12</v>
          </cell>
          <cell r="R9349" t="str">
            <v>400910041All</v>
          </cell>
          <cell r="S9349">
            <v>56</v>
          </cell>
        </row>
        <row r="9350">
          <cell r="A9350" t="str">
            <v>400930091All</v>
          </cell>
          <cell r="B9350">
            <v>25</v>
          </cell>
          <cell r="R9350" t="str">
            <v>400910051All</v>
          </cell>
          <cell r="S9350">
            <v>34</v>
          </cell>
        </row>
        <row r="9351">
          <cell r="A9351" t="str">
            <v>400930711All</v>
          </cell>
          <cell r="B9351">
            <v>909</v>
          </cell>
          <cell r="R9351" t="str">
            <v>400910081All</v>
          </cell>
          <cell r="S9351">
            <v>8</v>
          </cell>
        </row>
        <row r="9352">
          <cell r="A9352" t="str">
            <v>400950011All</v>
          </cell>
          <cell r="B9352">
            <v>18</v>
          </cell>
          <cell r="R9352" t="str">
            <v>400930011All</v>
          </cell>
          <cell r="S9352">
            <v>18</v>
          </cell>
        </row>
        <row r="9353">
          <cell r="A9353" t="str">
            <v>400950016All</v>
          </cell>
          <cell r="B9353">
            <v>27</v>
          </cell>
          <cell r="R9353" t="str">
            <v>400930016All</v>
          </cell>
          <cell r="S9353">
            <v>15</v>
          </cell>
        </row>
        <row r="9354">
          <cell r="A9354" t="str">
            <v>400950041All</v>
          </cell>
          <cell r="B9354">
            <v>46</v>
          </cell>
          <cell r="R9354" t="str">
            <v>400930041All</v>
          </cell>
          <cell r="S9354">
            <v>92</v>
          </cell>
        </row>
        <row r="9355">
          <cell r="A9355" t="str">
            <v>400950051All</v>
          </cell>
          <cell r="B9355">
            <v>24</v>
          </cell>
          <cell r="R9355" t="str">
            <v>400930051All</v>
          </cell>
          <cell r="S9355">
            <v>22</v>
          </cell>
        </row>
        <row r="9356">
          <cell r="A9356" t="str">
            <v>400950075All</v>
          </cell>
          <cell r="B9356">
            <v>473</v>
          </cell>
          <cell r="R9356" t="str">
            <v>400930081All</v>
          </cell>
          <cell r="S9356">
            <v>12</v>
          </cell>
        </row>
        <row r="9357">
          <cell r="A9357" t="str">
            <v>400950081All</v>
          </cell>
          <cell r="B9357">
            <v>13</v>
          </cell>
          <cell r="R9357" t="str">
            <v>400930081Irrigated</v>
          </cell>
          <cell r="S9357">
            <v>12</v>
          </cell>
        </row>
        <row r="9358">
          <cell r="A9358" t="str">
            <v>400950091All</v>
          </cell>
          <cell r="B9358">
            <v>24</v>
          </cell>
          <cell r="R9358" t="str">
            <v>400930081NonIrrigated</v>
          </cell>
          <cell r="S9358">
            <v>12</v>
          </cell>
        </row>
        <row r="9359">
          <cell r="A9359" t="str">
            <v>400970011All</v>
          </cell>
          <cell r="B9359">
            <v>18</v>
          </cell>
          <cell r="R9359" t="str">
            <v>400930091All</v>
          </cell>
          <cell r="S9359">
            <v>25</v>
          </cell>
        </row>
        <row r="9360">
          <cell r="A9360" t="str">
            <v>400970016All</v>
          </cell>
          <cell r="B9360">
            <v>29</v>
          </cell>
          <cell r="R9360" t="str">
            <v>400930711All</v>
          </cell>
          <cell r="S9360">
            <v>909</v>
          </cell>
        </row>
        <row r="9361">
          <cell r="A9361" t="str">
            <v>400970041All</v>
          </cell>
          <cell r="B9361">
            <v>47</v>
          </cell>
          <cell r="R9361" t="str">
            <v>400950011All</v>
          </cell>
          <cell r="S9361">
            <v>18</v>
          </cell>
        </row>
        <row r="9362">
          <cell r="A9362" t="str">
            <v>400970051All</v>
          </cell>
          <cell r="B9362">
            <v>39</v>
          </cell>
          <cell r="R9362" t="str">
            <v>400950016All</v>
          </cell>
          <cell r="S9362">
            <v>27</v>
          </cell>
        </row>
        <row r="9363">
          <cell r="A9363" t="str">
            <v>400970081All</v>
          </cell>
          <cell r="B9363">
            <v>13</v>
          </cell>
          <cell r="R9363" t="str">
            <v>400950041All</v>
          </cell>
          <cell r="S9363">
            <v>46</v>
          </cell>
        </row>
        <row r="9364">
          <cell r="A9364" t="str">
            <v>400990011All</v>
          </cell>
          <cell r="B9364">
            <v>17</v>
          </cell>
          <cell r="R9364" t="str">
            <v>400950051All</v>
          </cell>
          <cell r="S9364">
            <v>24</v>
          </cell>
        </row>
        <row r="9365">
          <cell r="A9365" t="str">
            <v>400990041All</v>
          </cell>
          <cell r="B9365">
            <v>41</v>
          </cell>
          <cell r="R9365" t="str">
            <v>400950075All</v>
          </cell>
          <cell r="S9365">
            <v>473</v>
          </cell>
        </row>
        <row r="9366">
          <cell r="A9366" t="str">
            <v>400990081All</v>
          </cell>
          <cell r="B9366">
            <v>12</v>
          </cell>
          <cell r="R9366" t="str">
            <v>400950081All</v>
          </cell>
          <cell r="S9366">
            <v>13</v>
          </cell>
        </row>
        <row r="9367">
          <cell r="A9367" t="str">
            <v>401010011All</v>
          </cell>
          <cell r="B9367">
            <v>20</v>
          </cell>
          <cell r="R9367" t="str">
            <v>400950091All</v>
          </cell>
          <cell r="S9367">
            <v>24</v>
          </cell>
        </row>
        <row r="9368">
          <cell r="A9368" t="str">
            <v>401010016All</v>
          </cell>
          <cell r="B9368">
            <v>28</v>
          </cell>
          <cell r="R9368" t="str">
            <v>400970011All</v>
          </cell>
          <cell r="S9368">
            <v>18</v>
          </cell>
        </row>
        <row r="9369">
          <cell r="A9369" t="str">
            <v>401010041All</v>
          </cell>
          <cell r="B9369">
            <v>84</v>
          </cell>
          <cell r="R9369" t="str">
            <v>400970016All</v>
          </cell>
          <cell r="S9369">
            <v>29</v>
          </cell>
        </row>
        <row r="9370">
          <cell r="A9370" t="str">
            <v>401010041Irrigated</v>
          </cell>
          <cell r="B9370">
            <v>89</v>
          </cell>
          <cell r="R9370" t="str">
            <v>400970041All</v>
          </cell>
          <cell r="S9370">
            <v>47</v>
          </cell>
        </row>
        <row r="9371">
          <cell r="A9371" t="str">
            <v>401010041Nonirrigated</v>
          </cell>
          <cell r="B9371">
            <v>79</v>
          </cell>
          <cell r="R9371" t="str">
            <v>400970051All</v>
          </cell>
          <cell r="S9371">
            <v>39</v>
          </cell>
        </row>
        <row r="9372">
          <cell r="A9372" t="str">
            <v>401010051All</v>
          </cell>
          <cell r="B9372">
            <v>33</v>
          </cell>
          <cell r="R9372" t="str">
            <v>400970081All</v>
          </cell>
          <cell r="S9372">
            <v>13</v>
          </cell>
        </row>
        <row r="9373">
          <cell r="A9373" t="str">
            <v>401010081All</v>
          </cell>
          <cell r="B9373">
            <v>13</v>
          </cell>
          <cell r="R9373" t="str">
            <v>400990011All</v>
          </cell>
          <cell r="S9373">
            <v>17</v>
          </cell>
        </row>
        <row r="9374">
          <cell r="A9374" t="str">
            <v>401030011All</v>
          </cell>
          <cell r="B9374">
            <v>19</v>
          </cell>
          <cell r="R9374" t="str">
            <v>400990041All</v>
          </cell>
          <cell r="S9374">
            <v>41</v>
          </cell>
        </row>
        <row r="9375">
          <cell r="A9375" t="str">
            <v>401030016All</v>
          </cell>
          <cell r="B9375">
            <v>15</v>
          </cell>
          <cell r="R9375" t="str">
            <v>400990081All</v>
          </cell>
          <cell r="S9375">
            <v>12</v>
          </cell>
        </row>
        <row r="9376">
          <cell r="A9376" t="str">
            <v>401030041All</v>
          </cell>
          <cell r="B9376">
            <v>43</v>
          </cell>
          <cell r="R9376" t="str">
            <v>401010011All</v>
          </cell>
          <cell r="S9376">
            <v>20</v>
          </cell>
        </row>
        <row r="9377">
          <cell r="A9377" t="str">
            <v>401030051All</v>
          </cell>
          <cell r="B9377">
            <v>29</v>
          </cell>
          <cell r="R9377" t="str">
            <v>401010016All</v>
          </cell>
          <cell r="S9377">
            <v>28</v>
          </cell>
        </row>
        <row r="9378">
          <cell r="A9378" t="str">
            <v>401030081All</v>
          </cell>
          <cell r="B9378">
            <v>12</v>
          </cell>
          <cell r="R9378" t="str">
            <v>401010041All</v>
          </cell>
          <cell r="S9378">
            <v>84</v>
          </cell>
        </row>
        <row r="9379">
          <cell r="A9379" t="str">
            <v>401050011All</v>
          </cell>
          <cell r="B9379">
            <v>18</v>
          </cell>
          <cell r="R9379" t="str">
            <v>401010041Irrigated</v>
          </cell>
          <cell r="S9379">
            <v>89</v>
          </cell>
        </row>
        <row r="9380">
          <cell r="A9380" t="str">
            <v>401050041All</v>
          </cell>
          <cell r="B9380">
            <v>59</v>
          </cell>
          <cell r="R9380" t="str">
            <v>401010041NonIrrigated</v>
          </cell>
          <cell r="S9380">
            <v>79</v>
          </cell>
        </row>
        <row r="9381">
          <cell r="A9381" t="str">
            <v>401050051All</v>
          </cell>
          <cell r="B9381">
            <v>35</v>
          </cell>
          <cell r="R9381" t="str">
            <v>401010051All</v>
          </cell>
          <cell r="S9381">
            <v>33</v>
          </cell>
        </row>
        <row r="9382">
          <cell r="A9382" t="str">
            <v>401050081All</v>
          </cell>
          <cell r="B9382">
            <v>13</v>
          </cell>
          <cell r="R9382" t="str">
            <v>401010081All</v>
          </cell>
          <cell r="S9382">
            <v>13</v>
          </cell>
        </row>
        <row r="9383">
          <cell r="A9383" t="str">
            <v>401070011All</v>
          </cell>
          <cell r="B9383">
            <v>18</v>
          </cell>
          <cell r="R9383" t="str">
            <v>401030011All</v>
          </cell>
          <cell r="S9383">
            <v>19</v>
          </cell>
        </row>
        <row r="9384">
          <cell r="A9384" t="str">
            <v>401070016All</v>
          </cell>
          <cell r="B9384">
            <v>28</v>
          </cell>
          <cell r="R9384" t="str">
            <v>401030016All</v>
          </cell>
          <cell r="S9384">
            <v>15</v>
          </cell>
        </row>
        <row r="9385">
          <cell r="A9385" t="str">
            <v>401070041All</v>
          </cell>
          <cell r="B9385">
            <v>55</v>
          </cell>
          <cell r="R9385" t="str">
            <v>401030041All</v>
          </cell>
          <cell r="S9385">
            <v>43</v>
          </cell>
        </row>
        <row r="9386">
          <cell r="A9386" t="str">
            <v>401070051All</v>
          </cell>
          <cell r="B9386">
            <v>22</v>
          </cell>
          <cell r="R9386" t="str">
            <v>401030051All</v>
          </cell>
          <cell r="S9386">
            <v>29</v>
          </cell>
        </row>
        <row r="9387">
          <cell r="A9387" t="str">
            <v>401070075All</v>
          </cell>
          <cell r="B9387">
            <v>473</v>
          </cell>
          <cell r="R9387" t="str">
            <v>401030081All</v>
          </cell>
          <cell r="S9387">
            <v>12</v>
          </cell>
        </row>
        <row r="9388">
          <cell r="A9388" t="str">
            <v>401070081All</v>
          </cell>
          <cell r="B9388">
            <v>11</v>
          </cell>
          <cell r="R9388" t="str">
            <v>401050011All</v>
          </cell>
          <cell r="S9388">
            <v>18</v>
          </cell>
        </row>
        <row r="9389">
          <cell r="A9389" t="str">
            <v>401090011All</v>
          </cell>
          <cell r="B9389">
            <v>18</v>
          </cell>
          <cell r="R9389" t="str">
            <v>401050041All</v>
          </cell>
          <cell r="S9389">
            <v>59</v>
          </cell>
        </row>
        <row r="9390">
          <cell r="A9390" t="str">
            <v>401090016All</v>
          </cell>
          <cell r="B9390">
            <v>28</v>
          </cell>
          <cell r="R9390" t="str">
            <v>401050051All</v>
          </cell>
          <cell r="S9390">
            <v>35</v>
          </cell>
        </row>
        <row r="9391">
          <cell r="A9391" t="str">
            <v>401090041All</v>
          </cell>
          <cell r="B9391">
            <v>57</v>
          </cell>
          <cell r="R9391" t="str">
            <v>401050081All</v>
          </cell>
          <cell r="S9391">
            <v>13</v>
          </cell>
        </row>
        <row r="9392">
          <cell r="A9392" t="str">
            <v>401090051All</v>
          </cell>
          <cell r="B9392">
            <v>22</v>
          </cell>
          <cell r="R9392" t="str">
            <v>401070011All</v>
          </cell>
          <cell r="S9392">
            <v>18</v>
          </cell>
        </row>
        <row r="9393">
          <cell r="A9393" t="str">
            <v>401090081All</v>
          </cell>
          <cell r="B9393">
            <v>15</v>
          </cell>
          <cell r="R9393" t="str">
            <v>401070016All</v>
          </cell>
          <cell r="S9393">
            <v>28</v>
          </cell>
        </row>
        <row r="9394">
          <cell r="A9394" t="str">
            <v>401110011All</v>
          </cell>
          <cell r="B9394">
            <v>27</v>
          </cell>
          <cell r="R9394" t="str">
            <v>401070041All</v>
          </cell>
          <cell r="S9394">
            <v>55</v>
          </cell>
        </row>
        <row r="9395">
          <cell r="A9395" t="str">
            <v>401110016All</v>
          </cell>
          <cell r="B9395">
            <v>28</v>
          </cell>
          <cell r="R9395" t="str">
            <v>401070051All</v>
          </cell>
          <cell r="S9395">
            <v>22</v>
          </cell>
        </row>
        <row r="9396">
          <cell r="A9396" t="str">
            <v>401110041All</v>
          </cell>
          <cell r="B9396">
            <v>64</v>
          </cell>
          <cell r="R9396" t="str">
            <v>401070075All</v>
          </cell>
          <cell r="S9396">
            <v>473</v>
          </cell>
        </row>
        <row r="9397">
          <cell r="A9397" t="str">
            <v>401110051All</v>
          </cell>
          <cell r="B9397">
            <v>32</v>
          </cell>
          <cell r="R9397" t="str">
            <v>401070081All</v>
          </cell>
          <cell r="S9397">
            <v>11</v>
          </cell>
        </row>
        <row r="9398">
          <cell r="A9398" t="str">
            <v>401110075All</v>
          </cell>
          <cell r="B9398">
            <v>473</v>
          </cell>
          <cell r="R9398" t="str">
            <v>401090011All</v>
          </cell>
          <cell r="S9398">
            <v>18</v>
          </cell>
        </row>
        <row r="9399">
          <cell r="A9399" t="str">
            <v>401110081All</v>
          </cell>
          <cell r="B9399">
            <v>6</v>
          </cell>
          <cell r="R9399" t="str">
            <v>401090016All</v>
          </cell>
          <cell r="S9399">
            <v>28</v>
          </cell>
        </row>
        <row r="9400">
          <cell r="A9400" t="str">
            <v>401130011All</v>
          </cell>
          <cell r="B9400">
            <v>18</v>
          </cell>
          <cell r="R9400" t="str">
            <v>401090041All</v>
          </cell>
          <cell r="S9400">
            <v>57</v>
          </cell>
        </row>
        <row r="9401">
          <cell r="A9401" t="str">
            <v>401130016All</v>
          </cell>
          <cell r="B9401">
            <v>28</v>
          </cell>
          <cell r="R9401" t="str">
            <v>401090051All</v>
          </cell>
          <cell r="S9401">
            <v>22</v>
          </cell>
        </row>
        <row r="9402">
          <cell r="A9402" t="str">
            <v>401130051All</v>
          </cell>
          <cell r="B9402">
            <v>34</v>
          </cell>
          <cell r="R9402" t="str">
            <v>401090081All</v>
          </cell>
          <cell r="S9402">
            <v>15</v>
          </cell>
        </row>
        <row r="9403">
          <cell r="A9403" t="str">
            <v>401130081All</v>
          </cell>
          <cell r="B9403">
            <v>13</v>
          </cell>
          <cell r="R9403" t="str">
            <v>401110011All</v>
          </cell>
          <cell r="S9403">
            <v>27</v>
          </cell>
        </row>
        <row r="9404">
          <cell r="A9404" t="str">
            <v>401150011All</v>
          </cell>
          <cell r="B9404">
            <v>21</v>
          </cell>
          <cell r="R9404" t="str">
            <v>401110016All</v>
          </cell>
          <cell r="S9404">
            <v>28</v>
          </cell>
        </row>
        <row r="9405">
          <cell r="A9405" t="str">
            <v>401150016All</v>
          </cell>
          <cell r="B9405">
            <v>29</v>
          </cell>
          <cell r="R9405" t="str">
            <v>401110041All</v>
          </cell>
          <cell r="S9405">
            <v>64</v>
          </cell>
        </row>
        <row r="9406">
          <cell r="A9406" t="str">
            <v>401150041All</v>
          </cell>
          <cell r="B9406">
            <v>68</v>
          </cell>
          <cell r="R9406" t="str">
            <v>401110051All</v>
          </cell>
          <cell r="S9406">
            <v>32</v>
          </cell>
        </row>
        <row r="9407">
          <cell r="A9407" t="str">
            <v>401150051All</v>
          </cell>
          <cell r="B9407">
            <v>48</v>
          </cell>
          <cell r="R9407" t="str">
            <v>401110075All</v>
          </cell>
          <cell r="S9407">
            <v>473</v>
          </cell>
        </row>
        <row r="9408">
          <cell r="A9408" t="str">
            <v>401150081All</v>
          </cell>
          <cell r="B9408">
            <v>14</v>
          </cell>
          <cell r="R9408" t="str">
            <v>401110081All</v>
          </cell>
          <cell r="S9408">
            <v>6</v>
          </cell>
        </row>
        <row r="9409">
          <cell r="A9409" t="str">
            <v>401170011All</v>
          </cell>
          <cell r="B9409">
            <v>17</v>
          </cell>
          <cell r="R9409" t="str">
            <v>401130011All</v>
          </cell>
          <cell r="S9409">
            <v>18</v>
          </cell>
        </row>
        <row r="9410">
          <cell r="A9410" t="str">
            <v>401170016All</v>
          </cell>
          <cell r="B9410">
            <v>29</v>
          </cell>
          <cell r="R9410" t="str">
            <v>401130016All</v>
          </cell>
          <cell r="S9410">
            <v>28</v>
          </cell>
        </row>
        <row r="9411">
          <cell r="A9411" t="str">
            <v>401170041All</v>
          </cell>
          <cell r="B9411">
            <v>43</v>
          </cell>
          <cell r="R9411" t="str">
            <v>401130051All</v>
          </cell>
          <cell r="S9411">
            <v>34</v>
          </cell>
        </row>
        <row r="9412">
          <cell r="A9412" t="str">
            <v>401170051All</v>
          </cell>
          <cell r="B9412">
            <v>31</v>
          </cell>
          <cell r="R9412" t="str">
            <v>401130081All</v>
          </cell>
          <cell r="S9412">
            <v>13</v>
          </cell>
        </row>
        <row r="9413">
          <cell r="A9413" t="str">
            <v>401170081All</v>
          </cell>
          <cell r="B9413">
            <v>12</v>
          </cell>
          <cell r="R9413" t="str">
            <v>401150011All</v>
          </cell>
          <cell r="S9413">
            <v>21</v>
          </cell>
        </row>
        <row r="9414">
          <cell r="A9414" t="str">
            <v>401190011All</v>
          </cell>
          <cell r="B9414">
            <v>16</v>
          </cell>
          <cell r="R9414" t="str">
            <v>401150016All</v>
          </cell>
          <cell r="S9414">
            <v>29</v>
          </cell>
        </row>
        <row r="9415">
          <cell r="A9415" t="str">
            <v>401190016All</v>
          </cell>
          <cell r="B9415">
            <v>25</v>
          </cell>
          <cell r="R9415" t="str">
            <v>401150041All</v>
          </cell>
          <cell r="S9415">
            <v>68</v>
          </cell>
        </row>
        <row r="9416">
          <cell r="A9416" t="str">
            <v>401190051All</v>
          </cell>
          <cell r="B9416">
            <v>22</v>
          </cell>
          <cell r="R9416" t="str">
            <v>401150051All</v>
          </cell>
          <cell r="S9416">
            <v>48</v>
          </cell>
        </row>
        <row r="9417">
          <cell r="A9417" t="str">
            <v>401190081All</v>
          </cell>
          <cell r="B9417">
            <v>13</v>
          </cell>
          <cell r="R9417" t="str">
            <v>401150081All</v>
          </cell>
          <cell r="S9417">
            <v>14</v>
          </cell>
        </row>
        <row r="9418">
          <cell r="A9418" t="str">
            <v>401210011All</v>
          </cell>
          <cell r="B9418">
            <v>19</v>
          </cell>
          <cell r="R9418" t="str">
            <v>401170011All</v>
          </cell>
          <cell r="S9418">
            <v>17</v>
          </cell>
        </row>
        <row r="9419">
          <cell r="A9419" t="str">
            <v>401210041All</v>
          </cell>
          <cell r="B9419">
            <v>67</v>
          </cell>
          <cell r="R9419" t="str">
            <v>401170016All</v>
          </cell>
          <cell r="S9419">
            <v>29</v>
          </cell>
        </row>
        <row r="9420">
          <cell r="A9420" t="str">
            <v>401210051All</v>
          </cell>
          <cell r="B9420">
            <v>32</v>
          </cell>
          <cell r="R9420" t="str">
            <v>401170041All</v>
          </cell>
          <cell r="S9420">
            <v>43</v>
          </cell>
        </row>
        <row r="9421">
          <cell r="A9421" t="str">
            <v>401210075All</v>
          </cell>
          <cell r="B9421">
            <v>1250</v>
          </cell>
          <cell r="R9421" t="str">
            <v>401170051All</v>
          </cell>
          <cell r="S9421">
            <v>31</v>
          </cell>
        </row>
        <row r="9422">
          <cell r="A9422" t="str">
            <v>401210081All</v>
          </cell>
          <cell r="B9422">
            <v>11</v>
          </cell>
          <cell r="R9422" t="str">
            <v>401170081All</v>
          </cell>
          <cell r="S9422">
            <v>12</v>
          </cell>
        </row>
        <row r="9423">
          <cell r="A9423" t="str">
            <v>401230011All</v>
          </cell>
          <cell r="B9423">
            <v>18</v>
          </cell>
          <cell r="R9423" t="str">
            <v>401190011All</v>
          </cell>
          <cell r="S9423">
            <v>16</v>
          </cell>
        </row>
        <row r="9424">
          <cell r="A9424" t="str">
            <v>401230081All</v>
          </cell>
          <cell r="B9424">
            <v>12</v>
          </cell>
          <cell r="R9424" t="str">
            <v>401190016All</v>
          </cell>
          <cell r="S9424">
            <v>25</v>
          </cell>
        </row>
        <row r="9425">
          <cell r="A9425" t="str">
            <v>401250011All</v>
          </cell>
          <cell r="B9425">
            <v>18</v>
          </cell>
          <cell r="R9425" t="str">
            <v>401190051All</v>
          </cell>
          <cell r="S9425">
            <v>22</v>
          </cell>
        </row>
        <row r="9426">
          <cell r="A9426" t="str">
            <v>401250016All</v>
          </cell>
          <cell r="B9426">
            <v>25</v>
          </cell>
          <cell r="R9426" t="str">
            <v>401190081All</v>
          </cell>
          <cell r="S9426">
            <v>13</v>
          </cell>
        </row>
        <row r="9427">
          <cell r="A9427" t="str">
            <v>401250041All</v>
          </cell>
          <cell r="B9427">
            <v>70</v>
          </cell>
          <cell r="R9427" t="str">
            <v>401210011All</v>
          </cell>
          <cell r="S9427">
            <v>19</v>
          </cell>
        </row>
        <row r="9428">
          <cell r="A9428" t="str">
            <v>401250051All</v>
          </cell>
          <cell r="B9428">
            <v>21</v>
          </cell>
          <cell r="R9428" t="str">
            <v>401210041All</v>
          </cell>
          <cell r="S9428">
            <v>67</v>
          </cell>
        </row>
        <row r="9429">
          <cell r="A9429" t="str">
            <v>401250075All</v>
          </cell>
          <cell r="B9429">
            <v>976</v>
          </cell>
          <cell r="R9429" t="str">
            <v>401210051All</v>
          </cell>
          <cell r="S9429">
            <v>32</v>
          </cell>
        </row>
        <row r="9430">
          <cell r="A9430" t="str">
            <v>401250081All</v>
          </cell>
          <cell r="B9430">
            <v>15</v>
          </cell>
          <cell r="R9430" t="str">
            <v>401210075All</v>
          </cell>
          <cell r="S9430">
            <v>1250</v>
          </cell>
        </row>
        <row r="9431">
          <cell r="A9431" t="str">
            <v>401290011All</v>
          </cell>
          <cell r="B9431">
            <v>18</v>
          </cell>
          <cell r="R9431" t="str">
            <v>401210081All</v>
          </cell>
          <cell r="S9431">
            <v>11</v>
          </cell>
        </row>
        <row r="9432">
          <cell r="A9432" t="str">
            <v>401290016All</v>
          </cell>
          <cell r="B9432">
            <v>25</v>
          </cell>
          <cell r="R9432" t="str">
            <v>401230011All</v>
          </cell>
          <cell r="S9432">
            <v>18</v>
          </cell>
        </row>
        <row r="9433">
          <cell r="A9433" t="str">
            <v>401290051All</v>
          </cell>
          <cell r="B9433">
            <v>17</v>
          </cell>
          <cell r="R9433" t="str">
            <v>401230081All</v>
          </cell>
          <cell r="S9433">
            <v>12</v>
          </cell>
        </row>
        <row r="9434">
          <cell r="A9434" t="str">
            <v>401310011All</v>
          </cell>
          <cell r="B9434">
            <v>17</v>
          </cell>
          <cell r="R9434" t="str">
            <v>401250011All</v>
          </cell>
          <cell r="S9434">
            <v>18</v>
          </cell>
        </row>
        <row r="9435">
          <cell r="A9435" t="str">
            <v>401310016All</v>
          </cell>
          <cell r="B9435">
            <v>28</v>
          </cell>
          <cell r="R9435" t="str">
            <v>401250016All</v>
          </cell>
          <cell r="S9435">
            <v>25</v>
          </cell>
        </row>
        <row r="9436">
          <cell r="A9436" t="str">
            <v>401310041All</v>
          </cell>
          <cell r="B9436">
            <v>41</v>
          </cell>
          <cell r="R9436" t="str">
            <v>401250041All</v>
          </cell>
          <cell r="S9436">
            <v>70</v>
          </cell>
        </row>
        <row r="9437">
          <cell r="A9437" t="str">
            <v>401310051All</v>
          </cell>
          <cell r="B9437">
            <v>38</v>
          </cell>
          <cell r="R9437" t="str">
            <v>401250051All</v>
          </cell>
          <cell r="S9437">
            <v>21</v>
          </cell>
        </row>
        <row r="9438">
          <cell r="A9438" t="str">
            <v>401310081All</v>
          </cell>
          <cell r="B9438">
            <v>15</v>
          </cell>
          <cell r="R9438" t="str">
            <v>401250075All</v>
          </cell>
          <cell r="S9438">
            <v>976</v>
          </cell>
        </row>
        <row r="9439">
          <cell r="A9439" t="str">
            <v>401330011All</v>
          </cell>
          <cell r="B9439">
            <v>20</v>
          </cell>
          <cell r="R9439" t="str">
            <v>401250081All</v>
          </cell>
          <cell r="S9439">
            <v>15</v>
          </cell>
        </row>
        <row r="9440">
          <cell r="A9440" t="str">
            <v>401330041All</v>
          </cell>
          <cell r="B9440">
            <v>48</v>
          </cell>
          <cell r="R9440" t="str">
            <v>401290011All</v>
          </cell>
          <cell r="S9440">
            <v>18</v>
          </cell>
        </row>
        <row r="9441">
          <cell r="A9441" t="str">
            <v>401330051All</v>
          </cell>
          <cell r="B9441">
            <v>24</v>
          </cell>
          <cell r="R9441" t="str">
            <v>401290016All</v>
          </cell>
          <cell r="S9441">
            <v>25</v>
          </cell>
        </row>
        <row r="9442">
          <cell r="A9442" t="str">
            <v>401330081All</v>
          </cell>
          <cell r="B9442">
            <v>15</v>
          </cell>
          <cell r="R9442" t="str">
            <v>401290051All</v>
          </cell>
          <cell r="S9442">
            <v>17</v>
          </cell>
        </row>
        <row r="9443">
          <cell r="A9443" t="str">
            <v>401350011All</v>
          </cell>
          <cell r="B9443">
            <v>30</v>
          </cell>
          <cell r="R9443" t="str">
            <v>401310011All</v>
          </cell>
          <cell r="S9443">
            <v>17</v>
          </cell>
        </row>
        <row r="9444">
          <cell r="A9444" t="str">
            <v>401350011Irrigated</v>
          </cell>
          <cell r="B9444">
            <v>30</v>
          </cell>
          <cell r="R9444" t="str">
            <v>401310016All</v>
          </cell>
          <cell r="S9444">
            <v>28</v>
          </cell>
        </row>
        <row r="9445">
          <cell r="A9445" t="str">
            <v>401350011Nonirrigated</v>
          </cell>
          <cell r="B9445">
            <v>30</v>
          </cell>
          <cell r="R9445" t="str">
            <v>401310041All</v>
          </cell>
          <cell r="S9445">
            <v>41</v>
          </cell>
        </row>
        <row r="9446">
          <cell r="A9446" t="str">
            <v>401350041All</v>
          </cell>
          <cell r="B9446">
            <v>82</v>
          </cell>
          <cell r="R9446" t="str">
            <v>401310051All</v>
          </cell>
          <cell r="S9446">
            <v>38</v>
          </cell>
        </row>
        <row r="9447">
          <cell r="A9447" t="str">
            <v>401350041Irrigated</v>
          </cell>
          <cell r="B9447">
            <v>83</v>
          </cell>
          <cell r="R9447" t="str">
            <v>401310081All</v>
          </cell>
          <cell r="S9447">
            <v>15</v>
          </cell>
        </row>
        <row r="9448">
          <cell r="A9448" t="str">
            <v>401350041Nonirrigated</v>
          </cell>
          <cell r="B9448">
            <v>79</v>
          </cell>
          <cell r="R9448" t="str">
            <v>401330011All</v>
          </cell>
          <cell r="S9448">
            <v>20</v>
          </cell>
        </row>
        <row r="9449">
          <cell r="A9449" t="str">
            <v>401350051All</v>
          </cell>
          <cell r="B9449">
            <v>32</v>
          </cell>
          <cell r="R9449" t="str">
            <v>401330041All</v>
          </cell>
          <cell r="S9449">
            <v>48</v>
          </cell>
        </row>
        <row r="9450">
          <cell r="A9450" t="str">
            <v>401350081All</v>
          </cell>
          <cell r="B9450">
            <v>13</v>
          </cell>
          <cell r="R9450" t="str">
            <v>401330051All</v>
          </cell>
          <cell r="S9450">
            <v>24</v>
          </cell>
        </row>
        <row r="9451">
          <cell r="A9451" t="str">
            <v>401350081Irrigated</v>
          </cell>
          <cell r="B9451">
            <v>15</v>
          </cell>
          <cell r="R9451" t="str">
            <v>401330081All</v>
          </cell>
          <cell r="S9451">
            <v>15</v>
          </cell>
        </row>
        <row r="9452">
          <cell r="A9452" t="str">
            <v>401350081Nonirrigated</v>
          </cell>
          <cell r="B9452">
            <v>12</v>
          </cell>
          <cell r="R9452" t="str">
            <v>401350011All</v>
          </cell>
          <cell r="S9452">
            <v>30</v>
          </cell>
        </row>
        <row r="9453">
          <cell r="A9453" t="str">
            <v>401370011All</v>
          </cell>
          <cell r="B9453">
            <v>17</v>
          </cell>
          <cell r="R9453" t="str">
            <v>401350011Irrigated</v>
          </cell>
          <cell r="S9453">
            <v>30</v>
          </cell>
        </row>
        <row r="9454">
          <cell r="A9454" t="str">
            <v>401370016All</v>
          </cell>
          <cell r="B9454">
            <v>27</v>
          </cell>
          <cell r="R9454" t="str">
            <v>401350011NonIrrigated</v>
          </cell>
          <cell r="S9454">
            <v>30</v>
          </cell>
        </row>
        <row r="9455">
          <cell r="A9455" t="str">
            <v>401370051All</v>
          </cell>
          <cell r="B9455">
            <v>20</v>
          </cell>
          <cell r="R9455" t="str">
            <v>401350041All</v>
          </cell>
          <cell r="S9455">
            <v>82</v>
          </cell>
        </row>
        <row r="9456">
          <cell r="A9456" t="str">
            <v>401370075All</v>
          </cell>
          <cell r="B9456">
            <v>1474</v>
          </cell>
          <cell r="R9456" t="str">
            <v>401350041Irrigated</v>
          </cell>
          <cell r="S9456">
            <v>83</v>
          </cell>
        </row>
        <row r="9457">
          <cell r="A9457" t="str">
            <v>401390011All</v>
          </cell>
          <cell r="B9457">
            <v>20</v>
          </cell>
          <cell r="R9457" t="str">
            <v>401350041NonIrrigated</v>
          </cell>
          <cell r="S9457">
            <v>79</v>
          </cell>
        </row>
        <row r="9458">
          <cell r="A9458" t="str">
            <v>401390011Irrigated</v>
          </cell>
          <cell r="B9458">
            <v>32</v>
          </cell>
          <cell r="R9458" t="str">
            <v>401350051All</v>
          </cell>
          <cell r="S9458">
            <v>32</v>
          </cell>
        </row>
        <row r="9459">
          <cell r="A9459" t="str">
            <v>401390011Nonirrigated</v>
          </cell>
          <cell r="B9459">
            <v>15</v>
          </cell>
          <cell r="R9459" t="str">
            <v>401350081All</v>
          </cell>
          <cell r="S9459">
            <v>13</v>
          </cell>
        </row>
        <row r="9460">
          <cell r="A9460" t="str">
            <v>401390016All</v>
          </cell>
          <cell r="B9460">
            <v>25</v>
          </cell>
          <cell r="R9460" t="str">
            <v>401350081Irrigated</v>
          </cell>
          <cell r="S9460">
            <v>15</v>
          </cell>
        </row>
        <row r="9461">
          <cell r="A9461" t="str">
            <v>401390016Irrigated</v>
          </cell>
          <cell r="B9461">
            <v>29</v>
          </cell>
          <cell r="R9461" t="str">
            <v>401350081NonIrrigated</v>
          </cell>
          <cell r="S9461">
            <v>12</v>
          </cell>
        </row>
        <row r="9462">
          <cell r="A9462" t="str">
            <v>401390016Nonirrigated</v>
          </cell>
          <cell r="B9462">
            <v>18</v>
          </cell>
          <cell r="R9462" t="str">
            <v>401370011All</v>
          </cell>
          <cell r="S9462">
            <v>17</v>
          </cell>
        </row>
        <row r="9463">
          <cell r="A9463" t="str">
            <v>401390041All</v>
          </cell>
          <cell r="B9463">
            <v>131</v>
          </cell>
          <cell r="R9463" t="str">
            <v>401370016All</v>
          </cell>
          <cell r="S9463">
            <v>27</v>
          </cell>
        </row>
        <row r="9464">
          <cell r="A9464" t="str">
            <v>401390051All</v>
          </cell>
          <cell r="B9464">
            <v>24</v>
          </cell>
          <cell r="R9464" t="str">
            <v>401370051All</v>
          </cell>
          <cell r="S9464">
            <v>20</v>
          </cell>
        </row>
        <row r="9465">
          <cell r="A9465" t="str">
            <v>401390078All</v>
          </cell>
          <cell r="B9465">
            <v>692</v>
          </cell>
          <cell r="R9465" t="str">
            <v>401370075All</v>
          </cell>
          <cell r="S9465">
            <v>1474</v>
          </cell>
        </row>
        <row r="9466">
          <cell r="A9466" t="str">
            <v>401390081All</v>
          </cell>
          <cell r="B9466">
            <v>29</v>
          </cell>
          <cell r="R9466" t="str">
            <v>401390011All</v>
          </cell>
          <cell r="S9466">
            <v>20</v>
          </cell>
        </row>
        <row r="9467">
          <cell r="A9467" t="str">
            <v>401390091All</v>
          </cell>
          <cell r="B9467">
            <v>32</v>
          </cell>
          <cell r="R9467" t="str">
            <v>401390011Irrigated</v>
          </cell>
          <cell r="S9467">
            <v>32</v>
          </cell>
        </row>
        <row r="9468">
          <cell r="A9468" t="str">
            <v>401410011All</v>
          </cell>
          <cell r="B9468">
            <v>18</v>
          </cell>
          <cell r="R9468" t="str">
            <v>401390011NonIrrigated</v>
          </cell>
          <cell r="S9468">
            <v>15</v>
          </cell>
        </row>
        <row r="9469">
          <cell r="A9469" t="str">
            <v>401410016All</v>
          </cell>
          <cell r="B9469">
            <v>18</v>
          </cell>
          <cell r="R9469" t="str">
            <v>401390016All</v>
          </cell>
          <cell r="S9469">
            <v>25</v>
          </cell>
        </row>
        <row r="9470">
          <cell r="A9470" t="str">
            <v>401410041All</v>
          </cell>
          <cell r="B9470">
            <v>47</v>
          </cell>
          <cell r="R9470" t="str">
            <v>401390016Irrigated</v>
          </cell>
          <cell r="S9470">
            <v>29</v>
          </cell>
        </row>
        <row r="9471">
          <cell r="A9471" t="str">
            <v>401410041Irrigated</v>
          </cell>
          <cell r="B9471">
            <v>50</v>
          </cell>
          <cell r="R9471" t="str">
            <v>401390016NonIrrigated</v>
          </cell>
          <cell r="S9471">
            <v>18</v>
          </cell>
        </row>
        <row r="9472">
          <cell r="A9472" t="str">
            <v>401410041Nonirrigated</v>
          </cell>
          <cell r="B9472">
            <v>25</v>
          </cell>
          <cell r="R9472" t="str">
            <v>401390041All</v>
          </cell>
          <cell r="S9472">
            <v>131</v>
          </cell>
        </row>
        <row r="9473">
          <cell r="A9473" t="str">
            <v>401410051All</v>
          </cell>
          <cell r="B9473">
            <v>25</v>
          </cell>
          <cell r="R9473" t="str">
            <v>401390051All</v>
          </cell>
          <cell r="S9473">
            <v>24</v>
          </cell>
        </row>
        <row r="9474">
          <cell r="A9474" t="str">
            <v>401410075All</v>
          </cell>
          <cell r="B9474">
            <v>1656</v>
          </cell>
          <cell r="R9474" t="str">
            <v>401390078All</v>
          </cell>
          <cell r="S9474">
            <v>692</v>
          </cell>
        </row>
        <row r="9475">
          <cell r="A9475" t="str">
            <v>401410081All</v>
          </cell>
          <cell r="B9475">
            <v>11</v>
          </cell>
          <cell r="R9475" t="str">
            <v>401390081All</v>
          </cell>
          <cell r="S9475">
            <v>29</v>
          </cell>
        </row>
        <row r="9476">
          <cell r="A9476" t="str">
            <v>401410081Irrigated</v>
          </cell>
          <cell r="B9476">
            <v>17</v>
          </cell>
          <cell r="R9476" t="str">
            <v>401390091All</v>
          </cell>
          <cell r="S9476">
            <v>32</v>
          </cell>
        </row>
        <row r="9477">
          <cell r="A9477" t="str">
            <v>401410081Nonirrigated</v>
          </cell>
          <cell r="B9477">
            <v>8</v>
          </cell>
          <cell r="R9477" t="str">
            <v>401410011All</v>
          </cell>
          <cell r="S9477">
            <v>18</v>
          </cell>
        </row>
        <row r="9478">
          <cell r="A9478" t="str">
            <v>401410396All</v>
          </cell>
          <cell r="B9478">
            <v>280</v>
          </cell>
          <cell r="R9478" t="str">
            <v>401410016All</v>
          </cell>
          <cell r="S9478">
            <v>18</v>
          </cell>
        </row>
        <row r="9479">
          <cell r="A9479" t="str">
            <v>401430011All</v>
          </cell>
          <cell r="B9479">
            <v>18</v>
          </cell>
          <cell r="R9479" t="str">
            <v>401410041All</v>
          </cell>
          <cell r="S9479">
            <v>47</v>
          </cell>
        </row>
        <row r="9480">
          <cell r="A9480" t="str">
            <v>401430051All</v>
          </cell>
          <cell r="B9480">
            <v>41</v>
          </cell>
          <cell r="R9480" t="str">
            <v>401410041Irrigated</v>
          </cell>
          <cell r="S9480">
            <v>50</v>
          </cell>
        </row>
        <row r="9481">
          <cell r="A9481" t="str">
            <v>401430081All</v>
          </cell>
          <cell r="B9481">
            <v>14</v>
          </cell>
          <cell r="R9481" t="str">
            <v>401410041NonIrrigated</v>
          </cell>
          <cell r="S9481">
            <v>25</v>
          </cell>
        </row>
        <row r="9482">
          <cell r="A9482" t="str">
            <v>401450011All</v>
          </cell>
          <cell r="B9482">
            <v>20</v>
          </cell>
          <cell r="R9482" t="str">
            <v>401410051All</v>
          </cell>
          <cell r="S9482">
            <v>25</v>
          </cell>
        </row>
        <row r="9483">
          <cell r="A9483" t="str">
            <v>401450016All</v>
          </cell>
          <cell r="B9483">
            <v>28</v>
          </cell>
          <cell r="R9483" t="str">
            <v>401410075All</v>
          </cell>
          <cell r="S9483">
            <v>1656</v>
          </cell>
        </row>
        <row r="9484">
          <cell r="A9484" t="str">
            <v>401450041All</v>
          </cell>
          <cell r="B9484">
            <v>63</v>
          </cell>
          <cell r="R9484" t="str">
            <v>401410081All</v>
          </cell>
          <cell r="S9484">
            <v>11</v>
          </cell>
        </row>
        <row r="9485">
          <cell r="A9485" t="str">
            <v>401450051All</v>
          </cell>
          <cell r="B9485">
            <v>38</v>
          </cell>
          <cell r="R9485" t="str">
            <v>401410081Irrigated</v>
          </cell>
          <cell r="S9485">
            <v>17</v>
          </cell>
        </row>
        <row r="9486">
          <cell r="A9486" t="str">
            <v>401450081All</v>
          </cell>
          <cell r="B9486">
            <v>15</v>
          </cell>
          <cell r="R9486" t="str">
            <v>401410081NonIrrigated</v>
          </cell>
          <cell r="S9486">
            <v>8</v>
          </cell>
        </row>
        <row r="9487">
          <cell r="A9487" t="str">
            <v>401470011All</v>
          </cell>
          <cell r="B9487">
            <v>18</v>
          </cell>
          <cell r="R9487" t="str">
            <v>401410396All</v>
          </cell>
          <cell r="S9487">
            <v>280</v>
          </cell>
        </row>
        <row r="9488">
          <cell r="A9488" t="str">
            <v>401470051All</v>
          </cell>
          <cell r="B9488">
            <v>32</v>
          </cell>
          <cell r="R9488" t="str">
            <v>401430011All</v>
          </cell>
          <cell r="S9488">
            <v>18</v>
          </cell>
        </row>
        <row r="9489">
          <cell r="A9489" t="str">
            <v>401470081All</v>
          </cell>
          <cell r="B9489">
            <v>13</v>
          </cell>
          <cell r="R9489" t="str">
            <v>401430051All</v>
          </cell>
          <cell r="S9489">
            <v>41</v>
          </cell>
        </row>
        <row r="9490">
          <cell r="A9490" t="str">
            <v>401490011All</v>
          </cell>
          <cell r="B9490">
            <v>20</v>
          </cell>
          <cell r="R9490" t="str">
            <v>401430081All</v>
          </cell>
          <cell r="S9490">
            <v>14</v>
          </cell>
        </row>
        <row r="9491">
          <cell r="A9491" t="str">
            <v>401490016All</v>
          </cell>
          <cell r="B9491">
            <v>25</v>
          </cell>
          <cell r="R9491" t="str">
            <v>401450011All</v>
          </cell>
          <cell r="S9491">
            <v>20</v>
          </cell>
        </row>
        <row r="9492">
          <cell r="A9492" t="str">
            <v>401490041All</v>
          </cell>
          <cell r="B9492">
            <v>43</v>
          </cell>
          <cell r="R9492" t="str">
            <v>401450016All</v>
          </cell>
          <cell r="S9492">
            <v>28</v>
          </cell>
        </row>
        <row r="9493">
          <cell r="A9493" t="str">
            <v>401490041Irrigated</v>
          </cell>
          <cell r="B9493">
            <v>43</v>
          </cell>
          <cell r="R9493" t="str">
            <v>401450041All</v>
          </cell>
          <cell r="S9493">
            <v>63</v>
          </cell>
        </row>
        <row r="9494">
          <cell r="A9494" t="str">
            <v>401490041Nonirrigated</v>
          </cell>
          <cell r="B9494">
            <v>31</v>
          </cell>
          <cell r="R9494" t="str">
            <v>401450051All</v>
          </cell>
          <cell r="S9494">
            <v>38</v>
          </cell>
        </row>
        <row r="9495">
          <cell r="A9495" t="str">
            <v>401490051All</v>
          </cell>
          <cell r="B9495">
            <v>23</v>
          </cell>
          <cell r="R9495" t="str">
            <v>401450081All</v>
          </cell>
          <cell r="S9495">
            <v>15</v>
          </cell>
        </row>
        <row r="9496">
          <cell r="A9496" t="str">
            <v>401490075All</v>
          </cell>
          <cell r="B9496">
            <v>1264</v>
          </cell>
          <cell r="R9496" t="str">
            <v>401470011All</v>
          </cell>
          <cell r="S9496">
            <v>18</v>
          </cell>
        </row>
        <row r="9497">
          <cell r="A9497" t="str">
            <v>401490075Irrigated</v>
          </cell>
          <cell r="B9497">
            <v>1980</v>
          </cell>
          <cell r="R9497" t="str">
            <v>401470051All</v>
          </cell>
          <cell r="S9497">
            <v>32</v>
          </cell>
        </row>
        <row r="9498">
          <cell r="A9498" t="str">
            <v>401490075Nonirrigated</v>
          </cell>
          <cell r="B9498">
            <v>473</v>
          </cell>
          <cell r="R9498" t="str">
            <v>401470081All</v>
          </cell>
          <cell r="S9498">
            <v>13</v>
          </cell>
        </row>
        <row r="9499">
          <cell r="A9499" t="str">
            <v>401490081All</v>
          </cell>
          <cell r="B9499">
            <v>8</v>
          </cell>
          <cell r="R9499" t="str">
            <v>401490011All</v>
          </cell>
          <cell r="S9499">
            <v>20</v>
          </cell>
        </row>
        <row r="9500">
          <cell r="A9500" t="str">
            <v>401490081Irrigated</v>
          </cell>
          <cell r="B9500">
            <v>8</v>
          </cell>
          <cell r="R9500" t="str">
            <v>401490016All</v>
          </cell>
          <cell r="S9500">
            <v>25</v>
          </cell>
        </row>
        <row r="9501">
          <cell r="A9501" t="str">
            <v>401490081Nonirrigated</v>
          </cell>
          <cell r="B9501">
            <v>8</v>
          </cell>
          <cell r="R9501" t="str">
            <v>401490041All</v>
          </cell>
          <cell r="S9501">
            <v>43</v>
          </cell>
        </row>
        <row r="9502">
          <cell r="A9502" t="str">
            <v>401490396All</v>
          </cell>
          <cell r="B9502">
            <v>280</v>
          </cell>
          <cell r="R9502" t="str">
            <v>401490041Irrigated</v>
          </cell>
          <cell r="S9502">
            <v>43</v>
          </cell>
        </row>
        <row r="9503">
          <cell r="A9503" t="str">
            <v>401510011All</v>
          </cell>
          <cell r="B9503">
            <v>20</v>
          </cell>
          <cell r="R9503" t="str">
            <v>401490041NonIrrigated</v>
          </cell>
          <cell r="S9503">
            <v>31</v>
          </cell>
        </row>
        <row r="9504">
          <cell r="A9504" t="str">
            <v>401510051All</v>
          </cell>
          <cell r="B9504">
            <v>20</v>
          </cell>
          <cell r="R9504" t="str">
            <v>401490051All</v>
          </cell>
          <cell r="S9504">
            <v>23</v>
          </cell>
        </row>
        <row r="9505">
          <cell r="A9505" t="str">
            <v>401510081All</v>
          </cell>
          <cell r="B9505">
            <v>12</v>
          </cell>
          <cell r="R9505" t="str">
            <v>401490075All</v>
          </cell>
          <cell r="S9505">
            <v>1264</v>
          </cell>
        </row>
        <row r="9506">
          <cell r="A9506" t="str">
            <v>401510711All</v>
          </cell>
          <cell r="B9506">
            <v>909</v>
          </cell>
          <cell r="R9506" t="str">
            <v>401490075Irrigated</v>
          </cell>
          <cell r="S9506">
            <v>1980</v>
          </cell>
        </row>
        <row r="9507">
          <cell r="A9507" t="str">
            <v>401530011All</v>
          </cell>
          <cell r="B9507">
            <v>18</v>
          </cell>
          <cell r="R9507" t="str">
            <v>401490075NonIrrigated</v>
          </cell>
          <cell r="S9507">
            <v>473</v>
          </cell>
        </row>
        <row r="9508">
          <cell r="A9508" t="str">
            <v>401530016All</v>
          </cell>
          <cell r="B9508">
            <v>15</v>
          </cell>
          <cell r="R9508" t="str">
            <v>401490081All</v>
          </cell>
          <cell r="S9508">
            <v>8</v>
          </cell>
        </row>
        <row r="9509">
          <cell r="A9509" t="str">
            <v>401530051All</v>
          </cell>
          <cell r="B9509">
            <v>15</v>
          </cell>
          <cell r="R9509" t="str">
            <v>401490081Irrigated</v>
          </cell>
          <cell r="S9509">
            <v>8</v>
          </cell>
        </row>
        <row r="9510">
          <cell r="A9510" t="str">
            <v>401530081All</v>
          </cell>
          <cell r="B9510">
            <v>11</v>
          </cell>
          <cell r="R9510" t="str">
            <v>401490081NonIrrigated</v>
          </cell>
          <cell r="S9510">
            <v>8</v>
          </cell>
        </row>
        <row r="9511">
          <cell r="A9511" t="str">
            <v>410010011All</v>
          </cell>
          <cell r="B9511">
            <v>60</v>
          </cell>
          <cell r="R9511" t="str">
            <v>401490396All</v>
          </cell>
          <cell r="S9511">
            <v>280</v>
          </cell>
        </row>
        <row r="9512">
          <cell r="A9512" t="str">
            <v>410030011All</v>
          </cell>
          <cell r="B9512">
            <v>69</v>
          </cell>
          <cell r="R9512" t="str">
            <v>401510011All</v>
          </cell>
          <cell r="S9512">
            <v>20</v>
          </cell>
        </row>
        <row r="9513">
          <cell r="A9513" t="str">
            <v>410030016All</v>
          </cell>
          <cell r="B9513">
            <v>58</v>
          </cell>
          <cell r="R9513" t="str">
            <v>401510051All</v>
          </cell>
          <cell r="S9513">
            <v>20</v>
          </cell>
        </row>
        <row r="9514">
          <cell r="A9514" t="str">
            <v>410050011All</v>
          </cell>
          <cell r="B9514">
            <v>69</v>
          </cell>
          <cell r="R9514" t="str">
            <v>401510081All</v>
          </cell>
          <cell r="S9514">
            <v>12</v>
          </cell>
        </row>
        <row r="9515">
          <cell r="A9515" t="str">
            <v>410050016All</v>
          </cell>
          <cell r="B9515">
            <v>60</v>
          </cell>
          <cell r="R9515" t="str">
            <v>401510711All</v>
          </cell>
          <cell r="S9515">
            <v>909</v>
          </cell>
        </row>
        <row r="9516">
          <cell r="A9516" t="str">
            <v>410050041Irrigated</v>
          </cell>
          <cell r="B9516">
            <v>18</v>
          </cell>
          <cell r="R9516" t="str">
            <v>401530011All</v>
          </cell>
          <cell r="S9516">
            <v>18</v>
          </cell>
        </row>
        <row r="9517">
          <cell r="A9517" t="str">
            <v>410050041Nonirrigated</v>
          </cell>
          <cell r="B9517">
            <v>15</v>
          </cell>
          <cell r="R9517" t="str">
            <v>401530016All</v>
          </cell>
          <cell r="S9517">
            <v>15</v>
          </cell>
        </row>
        <row r="9518">
          <cell r="A9518" t="str">
            <v>410090011All</v>
          </cell>
          <cell r="B9518">
            <v>55</v>
          </cell>
          <cell r="R9518" t="str">
            <v>401530051All</v>
          </cell>
          <cell r="S9518">
            <v>15</v>
          </cell>
        </row>
        <row r="9519">
          <cell r="A9519" t="str">
            <v>410090016All</v>
          </cell>
          <cell r="B9519">
            <v>61</v>
          </cell>
          <cell r="R9519" t="str">
            <v>401530081All</v>
          </cell>
          <cell r="S9519">
            <v>11</v>
          </cell>
        </row>
        <row r="9520">
          <cell r="A9520" t="str">
            <v>410090091All</v>
          </cell>
          <cell r="B9520">
            <v>42</v>
          </cell>
          <cell r="R9520" t="str">
            <v>410010011All</v>
          </cell>
          <cell r="S9520">
            <v>60</v>
          </cell>
        </row>
        <row r="9521">
          <cell r="A9521" t="str">
            <v>410130011All</v>
          </cell>
          <cell r="B9521">
            <v>67</v>
          </cell>
          <cell r="R9521" t="str">
            <v>410030011All</v>
          </cell>
          <cell r="S9521">
            <v>69</v>
          </cell>
        </row>
        <row r="9522">
          <cell r="A9522" t="str">
            <v>410130016All</v>
          </cell>
          <cell r="B9522">
            <v>53</v>
          </cell>
          <cell r="R9522" t="str">
            <v>410030016All</v>
          </cell>
          <cell r="S9522">
            <v>58</v>
          </cell>
        </row>
        <row r="9523">
          <cell r="A9523" t="str">
            <v>410170011All</v>
          </cell>
          <cell r="B9523">
            <v>63</v>
          </cell>
          <cell r="R9523" t="str">
            <v>410050011All</v>
          </cell>
          <cell r="S9523">
            <v>69</v>
          </cell>
        </row>
        <row r="9524">
          <cell r="A9524" t="str">
            <v>410190011All</v>
          </cell>
          <cell r="B9524">
            <v>52</v>
          </cell>
          <cell r="R9524" t="str">
            <v>410050016All</v>
          </cell>
          <cell r="S9524">
            <v>60</v>
          </cell>
        </row>
        <row r="9525">
          <cell r="A9525" t="str">
            <v>410190016All</v>
          </cell>
          <cell r="B9525">
            <v>61</v>
          </cell>
          <cell r="R9525" t="str">
            <v>410050041All</v>
          </cell>
          <cell r="S9525">
            <v>16</v>
          </cell>
        </row>
        <row r="9526">
          <cell r="A9526" t="str">
            <v>410210011All</v>
          </cell>
          <cell r="B9526">
            <v>23</v>
          </cell>
          <cell r="R9526" t="str">
            <v>410050041Irrigated</v>
          </cell>
          <cell r="S9526">
            <v>18</v>
          </cell>
        </row>
        <row r="9527">
          <cell r="A9527" t="str">
            <v>410210016All</v>
          </cell>
          <cell r="B9527">
            <v>27</v>
          </cell>
          <cell r="R9527" t="str">
            <v>410050041NonIrrigated</v>
          </cell>
          <cell r="S9527">
            <v>15</v>
          </cell>
        </row>
        <row r="9528">
          <cell r="A9528" t="str">
            <v>410210047GARAll</v>
          </cell>
          <cell r="B9528">
            <v>350</v>
          </cell>
          <cell r="R9528" t="str">
            <v>410090011All</v>
          </cell>
          <cell r="S9528">
            <v>55</v>
          </cell>
        </row>
        <row r="9529">
          <cell r="A9529" t="str">
            <v>410210067All</v>
          </cell>
          <cell r="B9529">
            <v>1946</v>
          </cell>
          <cell r="R9529" t="str">
            <v>410090016All</v>
          </cell>
          <cell r="S9529">
            <v>61</v>
          </cell>
        </row>
        <row r="9530">
          <cell r="A9530" t="str">
            <v>410210091All</v>
          </cell>
          <cell r="B9530">
            <v>27</v>
          </cell>
          <cell r="R9530" t="str">
            <v>410090091All</v>
          </cell>
          <cell r="S9530">
            <v>42</v>
          </cell>
        </row>
        <row r="9531">
          <cell r="A9531" t="str">
            <v>410210711All</v>
          </cell>
          <cell r="B9531">
            <v>786</v>
          </cell>
          <cell r="R9531" t="str">
            <v>410130011All</v>
          </cell>
          <cell r="S9531">
            <v>67</v>
          </cell>
        </row>
        <row r="9532">
          <cell r="A9532" t="str">
            <v>410230011All</v>
          </cell>
          <cell r="B9532">
            <v>43</v>
          </cell>
          <cell r="R9532" t="str">
            <v>410130016All</v>
          </cell>
          <cell r="S9532">
            <v>53</v>
          </cell>
        </row>
        <row r="9533">
          <cell r="A9533" t="str">
            <v>410250011All</v>
          </cell>
          <cell r="B9533">
            <v>42</v>
          </cell>
          <cell r="R9533" t="str">
            <v>410170011All</v>
          </cell>
          <cell r="S9533">
            <v>63</v>
          </cell>
        </row>
        <row r="9534">
          <cell r="A9534" t="str">
            <v>410250016All</v>
          </cell>
          <cell r="B9534">
            <v>38</v>
          </cell>
          <cell r="R9534" t="str">
            <v>410190011All</v>
          </cell>
          <cell r="S9534">
            <v>52</v>
          </cell>
        </row>
        <row r="9535">
          <cell r="A9535" t="str">
            <v>410290011All</v>
          </cell>
          <cell r="B9535">
            <v>45</v>
          </cell>
          <cell r="R9535" t="str">
            <v>410190016All</v>
          </cell>
          <cell r="S9535">
            <v>61</v>
          </cell>
        </row>
        <row r="9536">
          <cell r="A9536" t="str">
            <v>410290011Irrigated</v>
          </cell>
          <cell r="B9536">
            <v>57</v>
          </cell>
          <cell r="R9536" t="str">
            <v>410210011All</v>
          </cell>
          <cell r="S9536">
            <v>23</v>
          </cell>
        </row>
        <row r="9537">
          <cell r="A9537" t="str">
            <v>410290011Nonirrigated</v>
          </cell>
          <cell r="B9537">
            <v>35</v>
          </cell>
          <cell r="R9537" t="str">
            <v>410210016All</v>
          </cell>
          <cell r="S9537">
            <v>27</v>
          </cell>
        </row>
        <row r="9538">
          <cell r="A9538" t="str">
            <v>410310011All</v>
          </cell>
          <cell r="B9538">
            <v>77</v>
          </cell>
          <cell r="R9538" t="str">
            <v>410210047GARAll</v>
          </cell>
          <cell r="S9538">
            <v>350</v>
          </cell>
        </row>
        <row r="9539">
          <cell r="A9539" t="str">
            <v>410310016All</v>
          </cell>
          <cell r="B9539">
            <v>43</v>
          </cell>
          <cell r="R9539" t="str">
            <v>410210067All</v>
          </cell>
          <cell r="S9539">
            <v>1946</v>
          </cell>
        </row>
        <row r="9540">
          <cell r="A9540" t="str">
            <v>410310016Irrigated</v>
          </cell>
          <cell r="B9540">
            <v>55</v>
          </cell>
          <cell r="R9540" t="str">
            <v>410210091All</v>
          </cell>
          <cell r="S9540">
            <v>27</v>
          </cell>
        </row>
        <row r="9541">
          <cell r="A9541" t="str">
            <v>410310016Nonirrigated</v>
          </cell>
          <cell r="B9541">
            <v>21</v>
          </cell>
          <cell r="R9541" t="str">
            <v>410210711All</v>
          </cell>
          <cell r="S9541">
            <v>786</v>
          </cell>
        </row>
        <row r="9542">
          <cell r="A9542" t="str">
            <v>410330011All</v>
          </cell>
          <cell r="B9542">
            <v>44</v>
          </cell>
          <cell r="R9542" t="str">
            <v>410230011All</v>
          </cell>
          <cell r="S9542">
            <v>43</v>
          </cell>
        </row>
        <row r="9543">
          <cell r="A9543" t="str">
            <v>410350011All</v>
          </cell>
          <cell r="B9543">
            <v>64</v>
          </cell>
          <cell r="R9543" t="str">
            <v>410250011All</v>
          </cell>
          <cell r="S9543">
            <v>42</v>
          </cell>
        </row>
        <row r="9544">
          <cell r="A9544" t="str">
            <v>410350016All</v>
          </cell>
          <cell r="B9544">
            <v>81</v>
          </cell>
          <cell r="R9544" t="str">
            <v>410250016All</v>
          </cell>
          <cell r="S9544">
            <v>38</v>
          </cell>
        </row>
        <row r="9545">
          <cell r="A9545" t="str">
            <v>410350091All</v>
          </cell>
          <cell r="B9545">
            <v>57</v>
          </cell>
          <cell r="R9545" t="str">
            <v>410290011All</v>
          </cell>
          <cell r="S9545">
            <v>45</v>
          </cell>
        </row>
        <row r="9546">
          <cell r="A9546" t="str">
            <v>410370011All</v>
          </cell>
          <cell r="B9546">
            <v>36</v>
          </cell>
          <cell r="R9546" t="str">
            <v>410290011Irrigated</v>
          </cell>
          <cell r="S9546">
            <v>57</v>
          </cell>
        </row>
        <row r="9547">
          <cell r="A9547" t="str">
            <v>410370016All</v>
          </cell>
          <cell r="B9547">
            <v>50</v>
          </cell>
          <cell r="R9547" t="str">
            <v>410290011NonIrrigated</v>
          </cell>
          <cell r="S9547">
            <v>35</v>
          </cell>
        </row>
        <row r="9548">
          <cell r="A9548" t="str">
            <v>410390011All</v>
          </cell>
          <cell r="B9548">
            <v>68</v>
          </cell>
          <cell r="R9548" t="str">
            <v>410310011All</v>
          </cell>
          <cell r="S9548">
            <v>77</v>
          </cell>
        </row>
        <row r="9549">
          <cell r="A9549" t="str">
            <v>410390016All</v>
          </cell>
          <cell r="B9549">
            <v>59</v>
          </cell>
          <cell r="R9549" t="str">
            <v>410310016All</v>
          </cell>
          <cell r="S9549">
            <v>43</v>
          </cell>
        </row>
        <row r="9550">
          <cell r="A9550" t="str">
            <v>410430011All</v>
          </cell>
          <cell r="B9550">
            <v>70</v>
          </cell>
          <cell r="R9550" t="str">
            <v>410310016Irrigated</v>
          </cell>
          <cell r="S9550">
            <v>55</v>
          </cell>
        </row>
        <row r="9551">
          <cell r="A9551" t="str">
            <v>410430016All</v>
          </cell>
          <cell r="B9551">
            <v>61</v>
          </cell>
          <cell r="R9551" t="str">
            <v>410310016NonIrrigated</v>
          </cell>
          <cell r="S9551">
            <v>21</v>
          </cell>
        </row>
        <row r="9552">
          <cell r="A9552" t="str">
            <v>410450011All</v>
          </cell>
          <cell r="B9552">
            <v>76</v>
          </cell>
          <cell r="R9552" t="str">
            <v>410330011All</v>
          </cell>
          <cell r="S9552">
            <v>44</v>
          </cell>
        </row>
        <row r="9553">
          <cell r="A9553" t="str">
            <v>410450016All</v>
          </cell>
          <cell r="B9553">
            <v>59</v>
          </cell>
          <cell r="R9553" t="str">
            <v>410350011All</v>
          </cell>
          <cell r="S9553">
            <v>64</v>
          </cell>
        </row>
        <row r="9554">
          <cell r="A9554" t="str">
            <v>410450041All</v>
          </cell>
          <cell r="B9554">
            <v>125</v>
          </cell>
          <cell r="R9554" t="str">
            <v>410350016All</v>
          </cell>
          <cell r="S9554">
            <v>81</v>
          </cell>
        </row>
        <row r="9555">
          <cell r="A9555" t="str">
            <v>410450091All</v>
          </cell>
          <cell r="B9555">
            <v>57</v>
          </cell>
          <cell r="R9555" t="str">
            <v>410350091All</v>
          </cell>
          <cell r="S9555">
            <v>57</v>
          </cell>
        </row>
        <row r="9556">
          <cell r="A9556" t="str">
            <v>410470011All</v>
          </cell>
          <cell r="B9556">
            <v>67</v>
          </cell>
          <cell r="R9556" t="str">
            <v>410370011All</v>
          </cell>
          <cell r="S9556">
            <v>36</v>
          </cell>
        </row>
        <row r="9557">
          <cell r="A9557" t="str">
            <v>410470016All</v>
          </cell>
          <cell r="B9557">
            <v>68</v>
          </cell>
          <cell r="R9557" t="str">
            <v>410370016All</v>
          </cell>
          <cell r="S9557">
            <v>50</v>
          </cell>
        </row>
        <row r="9558">
          <cell r="A9558" t="str">
            <v>410490011All</v>
          </cell>
          <cell r="B9558">
            <v>26</v>
          </cell>
          <cell r="R9558" t="str">
            <v>410390011All</v>
          </cell>
          <cell r="S9558">
            <v>68</v>
          </cell>
        </row>
        <row r="9559">
          <cell r="A9559" t="str">
            <v>410490016All</v>
          </cell>
          <cell r="B9559">
            <v>49</v>
          </cell>
          <cell r="R9559" t="str">
            <v>410390016All</v>
          </cell>
          <cell r="S9559">
            <v>59</v>
          </cell>
        </row>
        <row r="9560">
          <cell r="A9560" t="str">
            <v>410490016Irrigated</v>
          </cell>
          <cell r="B9560">
            <v>60</v>
          </cell>
          <cell r="R9560" t="str">
            <v>410430011All</v>
          </cell>
          <cell r="S9560">
            <v>70</v>
          </cell>
        </row>
        <row r="9561">
          <cell r="A9561" t="str">
            <v>410490016Nonirrigated</v>
          </cell>
          <cell r="B9561">
            <v>27</v>
          </cell>
          <cell r="R9561" t="str">
            <v>410430016All</v>
          </cell>
          <cell r="S9561">
            <v>61</v>
          </cell>
        </row>
        <row r="9562">
          <cell r="A9562" t="str">
            <v>410490041All</v>
          </cell>
          <cell r="B9562">
            <v>151</v>
          </cell>
          <cell r="R9562" t="str">
            <v>410450011All</v>
          </cell>
          <cell r="S9562">
            <v>76</v>
          </cell>
        </row>
        <row r="9563">
          <cell r="A9563" t="str">
            <v>410490091All</v>
          </cell>
          <cell r="B9563">
            <v>26</v>
          </cell>
          <cell r="R9563" t="str">
            <v>410450016All</v>
          </cell>
          <cell r="S9563">
            <v>59</v>
          </cell>
        </row>
        <row r="9564">
          <cell r="A9564" t="str">
            <v>410490129All</v>
          </cell>
          <cell r="B9564">
            <v>1645</v>
          </cell>
          <cell r="R9564" t="str">
            <v>410450041All</v>
          </cell>
          <cell r="S9564">
            <v>125</v>
          </cell>
        </row>
        <row r="9565">
          <cell r="A9565" t="str">
            <v>410490711All</v>
          </cell>
          <cell r="B9565">
            <v>1645</v>
          </cell>
          <cell r="R9565" t="str">
            <v>410450091All</v>
          </cell>
          <cell r="S9565">
            <v>57</v>
          </cell>
        </row>
        <row r="9566">
          <cell r="A9566" t="str">
            <v>410510011All</v>
          </cell>
          <cell r="B9566">
            <v>59</v>
          </cell>
          <cell r="R9566" t="str">
            <v>410470011All</v>
          </cell>
          <cell r="S9566">
            <v>67</v>
          </cell>
        </row>
        <row r="9567">
          <cell r="A9567" t="str">
            <v>410510016All</v>
          </cell>
          <cell r="B9567">
            <v>60</v>
          </cell>
          <cell r="R9567" t="str">
            <v>410470016All</v>
          </cell>
          <cell r="S9567">
            <v>68</v>
          </cell>
        </row>
        <row r="9568">
          <cell r="A9568" t="str">
            <v>410530011All</v>
          </cell>
          <cell r="B9568">
            <v>70</v>
          </cell>
          <cell r="R9568" t="str">
            <v>410490011All</v>
          </cell>
          <cell r="S9568">
            <v>26</v>
          </cell>
        </row>
        <row r="9569">
          <cell r="A9569" t="str">
            <v>410530016All</v>
          </cell>
          <cell r="B9569">
            <v>62</v>
          </cell>
          <cell r="R9569" t="str">
            <v>410490016All</v>
          </cell>
          <cell r="S9569">
            <v>49</v>
          </cell>
        </row>
        <row r="9570">
          <cell r="A9570" t="str">
            <v>410550011All</v>
          </cell>
          <cell r="B9570">
            <v>31</v>
          </cell>
          <cell r="R9570" t="str">
            <v>410490016Irrigated</v>
          </cell>
          <cell r="S9570">
            <v>60</v>
          </cell>
        </row>
        <row r="9571">
          <cell r="A9571" t="str">
            <v>410550016All</v>
          </cell>
          <cell r="B9571">
            <v>40</v>
          </cell>
          <cell r="R9571" t="str">
            <v>410490016NonIrrigated</v>
          </cell>
          <cell r="S9571">
            <v>27</v>
          </cell>
        </row>
        <row r="9572">
          <cell r="A9572" t="str">
            <v>410550091All</v>
          </cell>
          <cell r="B9572">
            <v>33</v>
          </cell>
          <cell r="R9572" t="str">
            <v>410490041All</v>
          </cell>
          <cell r="S9572">
            <v>151</v>
          </cell>
        </row>
        <row r="9573">
          <cell r="A9573" t="str">
            <v>410590011All</v>
          </cell>
          <cell r="B9573">
            <v>36</v>
          </cell>
          <cell r="R9573" t="str">
            <v>410490091All</v>
          </cell>
          <cell r="S9573">
            <v>26</v>
          </cell>
        </row>
        <row r="9574">
          <cell r="A9574" t="str">
            <v>410590016All</v>
          </cell>
          <cell r="B9574">
            <v>56</v>
          </cell>
          <cell r="R9574" t="str">
            <v>410490129All</v>
          </cell>
          <cell r="S9574">
            <v>1645</v>
          </cell>
        </row>
        <row r="9575">
          <cell r="A9575" t="str">
            <v>410590016Irrigated</v>
          </cell>
          <cell r="B9575">
            <v>63</v>
          </cell>
          <cell r="R9575" t="str">
            <v>410490711All</v>
          </cell>
          <cell r="S9575">
            <v>1645</v>
          </cell>
        </row>
        <row r="9576">
          <cell r="A9576" t="str">
            <v>410590016Nonirrigated</v>
          </cell>
          <cell r="B9576">
            <v>40</v>
          </cell>
          <cell r="R9576" t="str">
            <v>410510011All</v>
          </cell>
          <cell r="S9576">
            <v>59</v>
          </cell>
        </row>
        <row r="9577">
          <cell r="A9577" t="str">
            <v>410590041All</v>
          </cell>
          <cell r="B9577">
            <v>134</v>
          </cell>
          <cell r="R9577" t="str">
            <v>410510016All</v>
          </cell>
          <cell r="S9577">
            <v>60</v>
          </cell>
        </row>
        <row r="9578">
          <cell r="A9578" t="str">
            <v>410590047GARAll</v>
          </cell>
          <cell r="B9578">
            <v>700</v>
          </cell>
          <cell r="R9578" t="str">
            <v>410530011All</v>
          </cell>
          <cell r="S9578">
            <v>70</v>
          </cell>
        </row>
        <row r="9579">
          <cell r="A9579" t="str">
            <v>410590067All</v>
          </cell>
          <cell r="B9579">
            <v>1375</v>
          </cell>
          <cell r="R9579" t="str">
            <v>410530016All</v>
          </cell>
          <cell r="S9579">
            <v>62</v>
          </cell>
        </row>
        <row r="9580">
          <cell r="A9580" t="str">
            <v>410590067Irrigated</v>
          </cell>
          <cell r="B9580">
            <v>1540</v>
          </cell>
          <cell r="R9580" t="str">
            <v>410550011All</v>
          </cell>
          <cell r="S9580">
            <v>31</v>
          </cell>
        </row>
        <row r="9581">
          <cell r="A9581" t="str">
            <v>410590067Nonirrigated</v>
          </cell>
          <cell r="B9581">
            <v>1244</v>
          </cell>
          <cell r="R9581" t="str">
            <v>410550016All</v>
          </cell>
          <cell r="S9581">
            <v>40</v>
          </cell>
        </row>
        <row r="9582">
          <cell r="A9582" t="str">
            <v>410590081All</v>
          </cell>
          <cell r="B9582">
            <v>32</v>
          </cell>
          <cell r="R9582" t="str">
            <v>410550091All</v>
          </cell>
          <cell r="S9582">
            <v>33</v>
          </cell>
        </row>
        <row r="9583">
          <cell r="A9583" t="str">
            <v>410590091All</v>
          </cell>
          <cell r="B9583">
            <v>31</v>
          </cell>
          <cell r="R9583" t="str">
            <v>410590011All</v>
          </cell>
          <cell r="S9583">
            <v>36</v>
          </cell>
        </row>
        <row r="9584">
          <cell r="A9584" t="str">
            <v>410590091Irrigated</v>
          </cell>
          <cell r="B9584">
            <v>45</v>
          </cell>
          <cell r="R9584" t="str">
            <v>410590016All</v>
          </cell>
          <cell r="S9584">
            <v>56</v>
          </cell>
        </row>
        <row r="9585">
          <cell r="A9585" t="str">
            <v>410590091Nonirrigated</v>
          </cell>
          <cell r="B9585">
            <v>29</v>
          </cell>
          <cell r="R9585" t="str">
            <v>410590016Irrigated</v>
          </cell>
          <cell r="S9585">
            <v>63</v>
          </cell>
        </row>
        <row r="9586">
          <cell r="A9586" t="str">
            <v>410590129All</v>
          </cell>
          <cell r="B9586">
            <v>1579</v>
          </cell>
          <cell r="R9586" t="str">
            <v>410590016NonIrrigated</v>
          </cell>
          <cell r="S9586">
            <v>40</v>
          </cell>
        </row>
        <row r="9587">
          <cell r="A9587" t="str">
            <v>410590130All</v>
          </cell>
          <cell r="B9587">
            <v>518</v>
          </cell>
          <cell r="R9587" t="str">
            <v>410590041All</v>
          </cell>
          <cell r="S9587">
            <v>134</v>
          </cell>
        </row>
        <row r="9588">
          <cell r="A9588" t="str">
            <v>410590401All</v>
          </cell>
          <cell r="B9588">
            <v>956</v>
          </cell>
          <cell r="R9588" t="str">
            <v>410590047GARAll</v>
          </cell>
          <cell r="S9588">
            <v>700</v>
          </cell>
        </row>
        <row r="9589">
          <cell r="A9589" t="str">
            <v>410590711All</v>
          </cell>
          <cell r="B9589">
            <v>942</v>
          </cell>
          <cell r="R9589" t="str">
            <v>410590067All</v>
          </cell>
          <cell r="S9589">
            <v>1375</v>
          </cell>
        </row>
        <row r="9590">
          <cell r="A9590" t="str">
            <v>410590711Irrigated</v>
          </cell>
          <cell r="B9590">
            <v>1579</v>
          </cell>
          <cell r="R9590" t="str">
            <v>410590067Irrigated</v>
          </cell>
          <cell r="S9590">
            <v>1540</v>
          </cell>
        </row>
        <row r="9591">
          <cell r="A9591" t="str">
            <v>410590711Nonirrigated</v>
          </cell>
          <cell r="B9591">
            <v>805</v>
          </cell>
          <cell r="R9591" t="str">
            <v>410590067NonIrrigated</v>
          </cell>
          <cell r="S9591">
            <v>1244</v>
          </cell>
        </row>
        <row r="9592">
          <cell r="A9592" t="str">
            <v>410610011All</v>
          </cell>
          <cell r="B9592">
            <v>55</v>
          </cell>
          <cell r="R9592" t="str">
            <v>410590081All</v>
          </cell>
          <cell r="S9592">
            <v>32</v>
          </cell>
        </row>
        <row r="9593">
          <cell r="A9593" t="str">
            <v>410610011Irrigated</v>
          </cell>
          <cell r="B9593">
            <v>60</v>
          </cell>
          <cell r="R9593" t="str">
            <v>410590091All</v>
          </cell>
          <cell r="S9593">
            <v>31</v>
          </cell>
        </row>
        <row r="9594">
          <cell r="A9594" t="str">
            <v>410610011Nonirrigated</v>
          </cell>
          <cell r="B9594">
            <v>43</v>
          </cell>
          <cell r="R9594" t="str">
            <v>410590091Irrigated</v>
          </cell>
          <cell r="S9594">
            <v>45</v>
          </cell>
        </row>
        <row r="9595">
          <cell r="A9595" t="str">
            <v>410610016All</v>
          </cell>
          <cell r="B9595">
            <v>66</v>
          </cell>
          <cell r="R9595" t="str">
            <v>410590091NonIrrigated</v>
          </cell>
          <cell r="S9595">
            <v>29</v>
          </cell>
        </row>
        <row r="9596">
          <cell r="A9596" t="str">
            <v>410610016Irrigated</v>
          </cell>
          <cell r="B9596">
            <v>71</v>
          </cell>
          <cell r="R9596" t="str">
            <v>410590129All</v>
          </cell>
          <cell r="S9596">
            <v>1579</v>
          </cell>
        </row>
        <row r="9597">
          <cell r="A9597" t="str">
            <v>410610016Nonirrigated</v>
          </cell>
          <cell r="B9597">
            <v>45</v>
          </cell>
          <cell r="R9597" t="str">
            <v>410590130All</v>
          </cell>
          <cell r="S9597">
            <v>518</v>
          </cell>
        </row>
        <row r="9598">
          <cell r="A9598" t="str">
            <v>410610067All</v>
          </cell>
          <cell r="B9598">
            <v>2006</v>
          </cell>
          <cell r="R9598" t="str">
            <v>410590401All</v>
          </cell>
          <cell r="S9598">
            <v>956</v>
          </cell>
        </row>
        <row r="9599">
          <cell r="A9599" t="str">
            <v>410610091All</v>
          </cell>
          <cell r="B9599">
            <v>39</v>
          </cell>
          <cell r="R9599" t="str">
            <v>410590711All</v>
          </cell>
          <cell r="S9599">
            <v>942</v>
          </cell>
        </row>
        <row r="9600">
          <cell r="A9600" t="str">
            <v>410610091Irrigated</v>
          </cell>
          <cell r="B9600">
            <v>50</v>
          </cell>
          <cell r="R9600" t="str">
            <v>410590711Irrigated</v>
          </cell>
          <cell r="S9600">
            <v>1579</v>
          </cell>
        </row>
        <row r="9601">
          <cell r="A9601" t="str">
            <v>410610091Nonirrigated</v>
          </cell>
          <cell r="B9601">
            <v>32</v>
          </cell>
          <cell r="R9601" t="str">
            <v>410590711NonIrrigated</v>
          </cell>
          <cell r="S9601">
            <v>805</v>
          </cell>
        </row>
        <row r="9602">
          <cell r="A9602" t="str">
            <v>410610711All</v>
          </cell>
          <cell r="B9602">
            <v>1476</v>
          </cell>
          <cell r="R9602" t="str">
            <v>410610011All</v>
          </cell>
          <cell r="S9602">
            <v>55</v>
          </cell>
        </row>
        <row r="9603">
          <cell r="A9603" t="str">
            <v>410630011All</v>
          </cell>
          <cell r="B9603">
            <v>42</v>
          </cell>
          <cell r="R9603" t="str">
            <v>410610011Irrigated</v>
          </cell>
          <cell r="S9603">
            <v>60</v>
          </cell>
        </row>
        <row r="9604">
          <cell r="A9604" t="str">
            <v>410630011Irrigated</v>
          </cell>
          <cell r="B9604">
            <v>57</v>
          </cell>
          <cell r="R9604" t="str">
            <v>410610011NonIrrigated</v>
          </cell>
          <cell r="S9604">
            <v>43</v>
          </cell>
        </row>
        <row r="9605">
          <cell r="A9605" t="str">
            <v>410630011Nonirrigated</v>
          </cell>
          <cell r="B9605">
            <v>29</v>
          </cell>
          <cell r="R9605" t="str">
            <v>410610016All</v>
          </cell>
          <cell r="S9605">
            <v>66</v>
          </cell>
        </row>
        <row r="9606">
          <cell r="A9606" t="str">
            <v>410630016All</v>
          </cell>
          <cell r="B9606">
            <v>60</v>
          </cell>
          <cell r="R9606" t="str">
            <v>410610016Irrigated</v>
          </cell>
          <cell r="S9606">
            <v>71</v>
          </cell>
        </row>
        <row r="9607">
          <cell r="A9607" t="str">
            <v>410630016Irrigated</v>
          </cell>
          <cell r="B9607">
            <v>74</v>
          </cell>
          <cell r="R9607" t="str">
            <v>410610016NonIrrigated</v>
          </cell>
          <cell r="S9607">
            <v>45</v>
          </cell>
        </row>
        <row r="9608">
          <cell r="A9608" t="str">
            <v>410630016Nonirrigated</v>
          </cell>
          <cell r="B9608">
            <v>39</v>
          </cell>
          <cell r="R9608" t="str">
            <v>410610067All</v>
          </cell>
          <cell r="S9608">
            <v>2006</v>
          </cell>
        </row>
        <row r="9609">
          <cell r="A9609" t="str">
            <v>410630091All</v>
          </cell>
          <cell r="B9609">
            <v>35</v>
          </cell>
          <cell r="R9609" t="str">
            <v>410610091All</v>
          </cell>
          <cell r="S9609">
            <v>39</v>
          </cell>
        </row>
        <row r="9610">
          <cell r="A9610" t="str">
            <v>410630091Irrigated</v>
          </cell>
          <cell r="B9610">
            <v>55</v>
          </cell>
          <cell r="R9610" t="str">
            <v>410610091Irrigated</v>
          </cell>
          <cell r="S9610">
            <v>50</v>
          </cell>
        </row>
        <row r="9611">
          <cell r="A9611" t="str">
            <v>410630091Nonirrigated</v>
          </cell>
          <cell r="B9611">
            <v>29</v>
          </cell>
          <cell r="R9611" t="str">
            <v>410610091NonIrrigated</v>
          </cell>
          <cell r="S9611">
            <v>32</v>
          </cell>
        </row>
        <row r="9612">
          <cell r="A9612" t="str">
            <v>410630129All</v>
          </cell>
          <cell r="B9612">
            <v>518</v>
          </cell>
          <cell r="R9612" t="str">
            <v>410610711All</v>
          </cell>
          <cell r="S9612">
            <v>1476</v>
          </cell>
        </row>
        <row r="9613">
          <cell r="A9613" t="str">
            <v>410630711All</v>
          </cell>
          <cell r="B9613">
            <v>690</v>
          </cell>
          <cell r="R9613" t="str">
            <v>410630011All</v>
          </cell>
          <cell r="S9613">
            <v>42</v>
          </cell>
        </row>
        <row r="9614">
          <cell r="A9614" t="str">
            <v>410650011All</v>
          </cell>
          <cell r="B9614">
            <v>34</v>
          </cell>
          <cell r="R9614" t="str">
            <v>410630011Irrigated</v>
          </cell>
          <cell r="S9614">
            <v>57</v>
          </cell>
        </row>
        <row r="9615">
          <cell r="A9615" t="str">
            <v>410650016All</v>
          </cell>
          <cell r="B9615">
            <v>39</v>
          </cell>
          <cell r="R9615" t="str">
            <v>410630011NonIrrigated</v>
          </cell>
          <cell r="S9615">
            <v>29</v>
          </cell>
        </row>
        <row r="9616">
          <cell r="A9616" t="str">
            <v>410650091All</v>
          </cell>
          <cell r="B9616">
            <v>29</v>
          </cell>
          <cell r="R9616" t="str">
            <v>410630016All</v>
          </cell>
          <cell r="S9616">
            <v>60</v>
          </cell>
        </row>
        <row r="9617">
          <cell r="A9617" t="str">
            <v>410650091Irrigated</v>
          </cell>
          <cell r="B9617">
            <v>38</v>
          </cell>
          <cell r="R9617" t="str">
            <v>410630016Irrigated</v>
          </cell>
          <cell r="S9617">
            <v>74</v>
          </cell>
        </row>
        <row r="9618">
          <cell r="A9618" t="str">
            <v>410650091Nonirrigated</v>
          </cell>
          <cell r="B9618">
            <v>26</v>
          </cell>
          <cell r="R9618" t="str">
            <v>410630016NonIrrigated</v>
          </cell>
          <cell r="S9618">
            <v>39</v>
          </cell>
        </row>
        <row r="9619">
          <cell r="A9619" t="str">
            <v>410670011All</v>
          </cell>
          <cell r="B9619">
            <v>64</v>
          </cell>
          <cell r="R9619" t="str">
            <v>410630091All</v>
          </cell>
          <cell r="S9619">
            <v>35</v>
          </cell>
        </row>
        <row r="9620">
          <cell r="A9620" t="str">
            <v>410670016All</v>
          </cell>
          <cell r="B9620">
            <v>67</v>
          </cell>
          <cell r="R9620" t="str">
            <v>410630091Irrigated</v>
          </cell>
          <cell r="S9620">
            <v>55</v>
          </cell>
        </row>
        <row r="9621">
          <cell r="A9621" t="str">
            <v>410670091All</v>
          </cell>
          <cell r="B9621">
            <v>42</v>
          </cell>
          <cell r="R9621" t="str">
            <v>410630091NonIrrigated</v>
          </cell>
          <cell r="S9621">
            <v>29</v>
          </cell>
        </row>
        <row r="9622">
          <cell r="A9622" t="str">
            <v>410690011All</v>
          </cell>
          <cell r="B9622">
            <v>63</v>
          </cell>
          <cell r="R9622" t="str">
            <v>410630129All</v>
          </cell>
          <cell r="S9622">
            <v>518</v>
          </cell>
        </row>
        <row r="9623">
          <cell r="A9623" t="str">
            <v>410690016All</v>
          </cell>
          <cell r="B9623">
            <v>27</v>
          </cell>
          <cell r="R9623" t="str">
            <v>410630711All</v>
          </cell>
          <cell r="S9623">
            <v>690</v>
          </cell>
        </row>
        <row r="9624">
          <cell r="A9624" t="str">
            <v>410710011All</v>
          </cell>
          <cell r="B9624">
            <v>70</v>
          </cell>
          <cell r="R9624" t="str">
            <v>410650011All</v>
          </cell>
          <cell r="S9624">
            <v>34</v>
          </cell>
        </row>
        <row r="9625">
          <cell r="A9625" t="str">
            <v>410710016All</v>
          </cell>
          <cell r="B9625">
            <v>64</v>
          </cell>
          <cell r="R9625" t="str">
            <v>410650016All</v>
          </cell>
          <cell r="S9625">
            <v>39</v>
          </cell>
        </row>
        <row r="9626">
          <cell r="A9626" t="str">
            <v>410710091All</v>
          </cell>
          <cell r="B9626">
            <v>55</v>
          </cell>
          <cell r="R9626" t="str">
            <v>410650091All</v>
          </cell>
          <cell r="S9626">
            <v>29</v>
          </cell>
        </row>
        <row r="9627">
          <cell r="A9627" t="str">
            <v>420010011All</v>
          </cell>
          <cell r="B9627">
            <v>34</v>
          </cell>
          <cell r="R9627" t="str">
            <v>410650091Irrigated</v>
          </cell>
          <cell r="S9627">
            <v>38</v>
          </cell>
        </row>
        <row r="9628">
          <cell r="A9628" t="str">
            <v>420010016All</v>
          </cell>
          <cell r="B9628">
            <v>41</v>
          </cell>
          <cell r="R9628" t="str">
            <v>410650091NonIrrigated</v>
          </cell>
          <cell r="S9628">
            <v>26</v>
          </cell>
        </row>
        <row r="9629">
          <cell r="A9629" t="str">
            <v>420010041All</v>
          </cell>
          <cell r="B9629">
            <v>64</v>
          </cell>
          <cell r="R9629" t="str">
            <v>410670011All</v>
          </cell>
          <cell r="S9629">
            <v>64</v>
          </cell>
        </row>
        <row r="9630">
          <cell r="A9630" t="str">
            <v>420010051All</v>
          </cell>
          <cell r="B9630">
            <v>32</v>
          </cell>
          <cell r="R9630" t="str">
            <v>410670016All</v>
          </cell>
          <cell r="S9630">
            <v>67</v>
          </cell>
        </row>
        <row r="9631">
          <cell r="A9631" t="str">
            <v>420010081All</v>
          </cell>
          <cell r="B9631">
            <v>24</v>
          </cell>
          <cell r="R9631" t="str">
            <v>410670091All</v>
          </cell>
          <cell r="S9631">
            <v>42</v>
          </cell>
        </row>
        <row r="9632">
          <cell r="A9632" t="str">
            <v>420010091All</v>
          </cell>
          <cell r="B9632">
            <v>52</v>
          </cell>
          <cell r="R9632" t="str">
            <v>410690011All</v>
          </cell>
          <cell r="S9632">
            <v>63</v>
          </cell>
        </row>
        <row r="9633">
          <cell r="A9633" t="str">
            <v>420030011All</v>
          </cell>
          <cell r="B9633">
            <v>32</v>
          </cell>
          <cell r="R9633" t="str">
            <v>410690016All</v>
          </cell>
          <cell r="S9633">
            <v>27</v>
          </cell>
        </row>
        <row r="9634">
          <cell r="A9634" t="str">
            <v>420030016All</v>
          </cell>
          <cell r="B9634">
            <v>41</v>
          </cell>
          <cell r="R9634" t="str">
            <v>410710011All</v>
          </cell>
          <cell r="S9634">
            <v>70</v>
          </cell>
        </row>
        <row r="9635">
          <cell r="A9635" t="str">
            <v>420030041All</v>
          </cell>
          <cell r="B9635">
            <v>64</v>
          </cell>
          <cell r="R9635" t="str">
            <v>410710016All</v>
          </cell>
          <cell r="S9635">
            <v>64</v>
          </cell>
        </row>
        <row r="9636">
          <cell r="A9636" t="str">
            <v>420050011All</v>
          </cell>
          <cell r="B9636">
            <v>32</v>
          </cell>
          <cell r="R9636" t="str">
            <v>410710091All</v>
          </cell>
          <cell r="S9636">
            <v>55</v>
          </cell>
        </row>
        <row r="9637">
          <cell r="A9637" t="str">
            <v>420050016All</v>
          </cell>
          <cell r="B9637">
            <v>41</v>
          </cell>
          <cell r="R9637" t="str">
            <v>420010011All</v>
          </cell>
          <cell r="S9637">
            <v>34</v>
          </cell>
        </row>
        <row r="9638">
          <cell r="A9638" t="str">
            <v>420050041All</v>
          </cell>
          <cell r="B9638">
            <v>70</v>
          </cell>
          <cell r="R9638" t="str">
            <v>420010016All</v>
          </cell>
          <cell r="S9638">
            <v>41</v>
          </cell>
        </row>
        <row r="9639">
          <cell r="A9639" t="str">
            <v>420050051All</v>
          </cell>
          <cell r="B9639">
            <v>32</v>
          </cell>
          <cell r="R9639" t="str">
            <v>420010041All</v>
          </cell>
          <cell r="S9639">
            <v>64</v>
          </cell>
        </row>
        <row r="9640">
          <cell r="A9640" t="str">
            <v>420050081All</v>
          </cell>
          <cell r="B9640">
            <v>25</v>
          </cell>
          <cell r="R9640" t="str">
            <v>420010051All</v>
          </cell>
          <cell r="S9640">
            <v>32</v>
          </cell>
        </row>
        <row r="9641">
          <cell r="A9641" t="str">
            <v>420050091All</v>
          </cell>
          <cell r="B9641">
            <v>36</v>
          </cell>
          <cell r="R9641" t="str">
            <v>420010081All</v>
          </cell>
          <cell r="S9641">
            <v>24</v>
          </cell>
        </row>
        <row r="9642">
          <cell r="A9642" t="str">
            <v>420070011All</v>
          </cell>
          <cell r="B9642">
            <v>32</v>
          </cell>
          <cell r="R9642" t="str">
            <v>420010091All</v>
          </cell>
          <cell r="S9642">
            <v>52</v>
          </cell>
        </row>
        <row r="9643">
          <cell r="A9643" t="str">
            <v>420070016All</v>
          </cell>
          <cell r="B9643">
            <v>41</v>
          </cell>
          <cell r="R9643" t="str">
            <v>420030011All</v>
          </cell>
          <cell r="S9643">
            <v>32</v>
          </cell>
        </row>
        <row r="9644">
          <cell r="A9644" t="str">
            <v>420070041All</v>
          </cell>
          <cell r="B9644">
            <v>67</v>
          </cell>
          <cell r="R9644" t="str">
            <v>420030016All</v>
          </cell>
          <cell r="S9644">
            <v>41</v>
          </cell>
        </row>
        <row r="9645">
          <cell r="A9645" t="str">
            <v>420070051All</v>
          </cell>
          <cell r="B9645">
            <v>32</v>
          </cell>
          <cell r="R9645" t="str">
            <v>420030041All</v>
          </cell>
          <cell r="S9645">
            <v>64</v>
          </cell>
        </row>
        <row r="9646">
          <cell r="A9646" t="str">
            <v>420070081All</v>
          </cell>
          <cell r="B9646">
            <v>23</v>
          </cell>
          <cell r="R9646" t="str">
            <v>420050011All</v>
          </cell>
          <cell r="S9646">
            <v>32</v>
          </cell>
        </row>
        <row r="9647">
          <cell r="A9647" t="str">
            <v>420090011All</v>
          </cell>
          <cell r="B9647">
            <v>32</v>
          </cell>
          <cell r="R9647" t="str">
            <v>420050016All</v>
          </cell>
          <cell r="S9647">
            <v>41</v>
          </cell>
        </row>
        <row r="9648">
          <cell r="A9648" t="str">
            <v>420090016All</v>
          </cell>
          <cell r="B9648">
            <v>41</v>
          </cell>
          <cell r="R9648" t="str">
            <v>420050041All</v>
          </cell>
          <cell r="S9648">
            <v>70</v>
          </cell>
        </row>
        <row r="9649">
          <cell r="A9649" t="str">
            <v>420090041All</v>
          </cell>
          <cell r="B9649">
            <v>74</v>
          </cell>
          <cell r="R9649" t="str">
            <v>420050051All</v>
          </cell>
          <cell r="S9649">
            <v>32</v>
          </cell>
        </row>
        <row r="9650">
          <cell r="A9650" t="str">
            <v>420090051All</v>
          </cell>
          <cell r="B9650">
            <v>32</v>
          </cell>
          <cell r="R9650" t="str">
            <v>420050081All</v>
          </cell>
          <cell r="S9650">
            <v>25</v>
          </cell>
        </row>
        <row r="9651">
          <cell r="A9651" t="str">
            <v>420090081All</v>
          </cell>
          <cell r="B9651">
            <v>25</v>
          </cell>
          <cell r="R9651" t="str">
            <v>420050091All</v>
          </cell>
          <cell r="S9651">
            <v>36</v>
          </cell>
        </row>
        <row r="9652">
          <cell r="A9652" t="str">
            <v>420090091All</v>
          </cell>
          <cell r="B9652">
            <v>46</v>
          </cell>
          <cell r="R9652" t="str">
            <v>420070011All</v>
          </cell>
          <cell r="S9652">
            <v>32</v>
          </cell>
        </row>
        <row r="9653">
          <cell r="A9653" t="str">
            <v>420110011All</v>
          </cell>
          <cell r="B9653">
            <v>38</v>
          </cell>
          <cell r="R9653" t="str">
            <v>420070016All</v>
          </cell>
          <cell r="S9653">
            <v>41</v>
          </cell>
        </row>
        <row r="9654">
          <cell r="A9654" t="str">
            <v>420110016All</v>
          </cell>
          <cell r="B9654">
            <v>41</v>
          </cell>
          <cell r="R9654" t="str">
            <v>420070041All</v>
          </cell>
          <cell r="S9654">
            <v>67</v>
          </cell>
        </row>
        <row r="9655">
          <cell r="A9655" t="str">
            <v>420110041All</v>
          </cell>
          <cell r="B9655">
            <v>76</v>
          </cell>
          <cell r="R9655" t="str">
            <v>420070051All</v>
          </cell>
          <cell r="S9655">
            <v>32</v>
          </cell>
        </row>
        <row r="9656">
          <cell r="A9656" t="str">
            <v>420110051All</v>
          </cell>
          <cell r="B9656">
            <v>32</v>
          </cell>
          <cell r="R9656" t="str">
            <v>420070081All</v>
          </cell>
          <cell r="S9656">
            <v>23</v>
          </cell>
        </row>
        <row r="9657">
          <cell r="A9657" t="str">
            <v>420110081All</v>
          </cell>
          <cell r="B9657">
            <v>29</v>
          </cell>
          <cell r="R9657" t="str">
            <v>420090011All</v>
          </cell>
          <cell r="S9657">
            <v>32</v>
          </cell>
        </row>
        <row r="9658">
          <cell r="A9658" t="str">
            <v>420110091All</v>
          </cell>
          <cell r="B9658">
            <v>53</v>
          </cell>
          <cell r="R9658" t="str">
            <v>420090016All</v>
          </cell>
          <cell r="S9658">
            <v>41</v>
          </cell>
        </row>
        <row r="9659">
          <cell r="A9659" t="str">
            <v>420130011All</v>
          </cell>
          <cell r="B9659">
            <v>32</v>
          </cell>
          <cell r="R9659" t="str">
            <v>420090041All</v>
          </cell>
          <cell r="S9659">
            <v>74</v>
          </cell>
        </row>
        <row r="9660">
          <cell r="A9660" t="str">
            <v>420130016All</v>
          </cell>
          <cell r="B9660">
            <v>41</v>
          </cell>
          <cell r="R9660" t="str">
            <v>420090051All</v>
          </cell>
          <cell r="S9660">
            <v>32</v>
          </cell>
        </row>
        <row r="9661">
          <cell r="A9661" t="str">
            <v>420130041All</v>
          </cell>
          <cell r="B9661">
            <v>74</v>
          </cell>
          <cell r="R9661" t="str">
            <v>420090081All</v>
          </cell>
          <cell r="S9661">
            <v>25</v>
          </cell>
        </row>
        <row r="9662">
          <cell r="A9662" t="str">
            <v>420130051All</v>
          </cell>
          <cell r="B9662">
            <v>32</v>
          </cell>
          <cell r="R9662" t="str">
            <v>420090091All</v>
          </cell>
          <cell r="S9662">
            <v>46</v>
          </cell>
        </row>
        <row r="9663">
          <cell r="A9663" t="str">
            <v>420130081All</v>
          </cell>
          <cell r="B9663">
            <v>29</v>
          </cell>
          <cell r="R9663" t="str">
            <v>420110011All</v>
          </cell>
          <cell r="S9663">
            <v>38</v>
          </cell>
        </row>
        <row r="9664">
          <cell r="A9664" t="str">
            <v>420130091All</v>
          </cell>
          <cell r="B9664">
            <v>46</v>
          </cell>
          <cell r="R9664" t="str">
            <v>420110016All</v>
          </cell>
          <cell r="S9664">
            <v>41</v>
          </cell>
        </row>
        <row r="9665">
          <cell r="A9665" t="str">
            <v>420150011All</v>
          </cell>
          <cell r="B9665">
            <v>32</v>
          </cell>
          <cell r="R9665" t="str">
            <v>420110041All</v>
          </cell>
          <cell r="S9665">
            <v>76</v>
          </cell>
        </row>
        <row r="9666">
          <cell r="A9666" t="str">
            <v>420150016All</v>
          </cell>
          <cell r="B9666">
            <v>41</v>
          </cell>
          <cell r="R9666" t="str">
            <v>420110051All</v>
          </cell>
          <cell r="S9666">
            <v>32</v>
          </cell>
        </row>
        <row r="9667">
          <cell r="A9667" t="str">
            <v>420150041All</v>
          </cell>
          <cell r="B9667">
            <v>70</v>
          </cell>
          <cell r="R9667" t="str">
            <v>420110081All</v>
          </cell>
          <cell r="S9667">
            <v>29</v>
          </cell>
        </row>
        <row r="9668">
          <cell r="A9668" t="str">
            <v>420150051All</v>
          </cell>
          <cell r="B9668">
            <v>32</v>
          </cell>
          <cell r="R9668" t="str">
            <v>420110091All</v>
          </cell>
          <cell r="S9668">
            <v>53</v>
          </cell>
        </row>
        <row r="9669">
          <cell r="A9669" t="str">
            <v>420170011All</v>
          </cell>
          <cell r="B9669">
            <v>34</v>
          </cell>
          <cell r="R9669" t="str">
            <v>420130011All</v>
          </cell>
          <cell r="S9669">
            <v>32</v>
          </cell>
        </row>
        <row r="9670">
          <cell r="A9670" t="str">
            <v>420170016All</v>
          </cell>
          <cell r="B9670">
            <v>41</v>
          </cell>
          <cell r="R9670" t="str">
            <v>420130016All</v>
          </cell>
          <cell r="S9670">
            <v>41</v>
          </cell>
        </row>
        <row r="9671">
          <cell r="A9671" t="str">
            <v>420170041All</v>
          </cell>
          <cell r="B9671">
            <v>67</v>
          </cell>
          <cell r="R9671" t="str">
            <v>420130041All</v>
          </cell>
          <cell r="S9671">
            <v>74</v>
          </cell>
        </row>
        <row r="9672">
          <cell r="A9672" t="str">
            <v>420170051All</v>
          </cell>
          <cell r="B9672">
            <v>32</v>
          </cell>
          <cell r="R9672" t="str">
            <v>420130051All</v>
          </cell>
          <cell r="S9672">
            <v>32</v>
          </cell>
        </row>
        <row r="9673">
          <cell r="A9673" t="str">
            <v>420170081All</v>
          </cell>
          <cell r="B9673">
            <v>24</v>
          </cell>
          <cell r="R9673" t="str">
            <v>420130081All</v>
          </cell>
          <cell r="S9673">
            <v>29</v>
          </cell>
        </row>
        <row r="9674">
          <cell r="A9674" t="str">
            <v>420170091All</v>
          </cell>
          <cell r="B9674">
            <v>53</v>
          </cell>
          <cell r="R9674" t="str">
            <v>420130091All</v>
          </cell>
          <cell r="S9674">
            <v>46</v>
          </cell>
        </row>
        <row r="9675">
          <cell r="A9675" t="str">
            <v>420190011All</v>
          </cell>
          <cell r="B9675">
            <v>31</v>
          </cell>
          <cell r="R9675" t="str">
            <v>420150011All</v>
          </cell>
          <cell r="S9675">
            <v>32</v>
          </cell>
        </row>
        <row r="9676">
          <cell r="A9676" t="str">
            <v>420190016All</v>
          </cell>
          <cell r="B9676">
            <v>41</v>
          </cell>
          <cell r="R9676" t="str">
            <v>420150016All</v>
          </cell>
          <cell r="S9676">
            <v>41</v>
          </cell>
        </row>
        <row r="9677">
          <cell r="A9677" t="str">
            <v>420190041All</v>
          </cell>
          <cell r="B9677">
            <v>71</v>
          </cell>
          <cell r="R9677" t="str">
            <v>420150041All</v>
          </cell>
          <cell r="S9677">
            <v>70</v>
          </cell>
        </row>
        <row r="9678">
          <cell r="A9678" t="str">
            <v>420190081All</v>
          </cell>
          <cell r="B9678">
            <v>25</v>
          </cell>
          <cell r="R9678" t="str">
            <v>420150051All</v>
          </cell>
          <cell r="S9678">
            <v>32</v>
          </cell>
        </row>
        <row r="9679">
          <cell r="A9679" t="str">
            <v>420190091All</v>
          </cell>
          <cell r="B9679">
            <v>41</v>
          </cell>
          <cell r="R9679" t="str">
            <v>420170011All</v>
          </cell>
          <cell r="S9679">
            <v>34</v>
          </cell>
        </row>
        <row r="9680">
          <cell r="A9680" t="str">
            <v>420210011All</v>
          </cell>
          <cell r="B9680">
            <v>33</v>
          </cell>
          <cell r="R9680" t="str">
            <v>420170016All</v>
          </cell>
          <cell r="S9680">
            <v>41</v>
          </cell>
        </row>
        <row r="9681">
          <cell r="A9681" t="str">
            <v>420210016All</v>
          </cell>
          <cell r="B9681">
            <v>41</v>
          </cell>
          <cell r="R9681" t="str">
            <v>420170041All</v>
          </cell>
          <cell r="S9681">
            <v>67</v>
          </cell>
        </row>
        <row r="9682">
          <cell r="A9682" t="str">
            <v>420210041All</v>
          </cell>
          <cell r="B9682">
            <v>66</v>
          </cell>
          <cell r="R9682" t="str">
            <v>420170051All</v>
          </cell>
          <cell r="S9682">
            <v>32</v>
          </cell>
        </row>
        <row r="9683">
          <cell r="A9683" t="str">
            <v>420210051All</v>
          </cell>
          <cell r="B9683">
            <v>32</v>
          </cell>
          <cell r="R9683" t="str">
            <v>420170081All</v>
          </cell>
          <cell r="S9683">
            <v>24</v>
          </cell>
        </row>
        <row r="9684">
          <cell r="A9684" t="str">
            <v>420210081All</v>
          </cell>
          <cell r="B9684">
            <v>27</v>
          </cell>
          <cell r="R9684" t="str">
            <v>420170091All</v>
          </cell>
          <cell r="S9684">
            <v>53</v>
          </cell>
        </row>
        <row r="9685">
          <cell r="A9685" t="str">
            <v>420210091All</v>
          </cell>
          <cell r="B9685">
            <v>44</v>
          </cell>
          <cell r="R9685" t="str">
            <v>420190011All</v>
          </cell>
          <cell r="S9685">
            <v>31</v>
          </cell>
        </row>
        <row r="9686">
          <cell r="A9686" t="str">
            <v>420230016All</v>
          </cell>
          <cell r="B9686">
            <v>41</v>
          </cell>
          <cell r="R9686" t="str">
            <v>420190016All</v>
          </cell>
          <cell r="S9686">
            <v>41</v>
          </cell>
        </row>
        <row r="9687">
          <cell r="A9687" t="str">
            <v>420230041All</v>
          </cell>
          <cell r="B9687">
            <v>64</v>
          </cell>
          <cell r="R9687" t="str">
            <v>420190041All</v>
          </cell>
          <cell r="S9687">
            <v>71</v>
          </cell>
        </row>
        <row r="9688">
          <cell r="A9688" t="str">
            <v>420250011All</v>
          </cell>
          <cell r="B9688">
            <v>32</v>
          </cell>
          <cell r="R9688" t="str">
            <v>420190081All</v>
          </cell>
          <cell r="S9688">
            <v>25</v>
          </cell>
        </row>
        <row r="9689">
          <cell r="A9689" t="str">
            <v>420250016All</v>
          </cell>
          <cell r="B9689">
            <v>41</v>
          </cell>
          <cell r="R9689" t="str">
            <v>420190091All</v>
          </cell>
          <cell r="S9689">
            <v>41</v>
          </cell>
        </row>
        <row r="9690">
          <cell r="A9690" t="str">
            <v>420250041All</v>
          </cell>
          <cell r="B9690">
            <v>59</v>
          </cell>
          <cell r="R9690" t="str">
            <v>420210011All</v>
          </cell>
          <cell r="S9690">
            <v>33</v>
          </cell>
        </row>
        <row r="9691">
          <cell r="A9691" t="str">
            <v>420250051All</v>
          </cell>
          <cell r="B9691">
            <v>32</v>
          </cell>
          <cell r="R9691" t="str">
            <v>420210016All</v>
          </cell>
          <cell r="S9691">
            <v>41</v>
          </cell>
        </row>
        <row r="9692">
          <cell r="A9692" t="str">
            <v>420250081All</v>
          </cell>
          <cell r="B9692">
            <v>21</v>
          </cell>
          <cell r="R9692" t="str">
            <v>420210041All</v>
          </cell>
          <cell r="S9692">
            <v>66</v>
          </cell>
        </row>
        <row r="9693">
          <cell r="A9693" t="str">
            <v>420270011All</v>
          </cell>
          <cell r="B9693">
            <v>37</v>
          </cell>
          <cell r="R9693" t="str">
            <v>420210051All</v>
          </cell>
          <cell r="S9693">
            <v>32</v>
          </cell>
        </row>
        <row r="9694">
          <cell r="A9694" t="str">
            <v>420270016All</v>
          </cell>
          <cell r="B9694">
            <v>41</v>
          </cell>
          <cell r="R9694" t="str">
            <v>420210081All</v>
          </cell>
          <cell r="S9694">
            <v>27</v>
          </cell>
        </row>
        <row r="9695">
          <cell r="A9695" t="str">
            <v>420270041All</v>
          </cell>
          <cell r="B9695">
            <v>74</v>
          </cell>
          <cell r="R9695" t="str">
            <v>420210091All</v>
          </cell>
          <cell r="S9695">
            <v>44</v>
          </cell>
        </row>
        <row r="9696">
          <cell r="A9696" t="str">
            <v>420270051All</v>
          </cell>
          <cell r="B9696">
            <v>32</v>
          </cell>
          <cell r="R9696" t="str">
            <v>420230016All</v>
          </cell>
          <cell r="S9696">
            <v>41</v>
          </cell>
        </row>
        <row r="9697">
          <cell r="A9697" t="str">
            <v>420270081All</v>
          </cell>
          <cell r="B9697">
            <v>27</v>
          </cell>
          <cell r="R9697" t="str">
            <v>420230041All</v>
          </cell>
          <cell r="S9697">
            <v>64</v>
          </cell>
        </row>
        <row r="9698">
          <cell r="A9698" t="str">
            <v>420270091All</v>
          </cell>
          <cell r="B9698">
            <v>42</v>
          </cell>
          <cell r="R9698" t="str">
            <v>420250011All</v>
          </cell>
          <cell r="S9698">
            <v>32</v>
          </cell>
        </row>
        <row r="9699">
          <cell r="A9699" t="str">
            <v>420290011All</v>
          </cell>
          <cell r="B9699">
            <v>50</v>
          </cell>
          <cell r="R9699" t="str">
            <v>420250016All</v>
          </cell>
          <cell r="S9699">
            <v>41</v>
          </cell>
        </row>
        <row r="9700">
          <cell r="A9700" t="str">
            <v>420290016All</v>
          </cell>
          <cell r="B9700">
            <v>41</v>
          </cell>
          <cell r="R9700" t="str">
            <v>420250041All</v>
          </cell>
          <cell r="S9700">
            <v>59</v>
          </cell>
        </row>
        <row r="9701">
          <cell r="A9701" t="str">
            <v>420290041All</v>
          </cell>
          <cell r="B9701">
            <v>83</v>
          </cell>
          <cell r="R9701" t="str">
            <v>420250051All</v>
          </cell>
          <cell r="S9701">
            <v>32</v>
          </cell>
        </row>
        <row r="9702">
          <cell r="A9702" t="str">
            <v>420290081All</v>
          </cell>
          <cell r="B9702">
            <v>32</v>
          </cell>
          <cell r="R9702" t="str">
            <v>420250081All</v>
          </cell>
          <cell r="S9702">
            <v>21</v>
          </cell>
        </row>
        <row r="9703">
          <cell r="A9703" t="str">
            <v>420290091All</v>
          </cell>
          <cell r="B9703">
            <v>57</v>
          </cell>
          <cell r="R9703" t="str">
            <v>420270011All</v>
          </cell>
          <cell r="S9703">
            <v>37</v>
          </cell>
        </row>
        <row r="9704">
          <cell r="A9704" t="str">
            <v>420310011All</v>
          </cell>
          <cell r="B9704">
            <v>32</v>
          </cell>
          <cell r="R9704" t="str">
            <v>420270016All</v>
          </cell>
          <cell r="S9704">
            <v>41</v>
          </cell>
        </row>
        <row r="9705">
          <cell r="A9705" t="str">
            <v>420310016All</v>
          </cell>
          <cell r="B9705">
            <v>41</v>
          </cell>
          <cell r="R9705" t="str">
            <v>420270041All</v>
          </cell>
          <cell r="S9705">
            <v>74</v>
          </cell>
        </row>
        <row r="9706">
          <cell r="A9706" t="str">
            <v>420310041All</v>
          </cell>
          <cell r="B9706">
            <v>69</v>
          </cell>
          <cell r="R9706" t="str">
            <v>420270051All</v>
          </cell>
          <cell r="S9706">
            <v>32</v>
          </cell>
        </row>
        <row r="9707">
          <cell r="A9707" t="str">
            <v>420310051All</v>
          </cell>
          <cell r="B9707">
            <v>32</v>
          </cell>
          <cell r="R9707" t="str">
            <v>420270081All</v>
          </cell>
          <cell r="S9707">
            <v>27</v>
          </cell>
        </row>
        <row r="9708">
          <cell r="A9708" t="str">
            <v>420310081All</v>
          </cell>
          <cell r="B9708">
            <v>26</v>
          </cell>
          <cell r="R9708" t="str">
            <v>420270091All</v>
          </cell>
          <cell r="S9708">
            <v>42</v>
          </cell>
        </row>
        <row r="9709">
          <cell r="A9709" t="str">
            <v>420330011All</v>
          </cell>
          <cell r="B9709">
            <v>32</v>
          </cell>
          <cell r="R9709" t="str">
            <v>420290011All</v>
          </cell>
          <cell r="S9709">
            <v>50</v>
          </cell>
        </row>
        <row r="9710">
          <cell r="A9710" t="str">
            <v>420330016All</v>
          </cell>
          <cell r="B9710">
            <v>41</v>
          </cell>
          <cell r="R9710" t="str">
            <v>420290016All</v>
          </cell>
          <cell r="S9710">
            <v>41</v>
          </cell>
        </row>
        <row r="9711">
          <cell r="A9711" t="str">
            <v>420330041All</v>
          </cell>
          <cell r="B9711">
            <v>68</v>
          </cell>
          <cell r="R9711" t="str">
            <v>420290041All</v>
          </cell>
          <cell r="S9711">
            <v>83</v>
          </cell>
        </row>
        <row r="9712">
          <cell r="A9712" t="str">
            <v>420330051All</v>
          </cell>
          <cell r="B9712">
            <v>32</v>
          </cell>
          <cell r="R9712" t="str">
            <v>420290081All</v>
          </cell>
          <cell r="S9712">
            <v>32</v>
          </cell>
        </row>
        <row r="9713">
          <cell r="A9713" t="str">
            <v>420350011All</v>
          </cell>
          <cell r="B9713">
            <v>35</v>
          </cell>
          <cell r="R9713" t="str">
            <v>420290091All</v>
          </cell>
          <cell r="S9713">
            <v>57</v>
          </cell>
        </row>
        <row r="9714">
          <cell r="A9714" t="str">
            <v>420350016All</v>
          </cell>
          <cell r="B9714">
            <v>41</v>
          </cell>
          <cell r="R9714" t="str">
            <v>420310011All</v>
          </cell>
          <cell r="S9714">
            <v>32</v>
          </cell>
        </row>
        <row r="9715">
          <cell r="A9715" t="str">
            <v>420350041All</v>
          </cell>
          <cell r="B9715">
            <v>69</v>
          </cell>
          <cell r="R9715" t="str">
            <v>420310016All</v>
          </cell>
          <cell r="S9715">
            <v>41</v>
          </cell>
        </row>
        <row r="9716">
          <cell r="A9716" t="str">
            <v>420350051All</v>
          </cell>
          <cell r="B9716">
            <v>32</v>
          </cell>
          <cell r="R9716" t="str">
            <v>420310041All</v>
          </cell>
          <cell r="S9716">
            <v>69</v>
          </cell>
        </row>
        <row r="9717">
          <cell r="A9717" t="str">
            <v>420350081All</v>
          </cell>
          <cell r="B9717">
            <v>29</v>
          </cell>
          <cell r="R9717" t="str">
            <v>420310051All</v>
          </cell>
          <cell r="S9717">
            <v>32</v>
          </cell>
        </row>
        <row r="9718">
          <cell r="A9718" t="str">
            <v>420370011All</v>
          </cell>
          <cell r="B9718">
            <v>41</v>
          </cell>
          <cell r="R9718" t="str">
            <v>420310081All</v>
          </cell>
          <cell r="S9718">
            <v>26</v>
          </cell>
        </row>
        <row r="9719">
          <cell r="A9719" t="str">
            <v>420370016All</v>
          </cell>
          <cell r="B9719">
            <v>41</v>
          </cell>
          <cell r="R9719" t="str">
            <v>420330011All</v>
          </cell>
          <cell r="S9719">
            <v>32</v>
          </cell>
        </row>
        <row r="9720">
          <cell r="A9720" t="str">
            <v>420370041All</v>
          </cell>
          <cell r="B9720">
            <v>70</v>
          </cell>
          <cell r="R9720" t="str">
            <v>420330016All</v>
          </cell>
          <cell r="S9720">
            <v>41</v>
          </cell>
        </row>
        <row r="9721">
          <cell r="A9721" t="str">
            <v>420370051All</v>
          </cell>
          <cell r="B9721">
            <v>32</v>
          </cell>
          <cell r="R9721" t="str">
            <v>420330041All</v>
          </cell>
          <cell r="S9721">
            <v>68</v>
          </cell>
        </row>
        <row r="9722">
          <cell r="A9722" t="str">
            <v>420370081All</v>
          </cell>
          <cell r="B9722">
            <v>25</v>
          </cell>
          <cell r="R9722" t="str">
            <v>420330051All</v>
          </cell>
          <cell r="S9722">
            <v>32</v>
          </cell>
        </row>
        <row r="9723">
          <cell r="A9723" t="str">
            <v>420370091All</v>
          </cell>
          <cell r="B9723">
            <v>42</v>
          </cell>
          <cell r="R9723" t="str">
            <v>420350011All</v>
          </cell>
          <cell r="S9723">
            <v>35</v>
          </cell>
        </row>
        <row r="9724">
          <cell r="A9724" t="str">
            <v>420390011All</v>
          </cell>
          <cell r="B9724">
            <v>32</v>
          </cell>
          <cell r="R9724" t="str">
            <v>420350016All</v>
          </cell>
          <cell r="S9724">
            <v>41</v>
          </cell>
        </row>
        <row r="9725">
          <cell r="A9725" t="str">
            <v>420390016All</v>
          </cell>
          <cell r="B9725">
            <v>41</v>
          </cell>
          <cell r="R9725" t="str">
            <v>420350041All</v>
          </cell>
          <cell r="S9725">
            <v>69</v>
          </cell>
        </row>
        <row r="9726">
          <cell r="A9726" t="str">
            <v>420390041All</v>
          </cell>
          <cell r="B9726">
            <v>76</v>
          </cell>
          <cell r="R9726" t="str">
            <v>420350051All</v>
          </cell>
          <cell r="S9726">
            <v>32</v>
          </cell>
        </row>
        <row r="9727">
          <cell r="A9727" t="str">
            <v>420390051All</v>
          </cell>
          <cell r="B9727">
            <v>32</v>
          </cell>
          <cell r="R9727" t="str">
            <v>420350081All</v>
          </cell>
          <cell r="S9727">
            <v>29</v>
          </cell>
        </row>
        <row r="9728">
          <cell r="A9728" t="str">
            <v>420390081All</v>
          </cell>
          <cell r="B9728">
            <v>25</v>
          </cell>
          <cell r="R9728" t="str">
            <v>420370011All</v>
          </cell>
          <cell r="S9728">
            <v>41</v>
          </cell>
        </row>
        <row r="9729">
          <cell r="A9729" t="str">
            <v>420410011All</v>
          </cell>
          <cell r="B9729">
            <v>39</v>
          </cell>
          <cell r="R9729" t="str">
            <v>420370016All</v>
          </cell>
          <cell r="S9729">
            <v>41</v>
          </cell>
        </row>
        <row r="9730">
          <cell r="A9730" t="str">
            <v>420410016All</v>
          </cell>
          <cell r="B9730">
            <v>41</v>
          </cell>
          <cell r="R9730" t="str">
            <v>420370041All</v>
          </cell>
          <cell r="S9730">
            <v>70</v>
          </cell>
        </row>
        <row r="9731">
          <cell r="A9731" t="str">
            <v>420410041All</v>
          </cell>
          <cell r="B9731">
            <v>75</v>
          </cell>
          <cell r="R9731" t="str">
            <v>420370051All</v>
          </cell>
          <cell r="S9731">
            <v>32</v>
          </cell>
        </row>
        <row r="9732">
          <cell r="A9732" t="str">
            <v>420410051All</v>
          </cell>
          <cell r="B9732">
            <v>32</v>
          </cell>
          <cell r="R9732" t="str">
            <v>420370081All</v>
          </cell>
          <cell r="S9732">
            <v>25</v>
          </cell>
        </row>
        <row r="9733">
          <cell r="A9733" t="str">
            <v>420410081All</v>
          </cell>
          <cell r="B9733">
            <v>27</v>
          </cell>
          <cell r="R9733" t="str">
            <v>420370091All</v>
          </cell>
          <cell r="S9733">
            <v>42</v>
          </cell>
        </row>
        <row r="9734">
          <cell r="A9734" t="str">
            <v>420410091All</v>
          </cell>
          <cell r="B9734">
            <v>50</v>
          </cell>
          <cell r="R9734" t="str">
            <v>420390011All</v>
          </cell>
          <cell r="S9734">
            <v>32</v>
          </cell>
        </row>
        <row r="9735">
          <cell r="A9735" t="str">
            <v>420430011All</v>
          </cell>
          <cell r="B9735">
            <v>41</v>
          </cell>
          <cell r="R9735" t="str">
            <v>420390016All</v>
          </cell>
          <cell r="S9735">
            <v>41</v>
          </cell>
        </row>
        <row r="9736">
          <cell r="A9736" t="str">
            <v>420430016All</v>
          </cell>
          <cell r="B9736">
            <v>41</v>
          </cell>
          <cell r="R9736" t="str">
            <v>420390041All</v>
          </cell>
          <cell r="S9736">
            <v>76</v>
          </cell>
        </row>
        <row r="9737">
          <cell r="A9737" t="str">
            <v>420430041All</v>
          </cell>
          <cell r="B9737">
            <v>71</v>
          </cell>
          <cell r="R9737" t="str">
            <v>420390051All</v>
          </cell>
          <cell r="S9737">
            <v>32</v>
          </cell>
        </row>
        <row r="9738">
          <cell r="A9738" t="str">
            <v>420430051All</v>
          </cell>
          <cell r="B9738">
            <v>32</v>
          </cell>
          <cell r="R9738" t="str">
            <v>420390081All</v>
          </cell>
          <cell r="S9738">
            <v>25</v>
          </cell>
        </row>
        <row r="9739">
          <cell r="A9739" t="str">
            <v>420430081All</v>
          </cell>
          <cell r="B9739">
            <v>27</v>
          </cell>
          <cell r="R9739" t="str">
            <v>420410011All</v>
          </cell>
          <cell r="S9739">
            <v>39</v>
          </cell>
        </row>
        <row r="9740">
          <cell r="A9740" t="str">
            <v>420430091All</v>
          </cell>
          <cell r="B9740">
            <v>51</v>
          </cell>
          <cell r="R9740" t="str">
            <v>420410016All</v>
          </cell>
          <cell r="S9740">
            <v>41</v>
          </cell>
        </row>
        <row r="9741">
          <cell r="A9741" t="str">
            <v>420450041All</v>
          </cell>
          <cell r="B9741">
            <v>76</v>
          </cell>
          <cell r="R9741" t="str">
            <v>420410041All</v>
          </cell>
          <cell r="S9741">
            <v>75</v>
          </cell>
        </row>
        <row r="9742">
          <cell r="A9742" t="str">
            <v>420450081All</v>
          </cell>
          <cell r="B9742">
            <v>26</v>
          </cell>
          <cell r="R9742" t="str">
            <v>420410051All</v>
          </cell>
          <cell r="S9742">
            <v>32</v>
          </cell>
        </row>
        <row r="9743">
          <cell r="A9743" t="str">
            <v>420470016All</v>
          </cell>
          <cell r="B9743">
            <v>41</v>
          </cell>
          <cell r="R9743" t="str">
            <v>420410081All</v>
          </cell>
          <cell r="S9743">
            <v>27</v>
          </cell>
        </row>
        <row r="9744">
          <cell r="A9744" t="str">
            <v>420470041All</v>
          </cell>
          <cell r="B9744">
            <v>67</v>
          </cell>
          <cell r="R9744" t="str">
            <v>420410091All</v>
          </cell>
          <cell r="S9744">
            <v>50</v>
          </cell>
        </row>
        <row r="9745">
          <cell r="A9745" t="str">
            <v>420490011All</v>
          </cell>
          <cell r="B9745">
            <v>32</v>
          </cell>
          <cell r="R9745" t="str">
            <v>420430011All</v>
          </cell>
          <cell r="S9745">
            <v>41</v>
          </cell>
        </row>
        <row r="9746">
          <cell r="A9746" t="str">
            <v>420490016All</v>
          </cell>
          <cell r="B9746">
            <v>41</v>
          </cell>
          <cell r="R9746" t="str">
            <v>420430016All</v>
          </cell>
          <cell r="S9746">
            <v>41</v>
          </cell>
        </row>
        <row r="9747">
          <cell r="A9747" t="str">
            <v>420490041All</v>
          </cell>
          <cell r="B9747">
            <v>76</v>
          </cell>
          <cell r="R9747" t="str">
            <v>420430041All</v>
          </cell>
          <cell r="S9747">
            <v>71</v>
          </cell>
        </row>
        <row r="9748">
          <cell r="A9748" t="str">
            <v>420490051All</v>
          </cell>
          <cell r="B9748">
            <v>32</v>
          </cell>
          <cell r="R9748" t="str">
            <v>420430051All</v>
          </cell>
          <cell r="S9748">
            <v>32</v>
          </cell>
        </row>
        <row r="9749">
          <cell r="A9749" t="str">
            <v>420490081All</v>
          </cell>
          <cell r="B9749">
            <v>25</v>
          </cell>
          <cell r="R9749" t="str">
            <v>420430081All</v>
          </cell>
          <cell r="S9749">
            <v>27</v>
          </cell>
        </row>
        <row r="9750">
          <cell r="A9750" t="str">
            <v>420510011All</v>
          </cell>
          <cell r="B9750">
            <v>32</v>
          </cell>
          <cell r="R9750" t="str">
            <v>420430091All</v>
          </cell>
          <cell r="S9750">
            <v>51</v>
          </cell>
        </row>
        <row r="9751">
          <cell r="A9751" t="str">
            <v>420510016All</v>
          </cell>
          <cell r="B9751">
            <v>41</v>
          </cell>
          <cell r="R9751" t="str">
            <v>420450041All</v>
          </cell>
          <cell r="S9751">
            <v>76</v>
          </cell>
        </row>
        <row r="9752">
          <cell r="A9752" t="str">
            <v>420510041All</v>
          </cell>
          <cell r="B9752">
            <v>62</v>
          </cell>
          <cell r="R9752" t="str">
            <v>420450081All</v>
          </cell>
          <cell r="S9752">
            <v>26</v>
          </cell>
        </row>
        <row r="9753">
          <cell r="A9753" t="str">
            <v>420510051All</v>
          </cell>
          <cell r="B9753">
            <v>32</v>
          </cell>
          <cell r="R9753" t="str">
            <v>420470016All</v>
          </cell>
          <cell r="S9753">
            <v>41</v>
          </cell>
        </row>
        <row r="9754">
          <cell r="A9754" t="str">
            <v>420510081All</v>
          </cell>
          <cell r="B9754">
            <v>24</v>
          </cell>
          <cell r="R9754" t="str">
            <v>420470041All</v>
          </cell>
          <cell r="S9754">
            <v>67</v>
          </cell>
        </row>
        <row r="9755">
          <cell r="A9755" t="str">
            <v>420510091All</v>
          </cell>
          <cell r="B9755">
            <v>43</v>
          </cell>
          <cell r="R9755" t="str">
            <v>420490011All</v>
          </cell>
          <cell r="S9755">
            <v>32</v>
          </cell>
        </row>
        <row r="9756">
          <cell r="A9756" t="str">
            <v>420530016All</v>
          </cell>
          <cell r="B9756">
            <v>41</v>
          </cell>
          <cell r="R9756" t="str">
            <v>420490016All</v>
          </cell>
          <cell r="S9756">
            <v>41</v>
          </cell>
        </row>
        <row r="9757">
          <cell r="A9757" t="str">
            <v>420530041All</v>
          </cell>
          <cell r="B9757">
            <v>71</v>
          </cell>
          <cell r="R9757" t="str">
            <v>420490041All</v>
          </cell>
          <cell r="S9757">
            <v>76</v>
          </cell>
        </row>
        <row r="9758">
          <cell r="A9758" t="str">
            <v>420550011All</v>
          </cell>
          <cell r="B9758">
            <v>40</v>
          </cell>
          <cell r="R9758" t="str">
            <v>420490051All</v>
          </cell>
          <cell r="S9758">
            <v>32</v>
          </cell>
        </row>
        <row r="9759">
          <cell r="A9759" t="str">
            <v>420550016All</v>
          </cell>
          <cell r="B9759">
            <v>41</v>
          </cell>
          <cell r="R9759" t="str">
            <v>420490081All</v>
          </cell>
          <cell r="S9759">
            <v>25</v>
          </cell>
        </row>
        <row r="9760">
          <cell r="A9760" t="str">
            <v>420550041All</v>
          </cell>
          <cell r="B9760">
            <v>75</v>
          </cell>
          <cell r="R9760" t="str">
            <v>420510011All</v>
          </cell>
          <cell r="S9760">
            <v>32</v>
          </cell>
        </row>
        <row r="9761">
          <cell r="A9761" t="str">
            <v>420550051All</v>
          </cell>
          <cell r="B9761">
            <v>32</v>
          </cell>
          <cell r="R9761" t="str">
            <v>420510016All</v>
          </cell>
          <cell r="S9761">
            <v>41</v>
          </cell>
        </row>
        <row r="9762">
          <cell r="A9762" t="str">
            <v>420550081All</v>
          </cell>
          <cell r="B9762">
            <v>26</v>
          </cell>
          <cell r="R9762" t="str">
            <v>420510041All</v>
          </cell>
          <cell r="S9762">
            <v>62</v>
          </cell>
        </row>
        <row r="9763">
          <cell r="A9763" t="str">
            <v>420550091All</v>
          </cell>
          <cell r="B9763">
            <v>53</v>
          </cell>
          <cell r="R9763" t="str">
            <v>420510051All</v>
          </cell>
          <cell r="S9763">
            <v>32</v>
          </cell>
        </row>
        <row r="9764">
          <cell r="A9764" t="str">
            <v>420570011All</v>
          </cell>
          <cell r="B9764">
            <v>29</v>
          </cell>
          <cell r="R9764" t="str">
            <v>420510081All</v>
          </cell>
          <cell r="S9764">
            <v>24</v>
          </cell>
        </row>
        <row r="9765">
          <cell r="A9765" t="str">
            <v>420570016All</v>
          </cell>
          <cell r="B9765">
            <v>41</v>
          </cell>
          <cell r="R9765" t="str">
            <v>420510091All</v>
          </cell>
          <cell r="S9765">
            <v>43</v>
          </cell>
        </row>
        <row r="9766">
          <cell r="A9766" t="str">
            <v>420570041All</v>
          </cell>
          <cell r="B9766">
            <v>64</v>
          </cell>
          <cell r="R9766" t="str">
            <v>420530016All</v>
          </cell>
          <cell r="S9766">
            <v>41</v>
          </cell>
        </row>
        <row r="9767">
          <cell r="A9767" t="str">
            <v>420570051All</v>
          </cell>
          <cell r="B9767">
            <v>32</v>
          </cell>
          <cell r="R9767" t="str">
            <v>420530041All</v>
          </cell>
          <cell r="S9767">
            <v>71</v>
          </cell>
        </row>
        <row r="9768">
          <cell r="A9768" t="str">
            <v>420570081All</v>
          </cell>
          <cell r="B9768">
            <v>25</v>
          </cell>
          <cell r="R9768" t="str">
            <v>420550011All</v>
          </cell>
          <cell r="S9768">
            <v>40</v>
          </cell>
        </row>
        <row r="9769">
          <cell r="A9769" t="str">
            <v>420570091All</v>
          </cell>
          <cell r="B9769">
            <v>47</v>
          </cell>
          <cell r="R9769" t="str">
            <v>420550016All</v>
          </cell>
          <cell r="S9769">
            <v>41</v>
          </cell>
        </row>
        <row r="9770">
          <cell r="A9770" t="str">
            <v>420590011All</v>
          </cell>
          <cell r="B9770">
            <v>32</v>
          </cell>
          <cell r="R9770" t="str">
            <v>420550041All</v>
          </cell>
          <cell r="S9770">
            <v>75</v>
          </cell>
        </row>
        <row r="9771">
          <cell r="A9771" t="str">
            <v>420590016All</v>
          </cell>
          <cell r="B9771">
            <v>41</v>
          </cell>
          <cell r="R9771" t="str">
            <v>420550051All</v>
          </cell>
          <cell r="S9771">
            <v>32</v>
          </cell>
        </row>
        <row r="9772">
          <cell r="A9772" t="str">
            <v>420590041All</v>
          </cell>
          <cell r="B9772">
            <v>61</v>
          </cell>
          <cell r="R9772" t="str">
            <v>420550081All</v>
          </cell>
          <cell r="S9772">
            <v>26</v>
          </cell>
        </row>
        <row r="9773">
          <cell r="A9773" t="str">
            <v>420590051All</v>
          </cell>
          <cell r="B9773">
            <v>32</v>
          </cell>
          <cell r="R9773" t="str">
            <v>420550091All</v>
          </cell>
          <cell r="S9773">
            <v>53</v>
          </cell>
        </row>
        <row r="9774">
          <cell r="A9774" t="str">
            <v>420610011All</v>
          </cell>
          <cell r="B9774">
            <v>32</v>
          </cell>
          <cell r="R9774" t="str">
            <v>420570011All</v>
          </cell>
          <cell r="S9774">
            <v>29</v>
          </cell>
        </row>
        <row r="9775">
          <cell r="A9775" t="str">
            <v>420610016All</v>
          </cell>
          <cell r="B9775">
            <v>41</v>
          </cell>
          <cell r="R9775" t="str">
            <v>420570016All</v>
          </cell>
          <cell r="S9775">
            <v>41</v>
          </cell>
        </row>
        <row r="9776">
          <cell r="A9776" t="str">
            <v>420610041All</v>
          </cell>
          <cell r="B9776">
            <v>69</v>
          </cell>
          <cell r="R9776" t="str">
            <v>420570041All</v>
          </cell>
          <cell r="S9776">
            <v>64</v>
          </cell>
        </row>
        <row r="9777">
          <cell r="A9777" t="str">
            <v>420610051All</v>
          </cell>
          <cell r="B9777">
            <v>32</v>
          </cell>
          <cell r="R9777" t="str">
            <v>420570051All</v>
          </cell>
          <cell r="S9777">
            <v>32</v>
          </cell>
        </row>
        <row r="9778">
          <cell r="A9778" t="str">
            <v>420610081All</v>
          </cell>
          <cell r="B9778">
            <v>26</v>
          </cell>
          <cell r="R9778" t="str">
            <v>420570081All</v>
          </cell>
          <cell r="S9778">
            <v>25</v>
          </cell>
        </row>
        <row r="9779">
          <cell r="A9779" t="str">
            <v>420610091All</v>
          </cell>
          <cell r="B9779">
            <v>43</v>
          </cell>
          <cell r="R9779" t="str">
            <v>420570091All</v>
          </cell>
          <cell r="S9779">
            <v>47</v>
          </cell>
        </row>
        <row r="9780">
          <cell r="A9780" t="str">
            <v>420630011All</v>
          </cell>
          <cell r="B9780">
            <v>33</v>
          </cell>
          <cell r="R9780" t="str">
            <v>420590011All</v>
          </cell>
          <cell r="S9780">
            <v>32</v>
          </cell>
        </row>
        <row r="9781">
          <cell r="A9781" t="str">
            <v>420630016All</v>
          </cell>
          <cell r="B9781">
            <v>41</v>
          </cell>
          <cell r="R9781" t="str">
            <v>420590016All</v>
          </cell>
          <cell r="S9781">
            <v>41</v>
          </cell>
        </row>
        <row r="9782">
          <cell r="A9782" t="str">
            <v>420630041All</v>
          </cell>
          <cell r="B9782">
            <v>67</v>
          </cell>
          <cell r="R9782" t="str">
            <v>420590041All</v>
          </cell>
          <cell r="S9782">
            <v>61</v>
          </cell>
        </row>
        <row r="9783">
          <cell r="A9783" t="str">
            <v>420630051All</v>
          </cell>
          <cell r="B9783">
            <v>32</v>
          </cell>
          <cell r="R9783" t="str">
            <v>420590051All</v>
          </cell>
          <cell r="S9783">
            <v>32</v>
          </cell>
        </row>
        <row r="9784">
          <cell r="A9784" t="str">
            <v>420630081All</v>
          </cell>
          <cell r="B9784">
            <v>23</v>
          </cell>
          <cell r="R9784" t="str">
            <v>420610011All</v>
          </cell>
          <cell r="S9784">
            <v>32</v>
          </cell>
        </row>
        <row r="9785">
          <cell r="A9785" t="str">
            <v>420630091All</v>
          </cell>
          <cell r="B9785">
            <v>35</v>
          </cell>
          <cell r="R9785" t="str">
            <v>420610016All</v>
          </cell>
          <cell r="S9785">
            <v>41</v>
          </cell>
        </row>
        <row r="9786">
          <cell r="A9786" t="str">
            <v>420650011All</v>
          </cell>
          <cell r="B9786">
            <v>32</v>
          </cell>
          <cell r="R9786" t="str">
            <v>420610041All</v>
          </cell>
          <cell r="S9786">
            <v>69</v>
          </cell>
        </row>
        <row r="9787">
          <cell r="A9787" t="str">
            <v>420650016All</v>
          </cell>
          <cell r="B9787">
            <v>41</v>
          </cell>
          <cell r="R9787" t="str">
            <v>420610051All</v>
          </cell>
          <cell r="S9787">
            <v>32</v>
          </cell>
        </row>
        <row r="9788">
          <cell r="A9788" t="str">
            <v>420650041All</v>
          </cell>
          <cell r="B9788">
            <v>69</v>
          </cell>
          <cell r="R9788" t="str">
            <v>420610081All</v>
          </cell>
          <cell r="S9788">
            <v>26</v>
          </cell>
        </row>
        <row r="9789">
          <cell r="A9789" t="str">
            <v>420650081All</v>
          </cell>
          <cell r="B9789">
            <v>20</v>
          </cell>
          <cell r="R9789" t="str">
            <v>420610091All</v>
          </cell>
          <cell r="S9789">
            <v>43</v>
          </cell>
        </row>
        <row r="9790">
          <cell r="A9790" t="str">
            <v>420670011All</v>
          </cell>
          <cell r="B9790">
            <v>32</v>
          </cell>
          <cell r="R9790" t="str">
            <v>420630011All</v>
          </cell>
          <cell r="S9790">
            <v>33</v>
          </cell>
        </row>
        <row r="9791">
          <cell r="A9791" t="str">
            <v>420670016All</v>
          </cell>
          <cell r="B9791">
            <v>41</v>
          </cell>
          <cell r="R9791" t="str">
            <v>420630016All</v>
          </cell>
          <cell r="S9791">
            <v>41</v>
          </cell>
        </row>
        <row r="9792">
          <cell r="A9792" t="str">
            <v>420670041All</v>
          </cell>
          <cell r="B9792">
            <v>69</v>
          </cell>
          <cell r="R9792" t="str">
            <v>420630041All</v>
          </cell>
          <cell r="S9792">
            <v>67</v>
          </cell>
        </row>
        <row r="9793">
          <cell r="A9793" t="str">
            <v>420670051All</v>
          </cell>
          <cell r="B9793">
            <v>32</v>
          </cell>
          <cell r="R9793" t="str">
            <v>420630051All</v>
          </cell>
          <cell r="S9793">
            <v>32</v>
          </cell>
        </row>
        <row r="9794">
          <cell r="A9794" t="str">
            <v>420670081All</v>
          </cell>
          <cell r="B9794">
            <v>25</v>
          </cell>
          <cell r="R9794" t="str">
            <v>420630081All</v>
          </cell>
          <cell r="S9794">
            <v>23</v>
          </cell>
        </row>
        <row r="9795">
          <cell r="A9795" t="str">
            <v>420670091All</v>
          </cell>
          <cell r="B9795">
            <v>47</v>
          </cell>
          <cell r="R9795" t="str">
            <v>420630091All</v>
          </cell>
          <cell r="S9795">
            <v>35</v>
          </cell>
        </row>
        <row r="9796">
          <cell r="A9796" t="str">
            <v>420690011All</v>
          </cell>
          <cell r="B9796">
            <v>32</v>
          </cell>
          <cell r="R9796" t="str">
            <v>420650011All</v>
          </cell>
          <cell r="S9796">
            <v>32</v>
          </cell>
        </row>
        <row r="9797">
          <cell r="A9797" t="str">
            <v>420690016All</v>
          </cell>
          <cell r="B9797">
            <v>41</v>
          </cell>
          <cell r="R9797" t="str">
            <v>420650016All</v>
          </cell>
          <cell r="S9797">
            <v>41</v>
          </cell>
        </row>
        <row r="9798">
          <cell r="A9798" t="str">
            <v>420690041All</v>
          </cell>
          <cell r="B9798">
            <v>69</v>
          </cell>
          <cell r="R9798" t="str">
            <v>420650041All</v>
          </cell>
          <cell r="S9798">
            <v>69</v>
          </cell>
        </row>
        <row r="9799">
          <cell r="A9799" t="str">
            <v>420690051All</v>
          </cell>
          <cell r="B9799">
            <v>32</v>
          </cell>
          <cell r="R9799" t="str">
            <v>420650081All</v>
          </cell>
          <cell r="S9799">
            <v>20</v>
          </cell>
        </row>
        <row r="9800">
          <cell r="A9800" t="str">
            <v>420710011All</v>
          </cell>
          <cell r="B9800">
            <v>53</v>
          </cell>
          <cell r="R9800" t="str">
            <v>420670011All</v>
          </cell>
          <cell r="S9800">
            <v>32</v>
          </cell>
        </row>
        <row r="9801">
          <cell r="A9801" t="str">
            <v>420710016All</v>
          </cell>
          <cell r="B9801">
            <v>41</v>
          </cell>
          <cell r="R9801" t="str">
            <v>420670016All</v>
          </cell>
          <cell r="S9801">
            <v>41</v>
          </cell>
        </row>
        <row r="9802">
          <cell r="A9802" t="str">
            <v>420710041All</v>
          </cell>
          <cell r="B9802">
            <v>88</v>
          </cell>
          <cell r="R9802" t="str">
            <v>420670041All</v>
          </cell>
          <cell r="S9802">
            <v>69</v>
          </cell>
        </row>
        <row r="9803">
          <cell r="A9803" t="str">
            <v>420710051All</v>
          </cell>
          <cell r="B9803">
            <v>32</v>
          </cell>
          <cell r="R9803" t="str">
            <v>420670051All</v>
          </cell>
          <cell r="S9803">
            <v>32</v>
          </cell>
        </row>
        <row r="9804">
          <cell r="A9804" t="str">
            <v>420710081All</v>
          </cell>
          <cell r="B9804">
            <v>32</v>
          </cell>
          <cell r="R9804" t="str">
            <v>420670081All</v>
          </cell>
          <cell r="S9804">
            <v>25</v>
          </cell>
        </row>
        <row r="9805">
          <cell r="A9805" t="str">
            <v>420710091All</v>
          </cell>
          <cell r="B9805">
            <v>54</v>
          </cell>
          <cell r="R9805" t="str">
            <v>420670091All</v>
          </cell>
          <cell r="S9805">
            <v>47</v>
          </cell>
        </row>
        <row r="9806">
          <cell r="A9806" t="str">
            <v>420730011All</v>
          </cell>
          <cell r="B9806">
            <v>33</v>
          </cell>
          <cell r="R9806" t="str">
            <v>420690011All</v>
          </cell>
          <cell r="S9806">
            <v>32</v>
          </cell>
        </row>
        <row r="9807">
          <cell r="A9807" t="str">
            <v>420730016All</v>
          </cell>
          <cell r="B9807">
            <v>41</v>
          </cell>
          <cell r="R9807" t="str">
            <v>420690016All</v>
          </cell>
          <cell r="S9807">
            <v>41</v>
          </cell>
        </row>
        <row r="9808">
          <cell r="A9808" t="str">
            <v>420730041All</v>
          </cell>
          <cell r="B9808">
            <v>80</v>
          </cell>
          <cell r="R9808" t="str">
            <v>420690041All</v>
          </cell>
          <cell r="S9808">
            <v>69</v>
          </cell>
        </row>
        <row r="9809">
          <cell r="A9809" t="str">
            <v>420730051All</v>
          </cell>
          <cell r="B9809">
            <v>32</v>
          </cell>
          <cell r="R9809" t="str">
            <v>420690051All</v>
          </cell>
          <cell r="S9809">
            <v>32</v>
          </cell>
        </row>
        <row r="9810">
          <cell r="A9810" t="str">
            <v>420730081All</v>
          </cell>
          <cell r="B9810">
            <v>29</v>
          </cell>
          <cell r="R9810" t="str">
            <v>420710011All</v>
          </cell>
          <cell r="S9810">
            <v>53</v>
          </cell>
        </row>
        <row r="9811">
          <cell r="A9811" t="str">
            <v>420750011All</v>
          </cell>
          <cell r="B9811">
            <v>40</v>
          </cell>
          <cell r="R9811" t="str">
            <v>420710016All</v>
          </cell>
          <cell r="S9811">
            <v>41</v>
          </cell>
        </row>
        <row r="9812">
          <cell r="A9812" t="str">
            <v>420750016All</v>
          </cell>
          <cell r="B9812">
            <v>41</v>
          </cell>
          <cell r="R9812" t="str">
            <v>420710041All</v>
          </cell>
          <cell r="S9812">
            <v>88</v>
          </cell>
        </row>
        <row r="9813">
          <cell r="A9813" t="str">
            <v>420750041All</v>
          </cell>
          <cell r="B9813">
            <v>81</v>
          </cell>
          <cell r="R9813" t="str">
            <v>420710051All</v>
          </cell>
          <cell r="S9813">
            <v>32</v>
          </cell>
        </row>
        <row r="9814">
          <cell r="A9814" t="str">
            <v>420750051All</v>
          </cell>
          <cell r="B9814">
            <v>32</v>
          </cell>
          <cell r="R9814" t="str">
            <v>420710081All</v>
          </cell>
          <cell r="S9814">
            <v>32</v>
          </cell>
        </row>
        <row r="9815">
          <cell r="A9815" t="str">
            <v>420750081All</v>
          </cell>
          <cell r="B9815">
            <v>29</v>
          </cell>
          <cell r="R9815" t="str">
            <v>420710091All</v>
          </cell>
          <cell r="S9815">
            <v>54</v>
          </cell>
        </row>
        <row r="9816">
          <cell r="A9816" t="str">
            <v>420750091All</v>
          </cell>
          <cell r="B9816">
            <v>56</v>
          </cell>
          <cell r="R9816" t="str">
            <v>420730011All</v>
          </cell>
          <cell r="S9816">
            <v>33</v>
          </cell>
        </row>
        <row r="9817">
          <cell r="A9817" t="str">
            <v>420770011All</v>
          </cell>
          <cell r="B9817">
            <v>38</v>
          </cell>
          <cell r="R9817" t="str">
            <v>420730016All</v>
          </cell>
          <cell r="S9817">
            <v>41</v>
          </cell>
        </row>
        <row r="9818">
          <cell r="A9818" t="str">
            <v>420770016All</v>
          </cell>
          <cell r="B9818">
            <v>41</v>
          </cell>
          <cell r="R9818" t="str">
            <v>420730041All</v>
          </cell>
          <cell r="S9818">
            <v>80</v>
          </cell>
        </row>
        <row r="9819">
          <cell r="A9819" t="str">
            <v>420770041All</v>
          </cell>
          <cell r="B9819">
            <v>69</v>
          </cell>
          <cell r="R9819" t="str">
            <v>420730051All</v>
          </cell>
          <cell r="S9819">
            <v>32</v>
          </cell>
        </row>
        <row r="9820">
          <cell r="A9820" t="str">
            <v>420770051All</v>
          </cell>
          <cell r="B9820">
            <v>32</v>
          </cell>
          <cell r="R9820" t="str">
            <v>420730081All</v>
          </cell>
          <cell r="S9820">
            <v>29</v>
          </cell>
        </row>
        <row r="9821">
          <cell r="A9821" t="str">
            <v>420770081All</v>
          </cell>
          <cell r="B9821">
            <v>27</v>
          </cell>
          <cell r="R9821" t="str">
            <v>420750011All</v>
          </cell>
          <cell r="S9821">
            <v>40</v>
          </cell>
        </row>
        <row r="9822">
          <cell r="A9822" t="str">
            <v>420770091All</v>
          </cell>
          <cell r="B9822">
            <v>50</v>
          </cell>
          <cell r="R9822" t="str">
            <v>420750016All</v>
          </cell>
          <cell r="S9822">
            <v>41</v>
          </cell>
        </row>
        <row r="9823">
          <cell r="A9823" t="str">
            <v>420790011All</v>
          </cell>
          <cell r="B9823">
            <v>32</v>
          </cell>
          <cell r="R9823" t="str">
            <v>420750041All</v>
          </cell>
          <cell r="S9823">
            <v>81</v>
          </cell>
        </row>
        <row r="9824">
          <cell r="A9824" t="str">
            <v>420790016All</v>
          </cell>
          <cell r="B9824">
            <v>41</v>
          </cell>
          <cell r="R9824" t="str">
            <v>420750051All</v>
          </cell>
          <cell r="S9824">
            <v>32</v>
          </cell>
        </row>
        <row r="9825">
          <cell r="A9825" t="str">
            <v>420790041All</v>
          </cell>
          <cell r="B9825">
            <v>64</v>
          </cell>
          <cell r="R9825" t="str">
            <v>420750081All</v>
          </cell>
          <cell r="S9825">
            <v>29</v>
          </cell>
        </row>
        <row r="9826">
          <cell r="A9826" t="str">
            <v>420790051All</v>
          </cell>
          <cell r="B9826">
            <v>32</v>
          </cell>
          <cell r="R9826" t="str">
            <v>420750091All</v>
          </cell>
          <cell r="S9826">
            <v>56</v>
          </cell>
        </row>
        <row r="9827">
          <cell r="A9827" t="str">
            <v>420790081All</v>
          </cell>
          <cell r="B9827">
            <v>26</v>
          </cell>
          <cell r="R9827" t="str">
            <v>420770011All</v>
          </cell>
          <cell r="S9827">
            <v>38</v>
          </cell>
        </row>
        <row r="9828">
          <cell r="A9828" t="str">
            <v>420810011All</v>
          </cell>
          <cell r="B9828">
            <v>31</v>
          </cell>
          <cell r="R9828" t="str">
            <v>420770016All</v>
          </cell>
          <cell r="S9828">
            <v>41</v>
          </cell>
        </row>
        <row r="9829">
          <cell r="A9829" t="str">
            <v>420810016All</v>
          </cell>
          <cell r="B9829">
            <v>41</v>
          </cell>
          <cell r="R9829" t="str">
            <v>420770041All</v>
          </cell>
          <cell r="S9829">
            <v>69</v>
          </cell>
        </row>
        <row r="9830">
          <cell r="A9830" t="str">
            <v>420810041All</v>
          </cell>
          <cell r="B9830">
            <v>72</v>
          </cell>
          <cell r="R9830" t="str">
            <v>420770051All</v>
          </cell>
          <cell r="S9830">
            <v>32</v>
          </cell>
        </row>
        <row r="9831">
          <cell r="A9831" t="str">
            <v>420810051All</v>
          </cell>
          <cell r="B9831">
            <v>32</v>
          </cell>
          <cell r="R9831" t="str">
            <v>420770081All</v>
          </cell>
          <cell r="S9831">
            <v>27</v>
          </cell>
        </row>
        <row r="9832">
          <cell r="A9832" t="str">
            <v>420810081All</v>
          </cell>
          <cell r="B9832">
            <v>27</v>
          </cell>
          <cell r="R9832" t="str">
            <v>420770091All</v>
          </cell>
          <cell r="S9832">
            <v>50</v>
          </cell>
        </row>
        <row r="9833">
          <cell r="A9833" t="str">
            <v>420830016All</v>
          </cell>
          <cell r="B9833">
            <v>41</v>
          </cell>
          <cell r="R9833" t="str">
            <v>420790011All</v>
          </cell>
          <cell r="S9833">
            <v>32</v>
          </cell>
        </row>
        <row r="9834">
          <cell r="A9834" t="str">
            <v>420830041All</v>
          </cell>
          <cell r="B9834">
            <v>69</v>
          </cell>
          <cell r="R9834" t="str">
            <v>420790016All</v>
          </cell>
          <cell r="S9834">
            <v>41</v>
          </cell>
        </row>
        <row r="9835">
          <cell r="A9835" t="str">
            <v>420850011All</v>
          </cell>
          <cell r="B9835">
            <v>33</v>
          </cell>
          <cell r="R9835" t="str">
            <v>420790041All</v>
          </cell>
          <cell r="S9835">
            <v>64</v>
          </cell>
        </row>
        <row r="9836">
          <cell r="A9836" t="str">
            <v>420850016All</v>
          </cell>
          <cell r="B9836">
            <v>41</v>
          </cell>
          <cell r="R9836" t="str">
            <v>420790051All</v>
          </cell>
          <cell r="S9836">
            <v>32</v>
          </cell>
        </row>
        <row r="9837">
          <cell r="A9837" t="str">
            <v>420850041All</v>
          </cell>
          <cell r="B9837">
            <v>72</v>
          </cell>
          <cell r="R9837" t="str">
            <v>420790081All</v>
          </cell>
          <cell r="S9837">
            <v>26</v>
          </cell>
        </row>
        <row r="9838">
          <cell r="A9838" t="str">
            <v>420850051All</v>
          </cell>
          <cell r="B9838">
            <v>32</v>
          </cell>
          <cell r="R9838" t="str">
            <v>420810011All</v>
          </cell>
          <cell r="S9838">
            <v>31</v>
          </cell>
        </row>
        <row r="9839">
          <cell r="A9839" t="str">
            <v>420850081All</v>
          </cell>
          <cell r="B9839">
            <v>27</v>
          </cell>
          <cell r="R9839" t="str">
            <v>420810016All</v>
          </cell>
          <cell r="S9839">
            <v>41</v>
          </cell>
        </row>
        <row r="9840">
          <cell r="A9840" t="str">
            <v>420870011All</v>
          </cell>
          <cell r="B9840">
            <v>32</v>
          </cell>
          <cell r="R9840" t="str">
            <v>420810041All</v>
          </cell>
          <cell r="S9840">
            <v>72</v>
          </cell>
        </row>
        <row r="9841">
          <cell r="A9841" t="str">
            <v>420870016All</v>
          </cell>
          <cell r="B9841">
            <v>41</v>
          </cell>
          <cell r="R9841" t="str">
            <v>420810051All</v>
          </cell>
          <cell r="S9841">
            <v>32</v>
          </cell>
        </row>
        <row r="9842">
          <cell r="A9842" t="str">
            <v>420870041All</v>
          </cell>
          <cell r="B9842">
            <v>73</v>
          </cell>
          <cell r="R9842" t="str">
            <v>420810081All</v>
          </cell>
          <cell r="S9842">
            <v>27</v>
          </cell>
        </row>
        <row r="9843">
          <cell r="A9843" t="str">
            <v>420870051All</v>
          </cell>
          <cell r="B9843">
            <v>32</v>
          </cell>
          <cell r="R9843" t="str">
            <v>420830016All</v>
          </cell>
          <cell r="S9843">
            <v>41</v>
          </cell>
        </row>
        <row r="9844">
          <cell r="A9844" t="str">
            <v>420870081All</v>
          </cell>
          <cell r="B9844">
            <v>29</v>
          </cell>
          <cell r="R9844" t="str">
            <v>420830041All</v>
          </cell>
          <cell r="S9844">
            <v>69</v>
          </cell>
        </row>
        <row r="9845">
          <cell r="A9845" t="str">
            <v>420870091All</v>
          </cell>
          <cell r="B9845">
            <v>43</v>
          </cell>
          <cell r="R9845" t="str">
            <v>420850011All</v>
          </cell>
          <cell r="S9845">
            <v>33</v>
          </cell>
        </row>
        <row r="9846">
          <cell r="A9846" t="str">
            <v>420890011All</v>
          </cell>
          <cell r="B9846">
            <v>31</v>
          </cell>
          <cell r="R9846" t="str">
            <v>420850016All</v>
          </cell>
          <cell r="S9846">
            <v>41</v>
          </cell>
        </row>
        <row r="9847">
          <cell r="A9847" t="str">
            <v>420890016All</v>
          </cell>
          <cell r="B9847">
            <v>41</v>
          </cell>
          <cell r="R9847" t="str">
            <v>420850041All</v>
          </cell>
          <cell r="S9847">
            <v>72</v>
          </cell>
        </row>
        <row r="9848">
          <cell r="A9848" t="str">
            <v>420890041All</v>
          </cell>
          <cell r="B9848">
            <v>64</v>
          </cell>
          <cell r="R9848" t="str">
            <v>420850051All</v>
          </cell>
          <cell r="S9848">
            <v>32</v>
          </cell>
        </row>
        <row r="9849">
          <cell r="A9849" t="str">
            <v>420890051All</v>
          </cell>
          <cell r="B9849">
            <v>32</v>
          </cell>
          <cell r="R9849" t="str">
            <v>420850081All</v>
          </cell>
          <cell r="S9849">
            <v>27</v>
          </cell>
        </row>
        <row r="9850">
          <cell r="A9850" t="str">
            <v>420890081All</v>
          </cell>
          <cell r="B9850">
            <v>25</v>
          </cell>
          <cell r="R9850" t="str">
            <v>420870011All</v>
          </cell>
          <cell r="S9850">
            <v>32</v>
          </cell>
        </row>
        <row r="9851">
          <cell r="A9851" t="str">
            <v>420910011All</v>
          </cell>
          <cell r="B9851">
            <v>34</v>
          </cell>
          <cell r="R9851" t="str">
            <v>420870016All</v>
          </cell>
          <cell r="S9851">
            <v>41</v>
          </cell>
        </row>
        <row r="9852">
          <cell r="A9852" t="str">
            <v>420910016All</v>
          </cell>
          <cell r="B9852">
            <v>41</v>
          </cell>
          <cell r="R9852" t="str">
            <v>420870041All</v>
          </cell>
          <cell r="S9852">
            <v>73</v>
          </cell>
        </row>
        <row r="9853">
          <cell r="A9853" t="str">
            <v>420910041All</v>
          </cell>
          <cell r="B9853">
            <v>69</v>
          </cell>
          <cell r="R9853" t="str">
            <v>420870051All</v>
          </cell>
          <cell r="S9853">
            <v>32</v>
          </cell>
        </row>
        <row r="9854">
          <cell r="A9854" t="str">
            <v>420910051All</v>
          </cell>
          <cell r="B9854">
            <v>32</v>
          </cell>
          <cell r="R9854" t="str">
            <v>420870081All</v>
          </cell>
          <cell r="S9854">
            <v>29</v>
          </cell>
        </row>
        <row r="9855">
          <cell r="A9855" t="str">
            <v>420910081All</v>
          </cell>
          <cell r="B9855">
            <v>23</v>
          </cell>
          <cell r="R9855" t="str">
            <v>420870091All</v>
          </cell>
          <cell r="S9855">
            <v>43</v>
          </cell>
        </row>
        <row r="9856">
          <cell r="A9856" t="str">
            <v>420930011All</v>
          </cell>
          <cell r="B9856">
            <v>32</v>
          </cell>
          <cell r="R9856" t="str">
            <v>420890011All</v>
          </cell>
          <cell r="S9856">
            <v>31</v>
          </cell>
        </row>
        <row r="9857">
          <cell r="A9857" t="str">
            <v>420930016All</v>
          </cell>
          <cell r="B9857">
            <v>41</v>
          </cell>
          <cell r="R9857" t="str">
            <v>420890016All</v>
          </cell>
          <cell r="S9857">
            <v>41</v>
          </cell>
        </row>
        <row r="9858">
          <cell r="A9858" t="str">
            <v>420930041All</v>
          </cell>
          <cell r="B9858">
            <v>69</v>
          </cell>
          <cell r="R9858" t="str">
            <v>420890041All</v>
          </cell>
          <cell r="S9858">
            <v>64</v>
          </cell>
        </row>
        <row r="9859">
          <cell r="A9859" t="str">
            <v>420930051All</v>
          </cell>
          <cell r="B9859">
            <v>32</v>
          </cell>
          <cell r="R9859" t="str">
            <v>420890051All</v>
          </cell>
          <cell r="S9859">
            <v>32</v>
          </cell>
        </row>
        <row r="9860">
          <cell r="A9860" t="str">
            <v>420930081All</v>
          </cell>
          <cell r="B9860">
            <v>25</v>
          </cell>
          <cell r="R9860" t="str">
            <v>420890081All</v>
          </cell>
          <cell r="S9860">
            <v>25</v>
          </cell>
        </row>
        <row r="9861">
          <cell r="A9861" t="str">
            <v>420950011All</v>
          </cell>
          <cell r="B9861">
            <v>39</v>
          </cell>
          <cell r="R9861" t="str">
            <v>420910011All</v>
          </cell>
          <cell r="S9861">
            <v>34</v>
          </cell>
        </row>
        <row r="9862">
          <cell r="A9862" t="str">
            <v>420950016All</v>
          </cell>
          <cell r="B9862">
            <v>41</v>
          </cell>
          <cell r="R9862" t="str">
            <v>420910016All</v>
          </cell>
          <cell r="S9862">
            <v>41</v>
          </cell>
        </row>
        <row r="9863">
          <cell r="A9863" t="str">
            <v>420950041All</v>
          </cell>
          <cell r="B9863">
            <v>70</v>
          </cell>
          <cell r="R9863" t="str">
            <v>420910041All</v>
          </cell>
          <cell r="S9863">
            <v>69</v>
          </cell>
        </row>
        <row r="9864">
          <cell r="A9864" t="str">
            <v>420950051All</v>
          </cell>
          <cell r="B9864">
            <v>32</v>
          </cell>
          <cell r="R9864" t="str">
            <v>420910051All</v>
          </cell>
          <cell r="S9864">
            <v>32</v>
          </cell>
        </row>
        <row r="9865">
          <cell r="A9865" t="str">
            <v>420950081All</v>
          </cell>
          <cell r="B9865">
            <v>27</v>
          </cell>
          <cell r="R9865" t="str">
            <v>420910081All</v>
          </cell>
          <cell r="S9865">
            <v>23</v>
          </cell>
        </row>
        <row r="9866">
          <cell r="A9866" t="str">
            <v>420950091All</v>
          </cell>
          <cell r="B9866">
            <v>53</v>
          </cell>
          <cell r="R9866" t="str">
            <v>420930011All</v>
          </cell>
          <cell r="S9866">
            <v>32</v>
          </cell>
        </row>
        <row r="9867">
          <cell r="A9867" t="str">
            <v>420970011All</v>
          </cell>
          <cell r="B9867">
            <v>36</v>
          </cell>
          <cell r="R9867" t="str">
            <v>420930016All</v>
          </cell>
          <cell r="S9867">
            <v>41</v>
          </cell>
        </row>
        <row r="9868">
          <cell r="A9868" t="str">
            <v>420970016All</v>
          </cell>
          <cell r="B9868">
            <v>41</v>
          </cell>
          <cell r="R9868" t="str">
            <v>420930041All</v>
          </cell>
          <cell r="S9868">
            <v>69</v>
          </cell>
        </row>
        <row r="9869">
          <cell r="A9869" t="str">
            <v>420970041All</v>
          </cell>
          <cell r="B9869">
            <v>76</v>
          </cell>
          <cell r="R9869" t="str">
            <v>420930051All</v>
          </cell>
          <cell r="S9869">
            <v>32</v>
          </cell>
        </row>
        <row r="9870">
          <cell r="A9870" t="str">
            <v>420970051All</v>
          </cell>
          <cell r="B9870">
            <v>32</v>
          </cell>
          <cell r="R9870" t="str">
            <v>420930081All</v>
          </cell>
          <cell r="S9870">
            <v>25</v>
          </cell>
        </row>
        <row r="9871">
          <cell r="A9871" t="str">
            <v>420970081All</v>
          </cell>
          <cell r="B9871">
            <v>26</v>
          </cell>
          <cell r="R9871" t="str">
            <v>420950011All</v>
          </cell>
          <cell r="S9871">
            <v>39</v>
          </cell>
        </row>
        <row r="9872">
          <cell r="A9872" t="str">
            <v>420970091All</v>
          </cell>
          <cell r="B9872">
            <v>50</v>
          </cell>
          <cell r="R9872" t="str">
            <v>420950016All</v>
          </cell>
          <cell r="S9872">
            <v>41</v>
          </cell>
        </row>
        <row r="9873">
          <cell r="A9873" t="str">
            <v>420990011All</v>
          </cell>
          <cell r="B9873">
            <v>35</v>
          </cell>
          <cell r="R9873" t="str">
            <v>420950041All</v>
          </cell>
          <cell r="S9873">
            <v>70</v>
          </cell>
        </row>
        <row r="9874">
          <cell r="A9874" t="str">
            <v>420990016All</v>
          </cell>
          <cell r="B9874">
            <v>41</v>
          </cell>
          <cell r="R9874" t="str">
            <v>420950051All</v>
          </cell>
          <cell r="S9874">
            <v>32</v>
          </cell>
        </row>
        <row r="9875">
          <cell r="A9875" t="str">
            <v>420990041All</v>
          </cell>
          <cell r="B9875">
            <v>67</v>
          </cell>
          <cell r="R9875" t="str">
            <v>420950081All</v>
          </cell>
          <cell r="S9875">
            <v>27</v>
          </cell>
        </row>
        <row r="9876">
          <cell r="A9876" t="str">
            <v>420990051All</v>
          </cell>
          <cell r="B9876">
            <v>32</v>
          </cell>
          <cell r="R9876" t="str">
            <v>420950091All</v>
          </cell>
          <cell r="S9876">
            <v>53</v>
          </cell>
        </row>
        <row r="9877">
          <cell r="A9877" t="str">
            <v>420990081All</v>
          </cell>
          <cell r="B9877">
            <v>25</v>
          </cell>
          <cell r="R9877" t="str">
            <v>420970011All</v>
          </cell>
          <cell r="S9877">
            <v>36</v>
          </cell>
        </row>
        <row r="9878">
          <cell r="A9878" t="str">
            <v>420990091All</v>
          </cell>
          <cell r="B9878">
            <v>48</v>
          </cell>
          <cell r="R9878" t="str">
            <v>420970016All</v>
          </cell>
          <cell r="S9878">
            <v>41</v>
          </cell>
        </row>
        <row r="9879">
          <cell r="A9879" t="str">
            <v>421030041All</v>
          </cell>
          <cell r="B9879">
            <v>68</v>
          </cell>
          <cell r="R9879" t="str">
            <v>420970041All</v>
          </cell>
          <cell r="S9879">
            <v>76</v>
          </cell>
        </row>
        <row r="9880">
          <cell r="A9880" t="str">
            <v>421050011All</v>
          </cell>
          <cell r="B9880">
            <v>33</v>
          </cell>
          <cell r="R9880" t="str">
            <v>420970051All</v>
          </cell>
          <cell r="S9880">
            <v>32</v>
          </cell>
        </row>
        <row r="9881">
          <cell r="A9881" t="str">
            <v>421050016All</v>
          </cell>
          <cell r="B9881">
            <v>41</v>
          </cell>
          <cell r="R9881" t="str">
            <v>420970081All</v>
          </cell>
          <cell r="S9881">
            <v>26</v>
          </cell>
        </row>
        <row r="9882">
          <cell r="A9882" t="str">
            <v>421050041All</v>
          </cell>
          <cell r="B9882">
            <v>66</v>
          </cell>
          <cell r="R9882" t="str">
            <v>420970091All</v>
          </cell>
          <cell r="S9882">
            <v>50</v>
          </cell>
        </row>
        <row r="9883">
          <cell r="A9883" t="str">
            <v>421050051All</v>
          </cell>
          <cell r="B9883">
            <v>32</v>
          </cell>
          <cell r="R9883" t="str">
            <v>420990011All</v>
          </cell>
          <cell r="S9883">
            <v>35</v>
          </cell>
        </row>
        <row r="9884">
          <cell r="A9884" t="str">
            <v>421070011All</v>
          </cell>
          <cell r="B9884">
            <v>36</v>
          </cell>
          <cell r="R9884" t="str">
            <v>420990016All</v>
          </cell>
          <cell r="S9884">
            <v>41</v>
          </cell>
        </row>
        <row r="9885">
          <cell r="A9885" t="str">
            <v>421070016All</v>
          </cell>
          <cell r="B9885">
            <v>41</v>
          </cell>
          <cell r="R9885" t="str">
            <v>420990041All</v>
          </cell>
          <cell r="S9885">
            <v>67</v>
          </cell>
        </row>
        <row r="9886">
          <cell r="A9886" t="str">
            <v>421070041All</v>
          </cell>
          <cell r="B9886">
            <v>70</v>
          </cell>
          <cell r="R9886" t="str">
            <v>420990051All</v>
          </cell>
          <cell r="S9886">
            <v>32</v>
          </cell>
        </row>
        <row r="9887">
          <cell r="A9887" t="str">
            <v>421070051All</v>
          </cell>
          <cell r="B9887">
            <v>32</v>
          </cell>
          <cell r="R9887" t="str">
            <v>420990081All</v>
          </cell>
          <cell r="S9887">
            <v>25</v>
          </cell>
        </row>
        <row r="9888">
          <cell r="A9888" t="str">
            <v>421070081All</v>
          </cell>
          <cell r="B9888">
            <v>25</v>
          </cell>
          <cell r="R9888" t="str">
            <v>420990091All</v>
          </cell>
          <cell r="S9888">
            <v>48</v>
          </cell>
        </row>
        <row r="9889">
          <cell r="A9889" t="str">
            <v>421070091All</v>
          </cell>
          <cell r="B9889">
            <v>51</v>
          </cell>
          <cell r="R9889" t="str">
            <v>421030041All</v>
          </cell>
          <cell r="S9889">
            <v>68</v>
          </cell>
        </row>
        <row r="9890">
          <cell r="A9890" t="str">
            <v>421090011All</v>
          </cell>
          <cell r="B9890">
            <v>31</v>
          </cell>
          <cell r="R9890" t="str">
            <v>421050011All</v>
          </cell>
          <cell r="S9890">
            <v>33</v>
          </cell>
        </row>
        <row r="9891">
          <cell r="A9891" t="str">
            <v>421090016All</v>
          </cell>
          <cell r="B9891">
            <v>41</v>
          </cell>
          <cell r="R9891" t="str">
            <v>421050016All</v>
          </cell>
          <cell r="S9891">
            <v>41</v>
          </cell>
        </row>
        <row r="9892">
          <cell r="A9892" t="str">
            <v>421090041All</v>
          </cell>
          <cell r="B9892">
            <v>69</v>
          </cell>
          <cell r="R9892" t="str">
            <v>421050041All</v>
          </cell>
          <cell r="S9892">
            <v>66</v>
          </cell>
        </row>
        <row r="9893">
          <cell r="A9893" t="str">
            <v>421090051All</v>
          </cell>
          <cell r="B9893">
            <v>32</v>
          </cell>
          <cell r="R9893" t="str">
            <v>421050051All</v>
          </cell>
          <cell r="S9893">
            <v>32</v>
          </cell>
        </row>
        <row r="9894">
          <cell r="A9894" t="str">
            <v>421090081All</v>
          </cell>
          <cell r="B9894">
            <v>25</v>
          </cell>
          <cell r="R9894" t="str">
            <v>421070011All</v>
          </cell>
          <cell r="S9894">
            <v>36</v>
          </cell>
        </row>
        <row r="9895">
          <cell r="A9895" t="str">
            <v>421090091All</v>
          </cell>
          <cell r="B9895">
            <v>42</v>
          </cell>
          <cell r="R9895" t="str">
            <v>421070016All</v>
          </cell>
          <cell r="S9895">
            <v>41</v>
          </cell>
        </row>
        <row r="9896">
          <cell r="A9896" t="str">
            <v>421110011All</v>
          </cell>
          <cell r="B9896">
            <v>32</v>
          </cell>
          <cell r="R9896" t="str">
            <v>421070041All</v>
          </cell>
          <cell r="S9896">
            <v>70</v>
          </cell>
        </row>
        <row r="9897">
          <cell r="A9897" t="str">
            <v>421110016All</v>
          </cell>
          <cell r="B9897">
            <v>41</v>
          </cell>
          <cell r="R9897" t="str">
            <v>421070051All</v>
          </cell>
          <cell r="S9897">
            <v>32</v>
          </cell>
        </row>
        <row r="9898">
          <cell r="A9898" t="str">
            <v>421110041All</v>
          </cell>
          <cell r="B9898">
            <v>67</v>
          </cell>
          <cell r="R9898" t="str">
            <v>421070081All</v>
          </cell>
          <cell r="S9898">
            <v>25</v>
          </cell>
        </row>
        <row r="9899">
          <cell r="A9899" t="str">
            <v>421110051All</v>
          </cell>
          <cell r="B9899">
            <v>32</v>
          </cell>
          <cell r="R9899" t="str">
            <v>421070091All</v>
          </cell>
          <cell r="S9899">
            <v>51</v>
          </cell>
        </row>
        <row r="9900">
          <cell r="A9900" t="str">
            <v>421110081All</v>
          </cell>
          <cell r="B9900">
            <v>24</v>
          </cell>
          <cell r="R9900" t="str">
            <v>421090011All</v>
          </cell>
          <cell r="S9900">
            <v>31</v>
          </cell>
        </row>
        <row r="9901">
          <cell r="A9901" t="str">
            <v>421130016All</v>
          </cell>
          <cell r="B9901">
            <v>41</v>
          </cell>
          <cell r="R9901" t="str">
            <v>421090016All</v>
          </cell>
          <cell r="S9901">
            <v>41</v>
          </cell>
        </row>
        <row r="9902">
          <cell r="A9902" t="str">
            <v>421130041All</v>
          </cell>
          <cell r="B9902">
            <v>67</v>
          </cell>
          <cell r="R9902" t="str">
            <v>421090041All</v>
          </cell>
          <cell r="S9902">
            <v>69</v>
          </cell>
        </row>
        <row r="9903">
          <cell r="A9903" t="str">
            <v>421150016All</v>
          </cell>
          <cell r="B9903">
            <v>41</v>
          </cell>
          <cell r="R9903" t="str">
            <v>421090051All</v>
          </cell>
          <cell r="S9903">
            <v>32</v>
          </cell>
        </row>
        <row r="9904">
          <cell r="A9904" t="str">
            <v>421150041All</v>
          </cell>
          <cell r="B9904">
            <v>63</v>
          </cell>
          <cell r="R9904" t="str">
            <v>421090081All</v>
          </cell>
          <cell r="S9904">
            <v>25</v>
          </cell>
        </row>
        <row r="9905">
          <cell r="A9905" t="str">
            <v>421170011All</v>
          </cell>
          <cell r="B9905">
            <v>32</v>
          </cell>
          <cell r="R9905" t="str">
            <v>421090091All</v>
          </cell>
          <cell r="S9905">
            <v>42</v>
          </cell>
        </row>
        <row r="9906">
          <cell r="A9906" t="str">
            <v>421170016All</v>
          </cell>
          <cell r="B9906">
            <v>41</v>
          </cell>
          <cell r="R9906" t="str">
            <v>421110011All</v>
          </cell>
          <cell r="S9906">
            <v>32</v>
          </cell>
        </row>
        <row r="9907">
          <cell r="A9907" t="str">
            <v>421170041All</v>
          </cell>
          <cell r="B9907">
            <v>68</v>
          </cell>
          <cell r="R9907" t="str">
            <v>421110016All</v>
          </cell>
          <cell r="S9907">
            <v>41</v>
          </cell>
        </row>
        <row r="9908">
          <cell r="A9908" t="str">
            <v>421170051All</v>
          </cell>
          <cell r="B9908">
            <v>32</v>
          </cell>
          <cell r="R9908" t="str">
            <v>421110041All</v>
          </cell>
          <cell r="S9908">
            <v>67</v>
          </cell>
        </row>
        <row r="9909">
          <cell r="A9909" t="str">
            <v>421170081All</v>
          </cell>
          <cell r="B9909">
            <v>25</v>
          </cell>
          <cell r="R9909" t="str">
            <v>421110051All</v>
          </cell>
          <cell r="S9909">
            <v>32</v>
          </cell>
        </row>
        <row r="9910">
          <cell r="A9910" t="str">
            <v>421190011All</v>
          </cell>
          <cell r="B9910">
            <v>34</v>
          </cell>
          <cell r="R9910" t="str">
            <v>421110081All</v>
          </cell>
          <cell r="S9910">
            <v>24</v>
          </cell>
        </row>
        <row r="9911">
          <cell r="A9911" t="str">
            <v>421190016All</v>
          </cell>
          <cell r="B9911">
            <v>41</v>
          </cell>
          <cell r="R9911" t="str">
            <v>421130016All</v>
          </cell>
          <cell r="S9911">
            <v>41</v>
          </cell>
        </row>
        <row r="9912">
          <cell r="A9912" t="str">
            <v>421190041All</v>
          </cell>
          <cell r="B9912">
            <v>76</v>
          </cell>
          <cell r="R9912" t="str">
            <v>421130041All</v>
          </cell>
          <cell r="S9912">
            <v>67</v>
          </cell>
        </row>
        <row r="9913">
          <cell r="A9913" t="str">
            <v>421190051All</v>
          </cell>
          <cell r="B9913">
            <v>32</v>
          </cell>
          <cell r="R9913" t="str">
            <v>421150016All</v>
          </cell>
          <cell r="S9913">
            <v>41</v>
          </cell>
        </row>
        <row r="9914">
          <cell r="A9914" t="str">
            <v>421190081All</v>
          </cell>
          <cell r="B9914">
            <v>28</v>
          </cell>
          <cell r="R9914" t="str">
            <v>421150041All</v>
          </cell>
          <cell r="S9914">
            <v>63</v>
          </cell>
        </row>
        <row r="9915">
          <cell r="A9915" t="str">
            <v>421190091All</v>
          </cell>
          <cell r="B9915">
            <v>50</v>
          </cell>
          <cell r="R9915" t="str">
            <v>421170011All</v>
          </cell>
          <cell r="S9915">
            <v>32</v>
          </cell>
        </row>
        <row r="9916">
          <cell r="A9916" t="str">
            <v>421210011All</v>
          </cell>
          <cell r="B9916">
            <v>32</v>
          </cell>
          <cell r="R9916" t="str">
            <v>421170016All</v>
          </cell>
          <cell r="S9916">
            <v>41</v>
          </cell>
        </row>
        <row r="9917">
          <cell r="A9917" t="str">
            <v>421210016All</v>
          </cell>
          <cell r="B9917">
            <v>41</v>
          </cell>
          <cell r="R9917" t="str">
            <v>421170041All</v>
          </cell>
          <cell r="S9917">
            <v>68</v>
          </cell>
        </row>
        <row r="9918">
          <cell r="A9918" t="str">
            <v>421210041All</v>
          </cell>
          <cell r="B9918">
            <v>71</v>
          </cell>
          <cell r="R9918" t="str">
            <v>421170051All</v>
          </cell>
          <cell r="S9918">
            <v>32</v>
          </cell>
        </row>
        <row r="9919">
          <cell r="A9919" t="str">
            <v>421210051All</v>
          </cell>
          <cell r="B9919">
            <v>32</v>
          </cell>
          <cell r="R9919" t="str">
            <v>421170081All</v>
          </cell>
          <cell r="S9919">
            <v>25</v>
          </cell>
        </row>
        <row r="9920">
          <cell r="A9920" t="str">
            <v>421210081All</v>
          </cell>
          <cell r="B9920">
            <v>27</v>
          </cell>
          <cell r="R9920" t="str">
            <v>421190011All</v>
          </cell>
          <cell r="S9920">
            <v>34</v>
          </cell>
        </row>
        <row r="9921">
          <cell r="A9921" t="str">
            <v>421230016All</v>
          </cell>
          <cell r="B9921">
            <v>41</v>
          </cell>
          <cell r="R9921" t="str">
            <v>421190016All</v>
          </cell>
          <cell r="S9921">
            <v>41</v>
          </cell>
        </row>
        <row r="9922">
          <cell r="A9922" t="str">
            <v>421230041All</v>
          </cell>
          <cell r="B9922">
            <v>69</v>
          </cell>
          <cell r="R9922" t="str">
            <v>421190041All</v>
          </cell>
          <cell r="S9922">
            <v>76</v>
          </cell>
        </row>
        <row r="9923">
          <cell r="A9923" t="str">
            <v>421230051All</v>
          </cell>
          <cell r="B9923">
            <v>32</v>
          </cell>
          <cell r="R9923" t="str">
            <v>421190051All</v>
          </cell>
          <cell r="S9923">
            <v>32</v>
          </cell>
        </row>
        <row r="9924">
          <cell r="A9924" t="str">
            <v>421250011All</v>
          </cell>
          <cell r="B9924">
            <v>32</v>
          </cell>
          <cell r="R9924" t="str">
            <v>421190081All</v>
          </cell>
          <cell r="S9924">
            <v>28</v>
          </cell>
        </row>
        <row r="9925">
          <cell r="A9925" t="str">
            <v>421250016All</v>
          </cell>
          <cell r="B9925">
            <v>41</v>
          </cell>
          <cell r="R9925" t="str">
            <v>421190091All</v>
          </cell>
          <cell r="S9925">
            <v>50</v>
          </cell>
        </row>
        <row r="9926">
          <cell r="A9926" t="str">
            <v>421250041All</v>
          </cell>
          <cell r="B9926">
            <v>64</v>
          </cell>
          <cell r="R9926" t="str">
            <v>421210011All</v>
          </cell>
          <cell r="S9926">
            <v>32</v>
          </cell>
        </row>
        <row r="9927">
          <cell r="A9927" t="str">
            <v>421250051All</v>
          </cell>
          <cell r="B9927">
            <v>32</v>
          </cell>
          <cell r="R9927" t="str">
            <v>421210016All</v>
          </cell>
          <cell r="S9927">
            <v>41</v>
          </cell>
        </row>
        <row r="9928">
          <cell r="A9928" t="str">
            <v>421250081All</v>
          </cell>
          <cell r="B9928">
            <v>25</v>
          </cell>
          <cell r="R9928" t="str">
            <v>421210041All</v>
          </cell>
          <cell r="S9928">
            <v>71</v>
          </cell>
        </row>
        <row r="9929">
          <cell r="A9929" t="str">
            <v>421270016All</v>
          </cell>
          <cell r="B9929">
            <v>41</v>
          </cell>
          <cell r="R9929" t="str">
            <v>421210051All</v>
          </cell>
          <cell r="S9929">
            <v>32</v>
          </cell>
        </row>
        <row r="9930">
          <cell r="A9930" t="str">
            <v>421270041All</v>
          </cell>
          <cell r="B9930">
            <v>69</v>
          </cell>
          <cell r="R9930" t="str">
            <v>421210081All</v>
          </cell>
          <cell r="S9930">
            <v>27</v>
          </cell>
        </row>
        <row r="9931">
          <cell r="A9931" t="str">
            <v>421290011All</v>
          </cell>
          <cell r="B9931">
            <v>32</v>
          </cell>
          <cell r="R9931" t="str">
            <v>421230016All</v>
          </cell>
          <cell r="S9931">
            <v>41</v>
          </cell>
        </row>
        <row r="9932">
          <cell r="A9932" t="str">
            <v>421290016All</v>
          </cell>
          <cell r="B9932">
            <v>41</v>
          </cell>
          <cell r="R9932" t="str">
            <v>421230041All</v>
          </cell>
          <cell r="S9932">
            <v>69</v>
          </cell>
        </row>
        <row r="9933">
          <cell r="A9933" t="str">
            <v>421290041All</v>
          </cell>
          <cell r="B9933">
            <v>69</v>
          </cell>
          <cell r="R9933" t="str">
            <v>421230051All</v>
          </cell>
          <cell r="S9933">
            <v>32</v>
          </cell>
        </row>
        <row r="9934">
          <cell r="A9934" t="str">
            <v>421290051All</v>
          </cell>
          <cell r="B9934">
            <v>32</v>
          </cell>
          <cell r="R9934" t="str">
            <v>421250011All</v>
          </cell>
          <cell r="S9934">
            <v>32</v>
          </cell>
        </row>
        <row r="9935">
          <cell r="A9935" t="str">
            <v>421290081All</v>
          </cell>
          <cell r="B9935">
            <v>25</v>
          </cell>
          <cell r="R9935" t="str">
            <v>421250016All</v>
          </cell>
          <cell r="S9935">
            <v>41</v>
          </cell>
        </row>
        <row r="9936">
          <cell r="A9936" t="str">
            <v>421310011All</v>
          </cell>
          <cell r="B9936">
            <v>32</v>
          </cell>
          <cell r="R9936" t="str">
            <v>421250041All</v>
          </cell>
          <cell r="S9936">
            <v>64</v>
          </cell>
        </row>
        <row r="9937">
          <cell r="A9937" t="str">
            <v>421310016All</v>
          </cell>
          <cell r="B9937">
            <v>41</v>
          </cell>
          <cell r="R9937" t="str">
            <v>421250051All</v>
          </cell>
          <cell r="S9937">
            <v>32</v>
          </cell>
        </row>
        <row r="9938">
          <cell r="A9938" t="str">
            <v>421310041All</v>
          </cell>
          <cell r="B9938">
            <v>69</v>
          </cell>
          <cell r="R9938" t="str">
            <v>421250081All</v>
          </cell>
          <cell r="S9938">
            <v>25</v>
          </cell>
        </row>
        <row r="9939">
          <cell r="A9939" t="str">
            <v>421310081All</v>
          </cell>
          <cell r="B9939">
            <v>25</v>
          </cell>
          <cell r="R9939" t="str">
            <v>421270016All</v>
          </cell>
          <cell r="S9939">
            <v>41</v>
          </cell>
        </row>
        <row r="9940">
          <cell r="A9940" t="str">
            <v>421330011All</v>
          </cell>
          <cell r="B9940">
            <v>41</v>
          </cell>
          <cell r="R9940" t="str">
            <v>421270041All</v>
          </cell>
          <cell r="S9940">
            <v>69</v>
          </cell>
        </row>
        <row r="9941">
          <cell r="A9941" t="str">
            <v>421330016All</v>
          </cell>
          <cell r="B9941">
            <v>41</v>
          </cell>
          <cell r="R9941" t="str">
            <v>421290011All</v>
          </cell>
          <cell r="S9941">
            <v>32</v>
          </cell>
        </row>
        <row r="9942">
          <cell r="A9942" t="str">
            <v>421330041All</v>
          </cell>
          <cell r="B9942">
            <v>83</v>
          </cell>
          <cell r="R9942" t="str">
            <v>421290016All</v>
          </cell>
          <cell r="S9942">
            <v>41</v>
          </cell>
        </row>
        <row r="9943">
          <cell r="A9943" t="str">
            <v>421330051All</v>
          </cell>
          <cell r="B9943">
            <v>32</v>
          </cell>
          <cell r="R9943" t="str">
            <v>421290041All</v>
          </cell>
          <cell r="S9943">
            <v>69</v>
          </cell>
        </row>
        <row r="9944">
          <cell r="A9944" t="str">
            <v>421330081All</v>
          </cell>
          <cell r="B9944">
            <v>27</v>
          </cell>
          <cell r="R9944" t="str">
            <v>421290051All</v>
          </cell>
          <cell r="S9944">
            <v>32</v>
          </cell>
        </row>
        <row r="9945">
          <cell r="A9945" t="str">
            <v>421330091All</v>
          </cell>
          <cell r="B9945">
            <v>53</v>
          </cell>
          <cell r="R9945" t="str">
            <v>421290081All</v>
          </cell>
          <cell r="S9945">
            <v>25</v>
          </cell>
        </row>
        <row r="9946">
          <cell r="A9946" t="str">
            <v>440010041All</v>
          </cell>
          <cell r="B9946">
            <v>70</v>
          </cell>
          <cell r="R9946" t="str">
            <v>421310011All</v>
          </cell>
          <cell r="S9946">
            <v>32</v>
          </cell>
        </row>
        <row r="9947">
          <cell r="A9947" t="str">
            <v>440030041All</v>
          </cell>
          <cell r="B9947">
            <v>70</v>
          </cell>
          <cell r="R9947" t="str">
            <v>421310016All</v>
          </cell>
          <cell r="S9947">
            <v>41</v>
          </cell>
        </row>
        <row r="9948">
          <cell r="A9948" t="str">
            <v>440050041All</v>
          </cell>
          <cell r="B9948">
            <v>70</v>
          </cell>
          <cell r="R9948" t="str">
            <v>421310041All</v>
          </cell>
          <cell r="S9948">
            <v>69</v>
          </cell>
        </row>
        <row r="9949">
          <cell r="A9949" t="str">
            <v>440070041All</v>
          </cell>
          <cell r="B9949">
            <v>70</v>
          </cell>
          <cell r="R9949" t="str">
            <v>421310081All</v>
          </cell>
          <cell r="S9949">
            <v>25</v>
          </cell>
        </row>
        <row r="9950">
          <cell r="A9950" t="str">
            <v>440090041All</v>
          </cell>
          <cell r="B9950">
            <v>70</v>
          </cell>
          <cell r="R9950" t="str">
            <v>421330011All</v>
          </cell>
          <cell r="S9950">
            <v>41</v>
          </cell>
        </row>
        <row r="9951">
          <cell r="A9951" t="str">
            <v>450010011All</v>
          </cell>
          <cell r="B9951">
            <v>28</v>
          </cell>
          <cell r="R9951" t="str">
            <v>421330016All</v>
          </cell>
          <cell r="S9951">
            <v>41</v>
          </cell>
        </row>
        <row r="9952">
          <cell r="A9952" t="str">
            <v>450010016All</v>
          </cell>
          <cell r="B9952">
            <v>34</v>
          </cell>
          <cell r="R9952" t="str">
            <v>421330041All</v>
          </cell>
          <cell r="S9952">
            <v>83</v>
          </cell>
        </row>
        <row r="9953">
          <cell r="A9953" t="str">
            <v>450010041All</v>
          </cell>
          <cell r="B9953">
            <v>46</v>
          </cell>
          <cell r="R9953" t="str">
            <v>421330051All</v>
          </cell>
          <cell r="S9953">
            <v>32</v>
          </cell>
        </row>
        <row r="9954">
          <cell r="A9954" t="str">
            <v>450010051All</v>
          </cell>
          <cell r="B9954">
            <v>27</v>
          </cell>
          <cell r="R9954" t="str">
            <v>421330081All</v>
          </cell>
          <cell r="S9954">
            <v>27</v>
          </cell>
        </row>
        <row r="9955">
          <cell r="A9955" t="str">
            <v>450010081All</v>
          </cell>
          <cell r="B9955">
            <v>13</v>
          </cell>
          <cell r="R9955" t="str">
            <v>421330091All</v>
          </cell>
          <cell r="S9955">
            <v>53</v>
          </cell>
        </row>
        <row r="9956">
          <cell r="A9956" t="str">
            <v>450030011All</v>
          </cell>
          <cell r="B9956">
            <v>24</v>
          </cell>
          <cell r="R9956" t="str">
            <v>440010041All</v>
          </cell>
          <cell r="S9956">
            <v>70</v>
          </cell>
        </row>
        <row r="9957">
          <cell r="A9957" t="str">
            <v>450030016All</v>
          </cell>
          <cell r="B9957">
            <v>34</v>
          </cell>
          <cell r="R9957" t="str">
            <v>440030041All</v>
          </cell>
          <cell r="S9957">
            <v>70</v>
          </cell>
        </row>
        <row r="9958">
          <cell r="A9958" t="str">
            <v>450030041All</v>
          </cell>
          <cell r="B9958">
            <v>50</v>
          </cell>
          <cell r="R9958" t="str">
            <v>440050041All</v>
          </cell>
          <cell r="S9958">
            <v>70</v>
          </cell>
        </row>
        <row r="9959">
          <cell r="A9959" t="str">
            <v>450030051All</v>
          </cell>
          <cell r="B9959">
            <v>27</v>
          </cell>
          <cell r="R9959" t="str">
            <v>440070041All</v>
          </cell>
          <cell r="S9959">
            <v>70</v>
          </cell>
        </row>
        <row r="9960">
          <cell r="A9960" t="str">
            <v>450030075All</v>
          </cell>
          <cell r="B9960">
            <v>2012</v>
          </cell>
          <cell r="R9960" t="str">
            <v>440090041All</v>
          </cell>
          <cell r="S9960">
            <v>70</v>
          </cell>
        </row>
        <row r="9961">
          <cell r="A9961" t="str">
            <v>450030081All</v>
          </cell>
          <cell r="B9961">
            <v>10</v>
          </cell>
          <cell r="R9961" t="str">
            <v>450010011All</v>
          </cell>
          <cell r="S9961">
            <v>28</v>
          </cell>
        </row>
        <row r="9962">
          <cell r="A9962" t="str">
            <v>450050011All</v>
          </cell>
          <cell r="B9962">
            <v>27</v>
          </cell>
          <cell r="R9962" t="str">
            <v>450010016All</v>
          </cell>
          <cell r="S9962">
            <v>34</v>
          </cell>
        </row>
        <row r="9963">
          <cell r="A9963" t="str">
            <v>450050011Irrigated</v>
          </cell>
          <cell r="B9963">
            <v>31</v>
          </cell>
          <cell r="R9963" t="str">
            <v>450010041All</v>
          </cell>
          <cell r="S9963">
            <v>46</v>
          </cell>
        </row>
        <row r="9964">
          <cell r="A9964" t="str">
            <v>450050011Nonirrigated</v>
          </cell>
          <cell r="B9964">
            <v>25</v>
          </cell>
          <cell r="R9964" t="str">
            <v>450010051All</v>
          </cell>
          <cell r="S9964">
            <v>27</v>
          </cell>
        </row>
        <row r="9965">
          <cell r="A9965" t="str">
            <v>450050016All</v>
          </cell>
          <cell r="B9965">
            <v>39</v>
          </cell>
          <cell r="R9965" t="str">
            <v>450010081All</v>
          </cell>
          <cell r="S9965">
            <v>13</v>
          </cell>
        </row>
        <row r="9966">
          <cell r="A9966" t="str">
            <v>450050016Irrigated</v>
          </cell>
          <cell r="B9966">
            <v>39</v>
          </cell>
          <cell r="R9966" t="str">
            <v>450030011All</v>
          </cell>
          <cell r="S9966">
            <v>24</v>
          </cell>
        </row>
        <row r="9967">
          <cell r="A9967" t="str">
            <v>450050016Nonirrigated</v>
          </cell>
          <cell r="B9967">
            <v>39</v>
          </cell>
          <cell r="R9967" t="str">
            <v>450030016All</v>
          </cell>
          <cell r="S9967">
            <v>34</v>
          </cell>
        </row>
        <row r="9968">
          <cell r="A9968" t="str">
            <v>450050041All</v>
          </cell>
          <cell r="B9968">
            <v>56</v>
          </cell>
          <cell r="R9968" t="str">
            <v>450030041All</v>
          </cell>
          <cell r="S9968">
            <v>50</v>
          </cell>
        </row>
        <row r="9969">
          <cell r="A9969" t="str">
            <v>450050041Irrigated</v>
          </cell>
          <cell r="B9969">
            <v>81</v>
          </cell>
          <cell r="R9969" t="str">
            <v>450030051All</v>
          </cell>
          <cell r="S9969">
            <v>27</v>
          </cell>
        </row>
        <row r="9970">
          <cell r="A9970" t="str">
            <v>450050041Nonirrigated</v>
          </cell>
          <cell r="B9970">
            <v>46</v>
          </cell>
          <cell r="R9970" t="str">
            <v>450030075All</v>
          </cell>
          <cell r="S9970">
            <v>2012</v>
          </cell>
        </row>
        <row r="9971">
          <cell r="A9971" t="str">
            <v>450050075All</v>
          </cell>
          <cell r="B9971">
            <v>2296</v>
          </cell>
          <cell r="R9971" t="str">
            <v>450030081All</v>
          </cell>
          <cell r="S9971">
            <v>10</v>
          </cell>
        </row>
        <row r="9972">
          <cell r="A9972" t="str">
            <v>450050075Irrigated</v>
          </cell>
          <cell r="B9972">
            <v>2701</v>
          </cell>
          <cell r="R9972" t="str">
            <v>450050011All</v>
          </cell>
          <cell r="S9972">
            <v>27</v>
          </cell>
        </row>
        <row r="9973">
          <cell r="A9973" t="str">
            <v>450050075Nonirrigated</v>
          </cell>
          <cell r="B9973">
            <v>2134</v>
          </cell>
          <cell r="R9973" t="str">
            <v>450050011Irrigated</v>
          </cell>
          <cell r="S9973">
            <v>31</v>
          </cell>
        </row>
        <row r="9974">
          <cell r="A9974" t="str">
            <v>450050081All</v>
          </cell>
          <cell r="B9974">
            <v>16</v>
          </cell>
          <cell r="R9974" t="str">
            <v>450050011NonIrrigated</v>
          </cell>
          <cell r="S9974">
            <v>25</v>
          </cell>
        </row>
        <row r="9975">
          <cell r="A9975" t="str">
            <v>450070011All</v>
          </cell>
          <cell r="B9975">
            <v>27</v>
          </cell>
          <cell r="R9975" t="str">
            <v>450050016All</v>
          </cell>
          <cell r="S9975">
            <v>39</v>
          </cell>
        </row>
        <row r="9976">
          <cell r="A9976" t="str">
            <v>450070016All</v>
          </cell>
          <cell r="B9976">
            <v>32</v>
          </cell>
          <cell r="R9976" t="str">
            <v>450050016Irrigated</v>
          </cell>
          <cell r="S9976">
            <v>39</v>
          </cell>
        </row>
        <row r="9977">
          <cell r="A9977" t="str">
            <v>450070041All</v>
          </cell>
          <cell r="B9977">
            <v>46</v>
          </cell>
          <cell r="R9977" t="str">
            <v>450050016NonIrrigated</v>
          </cell>
          <cell r="S9977">
            <v>39</v>
          </cell>
        </row>
        <row r="9978">
          <cell r="A9978" t="str">
            <v>450070051All</v>
          </cell>
          <cell r="B9978">
            <v>29</v>
          </cell>
          <cell r="R9978" t="str">
            <v>450050041All</v>
          </cell>
          <cell r="S9978">
            <v>56</v>
          </cell>
        </row>
        <row r="9979">
          <cell r="A9979" t="str">
            <v>450070081All</v>
          </cell>
          <cell r="B9979">
            <v>15</v>
          </cell>
          <cell r="R9979" t="str">
            <v>450050041Irrigated</v>
          </cell>
          <cell r="S9979">
            <v>81</v>
          </cell>
        </row>
        <row r="9980">
          <cell r="A9980" t="str">
            <v>450070091All</v>
          </cell>
          <cell r="B9980">
            <v>28</v>
          </cell>
          <cell r="R9980" t="str">
            <v>450050041NonIrrigated</v>
          </cell>
          <cell r="S9980">
            <v>46</v>
          </cell>
        </row>
        <row r="9981">
          <cell r="A9981" t="str">
            <v>450090011All</v>
          </cell>
          <cell r="B9981">
            <v>26</v>
          </cell>
          <cell r="R9981" t="str">
            <v>450050075All</v>
          </cell>
          <cell r="S9981">
            <v>2296</v>
          </cell>
        </row>
        <row r="9982">
          <cell r="A9982" t="str">
            <v>450090016All</v>
          </cell>
          <cell r="B9982">
            <v>39</v>
          </cell>
          <cell r="R9982" t="str">
            <v>450050075Irrigated</v>
          </cell>
          <cell r="S9982">
            <v>2701</v>
          </cell>
        </row>
        <row r="9983">
          <cell r="A9983" t="str">
            <v>450090041All</v>
          </cell>
          <cell r="B9983">
            <v>60</v>
          </cell>
          <cell r="R9983" t="str">
            <v>450050075NonIrrigated</v>
          </cell>
          <cell r="S9983">
            <v>2134</v>
          </cell>
        </row>
        <row r="9984">
          <cell r="A9984" t="str">
            <v>450090041Irrigated</v>
          </cell>
          <cell r="B9984">
            <v>81</v>
          </cell>
          <cell r="R9984" t="str">
            <v>450050081All</v>
          </cell>
          <cell r="S9984">
            <v>16</v>
          </cell>
        </row>
        <row r="9985">
          <cell r="A9985" t="str">
            <v>450090041Nonirrigated</v>
          </cell>
          <cell r="B9985">
            <v>45</v>
          </cell>
          <cell r="R9985" t="str">
            <v>450070011All</v>
          </cell>
          <cell r="S9985">
            <v>27</v>
          </cell>
        </row>
        <row r="9986">
          <cell r="A9986" t="str">
            <v>450090075All</v>
          </cell>
          <cell r="B9986">
            <v>2200</v>
          </cell>
          <cell r="R9986" t="str">
            <v>450070016All</v>
          </cell>
          <cell r="S9986">
            <v>32</v>
          </cell>
        </row>
        <row r="9987">
          <cell r="A9987" t="str">
            <v>450090081All</v>
          </cell>
          <cell r="B9987">
            <v>17</v>
          </cell>
          <cell r="R9987" t="str">
            <v>450070041All</v>
          </cell>
          <cell r="S9987">
            <v>46</v>
          </cell>
        </row>
        <row r="9988">
          <cell r="A9988" t="str">
            <v>450110011All</v>
          </cell>
          <cell r="B9988">
            <v>27</v>
          </cell>
          <cell r="R9988" t="str">
            <v>450070051All</v>
          </cell>
          <cell r="S9988">
            <v>29</v>
          </cell>
        </row>
        <row r="9989">
          <cell r="A9989" t="str">
            <v>450110011Irrigated</v>
          </cell>
          <cell r="B9989">
            <v>32</v>
          </cell>
          <cell r="R9989" t="str">
            <v>450070081All</v>
          </cell>
          <cell r="S9989">
            <v>15</v>
          </cell>
        </row>
        <row r="9990">
          <cell r="A9990" t="str">
            <v>450110011Nonirrigated</v>
          </cell>
          <cell r="B9990">
            <v>26</v>
          </cell>
          <cell r="R9990" t="str">
            <v>450070091All</v>
          </cell>
          <cell r="S9990">
            <v>28</v>
          </cell>
        </row>
        <row r="9991">
          <cell r="A9991" t="str">
            <v>450110016All</v>
          </cell>
          <cell r="B9991">
            <v>39</v>
          </cell>
          <cell r="R9991" t="str">
            <v>450090011All</v>
          </cell>
          <cell r="S9991">
            <v>26</v>
          </cell>
        </row>
        <row r="9992">
          <cell r="A9992" t="str">
            <v>450110041All</v>
          </cell>
          <cell r="B9992">
            <v>60</v>
          </cell>
          <cell r="R9992" t="str">
            <v>450090016All</v>
          </cell>
          <cell r="S9992">
            <v>39</v>
          </cell>
        </row>
        <row r="9993">
          <cell r="A9993" t="str">
            <v>450110075All</v>
          </cell>
          <cell r="B9993">
            <v>2051</v>
          </cell>
          <cell r="R9993" t="str">
            <v>450090041All</v>
          </cell>
          <cell r="S9993">
            <v>60</v>
          </cell>
        </row>
        <row r="9994">
          <cell r="A9994" t="str">
            <v>450110081All</v>
          </cell>
          <cell r="B9994">
            <v>15</v>
          </cell>
          <cell r="R9994" t="str">
            <v>450090041Irrigated</v>
          </cell>
          <cell r="S9994">
            <v>81</v>
          </cell>
        </row>
        <row r="9995">
          <cell r="A9995" t="str">
            <v>450130041All</v>
          </cell>
          <cell r="B9995">
            <v>60</v>
          </cell>
          <cell r="R9995" t="str">
            <v>450090041NonIrrigated</v>
          </cell>
          <cell r="S9995">
            <v>45</v>
          </cell>
        </row>
        <row r="9996">
          <cell r="A9996" t="str">
            <v>450130081All</v>
          </cell>
          <cell r="B9996">
            <v>17</v>
          </cell>
          <cell r="R9996" t="str">
            <v>450090075All</v>
          </cell>
          <cell r="S9996">
            <v>2200</v>
          </cell>
        </row>
        <row r="9997">
          <cell r="A9997" t="str">
            <v>450150011All</v>
          </cell>
          <cell r="B9997">
            <v>29</v>
          </cell>
          <cell r="R9997" t="str">
            <v>450090081All</v>
          </cell>
          <cell r="S9997">
            <v>17</v>
          </cell>
        </row>
        <row r="9998">
          <cell r="A9998" t="str">
            <v>450150016All</v>
          </cell>
          <cell r="B9998">
            <v>39</v>
          </cell>
          <cell r="R9998" t="str">
            <v>450110011All</v>
          </cell>
          <cell r="S9998">
            <v>27</v>
          </cell>
        </row>
        <row r="9999">
          <cell r="A9999" t="str">
            <v>450150041All</v>
          </cell>
          <cell r="B9999">
            <v>50</v>
          </cell>
          <cell r="R9999" t="str">
            <v>450110011Irrigated</v>
          </cell>
          <cell r="S9999">
            <v>32</v>
          </cell>
        </row>
        <row r="10000">
          <cell r="A10000" t="str">
            <v>450150081All</v>
          </cell>
          <cell r="B10000">
            <v>15</v>
          </cell>
          <cell r="R10000" t="str">
            <v>450110011NonIrrigated</v>
          </cell>
          <cell r="S10000">
            <v>26</v>
          </cell>
        </row>
        <row r="10001">
          <cell r="A10001" t="str">
            <v>450170011All</v>
          </cell>
          <cell r="B10001">
            <v>39</v>
          </cell>
          <cell r="R10001" t="str">
            <v>450110016All</v>
          </cell>
          <cell r="S10001">
            <v>39</v>
          </cell>
        </row>
        <row r="10002">
          <cell r="A10002" t="str">
            <v>450170011Irrigated</v>
          </cell>
          <cell r="B10002">
            <v>42</v>
          </cell>
          <cell r="R10002" t="str">
            <v>450110041All</v>
          </cell>
          <cell r="S10002">
            <v>60</v>
          </cell>
        </row>
        <row r="10003">
          <cell r="A10003" t="str">
            <v>450170011Nonirrigated</v>
          </cell>
          <cell r="B10003">
            <v>36</v>
          </cell>
          <cell r="R10003" t="str">
            <v>450110075All</v>
          </cell>
          <cell r="S10003">
            <v>2051</v>
          </cell>
        </row>
        <row r="10004">
          <cell r="A10004" t="str">
            <v>450170016All</v>
          </cell>
          <cell r="B10004">
            <v>43</v>
          </cell>
          <cell r="R10004" t="str">
            <v>450110081All</v>
          </cell>
          <cell r="S10004">
            <v>15</v>
          </cell>
        </row>
        <row r="10005">
          <cell r="A10005" t="str">
            <v>450170016Irrigated</v>
          </cell>
          <cell r="B10005">
            <v>43</v>
          </cell>
          <cell r="R10005" t="str">
            <v>450130041All</v>
          </cell>
          <cell r="S10005">
            <v>60</v>
          </cell>
        </row>
        <row r="10006">
          <cell r="A10006" t="str">
            <v>450170016Nonirrigated</v>
          </cell>
          <cell r="B10006">
            <v>43</v>
          </cell>
          <cell r="R10006" t="str">
            <v>450130081All</v>
          </cell>
          <cell r="S10006">
            <v>17</v>
          </cell>
        </row>
        <row r="10007">
          <cell r="A10007" t="str">
            <v>450170041All</v>
          </cell>
          <cell r="B10007">
            <v>88</v>
          </cell>
          <cell r="R10007" t="str">
            <v>450150011All</v>
          </cell>
          <cell r="S10007">
            <v>29</v>
          </cell>
        </row>
        <row r="10008">
          <cell r="A10008" t="str">
            <v>450170041Irrigated</v>
          </cell>
          <cell r="B10008">
            <v>105</v>
          </cell>
          <cell r="R10008" t="str">
            <v>450150016All</v>
          </cell>
          <cell r="S10008">
            <v>39</v>
          </cell>
        </row>
        <row r="10009">
          <cell r="A10009" t="str">
            <v>450170041Nonirrigated</v>
          </cell>
          <cell r="B10009">
            <v>59</v>
          </cell>
          <cell r="R10009" t="str">
            <v>450150041All</v>
          </cell>
          <cell r="S10009">
            <v>50</v>
          </cell>
        </row>
        <row r="10010">
          <cell r="A10010" t="str">
            <v>450170075All</v>
          </cell>
          <cell r="B10010">
            <v>2460</v>
          </cell>
          <cell r="R10010" t="str">
            <v>450150081All</v>
          </cell>
          <cell r="S10010">
            <v>15</v>
          </cell>
        </row>
        <row r="10011">
          <cell r="A10011" t="str">
            <v>450170075Irrigated</v>
          </cell>
          <cell r="B10011">
            <v>2772</v>
          </cell>
          <cell r="R10011" t="str">
            <v>450170011All</v>
          </cell>
          <cell r="S10011">
            <v>39</v>
          </cell>
        </row>
        <row r="10012">
          <cell r="A10012" t="str">
            <v>450170075Nonirrigated</v>
          </cell>
          <cell r="B10012">
            <v>2219</v>
          </cell>
          <cell r="R10012" t="str">
            <v>450170011Irrigated</v>
          </cell>
          <cell r="S10012">
            <v>42</v>
          </cell>
        </row>
        <row r="10013">
          <cell r="A10013" t="str">
            <v>450170081All</v>
          </cell>
          <cell r="B10013">
            <v>18</v>
          </cell>
          <cell r="R10013" t="str">
            <v>450170011NonIrrigated</v>
          </cell>
          <cell r="S10013">
            <v>36</v>
          </cell>
        </row>
        <row r="10014">
          <cell r="A10014" t="str">
            <v>450190011All</v>
          </cell>
          <cell r="B10014">
            <v>29</v>
          </cell>
          <cell r="R10014" t="str">
            <v>450170016All</v>
          </cell>
          <cell r="S10014">
            <v>43</v>
          </cell>
        </row>
        <row r="10015">
          <cell r="A10015" t="str">
            <v>450190041All</v>
          </cell>
          <cell r="B10015">
            <v>58</v>
          </cell>
          <cell r="R10015" t="str">
            <v>450170016Irrigated</v>
          </cell>
          <cell r="S10015">
            <v>43</v>
          </cell>
        </row>
        <row r="10016">
          <cell r="A10016" t="str">
            <v>450190081All</v>
          </cell>
          <cell r="B10016">
            <v>17</v>
          </cell>
          <cell r="R10016" t="str">
            <v>450170016NonIrrigated</v>
          </cell>
          <cell r="S10016">
            <v>43</v>
          </cell>
        </row>
        <row r="10017">
          <cell r="A10017" t="str">
            <v>450210011All</v>
          </cell>
          <cell r="B10017">
            <v>28</v>
          </cell>
          <cell r="R10017" t="str">
            <v>450170041All</v>
          </cell>
          <cell r="S10017">
            <v>88</v>
          </cell>
        </row>
        <row r="10018">
          <cell r="A10018" t="str">
            <v>450210016All</v>
          </cell>
          <cell r="B10018">
            <v>32</v>
          </cell>
          <cell r="R10018" t="str">
            <v>450170041Irrigated</v>
          </cell>
          <cell r="S10018">
            <v>105</v>
          </cell>
        </row>
        <row r="10019">
          <cell r="A10019" t="str">
            <v>450210041All</v>
          </cell>
          <cell r="B10019">
            <v>46</v>
          </cell>
          <cell r="R10019" t="str">
            <v>450170041NonIrrigated</v>
          </cell>
          <cell r="S10019">
            <v>59</v>
          </cell>
        </row>
        <row r="10020">
          <cell r="A10020" t="str">
            <v>450210081All</v>
          </cell>
          <cell r="B10020">
            <v>13</v>
          </cell>
          <cell r="R10020" t="str">
            <v>450170075All</v>
          </cell>
          <cell r="S10020">
            <v>2460</v>
          </cell>
        </row>
        <row r="10021">
          <cell r="A10021" t="str">
            <v>450230011All</v>
          </cell>
          <cell r="B10021">
            <v>28</v>
          </cell>
          <cell r="R10021" t="str">
            <v>450170075Irrigated</v>
          </cell>
          <cell r="S10021">
            <v>2772</v>
          </cell>
        </row>
        <row r="10022">
          <cell r="A10022" t="str">
            <v>450230016All</v>
          </cell>
          <cell r="B10022">
            <v>33</v>
          </cell>
          <cell r="R10022" t="str">
            <v>450170075NonIrrigated</v>
          </cell>
          <cell r="S10022">
            <v>2219</v>
          </cell>
        </row>
        <row r="10023">
          <cell r="A10023" t="str">
            <v>450230041All</v>
          </cell>
          <cell r="B10023">
            <v>60</v>
          </cell>
          <cell r="R10023" t="str">
            <v>450170081All</v>
          </cell>
          <cell r="S10023">
            <v>18</v>
          </cell>
        </row>
        <row r="10024">
          <cell r="A10024" t="str">
            <v>450230081All</v>
          </cell>
          <cell r="B10024">
            <v>16</v>
          </cell>
          <cell r="R10024" t="str">
            <v>450190011All</v>
          </cell>
          <cell r="S10024">
            <v>29</v>
          </cell>
        </row>
        <row r="10025">
          <cell r="A10025" t="str">
            <v>450250011All</v>
          </cell>
          <cell r="B10025">
            <v>36</v>
          </cell>
          <cell r="R10025" t="str">
            <v>450190041All</v>
          </cell>
          <cell r="S10025">
            <v>58</v>
          </cell>
        </row>
        <row r="10026">
          <cell r="A10026" t="str">
            <v>450250016All</v>
          </cell>
          <cell r="B10026">
            <v>36</v>
          </cell>
          <cell r="R10026" t="str">
            <v>450190081All</v>
          </cell>
          <cell r="S10026">
            <v>17</v>
          </cell>
        </row>
        <row r="10027">
          <cell r="A10027" t="str">
            <v>450250041All</v>
          </cell>
          <cell r="B10027">
            <v>65</v>
          </cell>
          <cell r="R10027" t="str">
            <v>450210011All</v>
          </cell>
          <cell r="S10027">
            <v>28</v>
          </cell>
        </row>
        <row r="10028">
          <cell r="A10028" t="str">
            <v>450250051All</v>
          </cell>
          <cell r="B10028">
            <v>27</v>
          </cell>
          <cell r="R10028" t="str">
            <v>450210016All</v>
          </cell>
          <cell r="S10028">
            <v>32</v>
          </cell>
        </row>
        <row r="10029">
          <cell r="A10029" t="str">
            <v>450250075All</v>
          </cell>
          <cell r="B10029">
            <v>1373</v>
          </cell>
          <cell r="R10029" t="str">
            <v>450210041All</v>
          </cell>
          <cell r="S10029">
            <v>46</v>
          </cell>
        </row>
        <row r="10030">
          <cell r="A10030" t="str">
            <v>450250081All</v>
          </cell>
          <cell r="B10030">
            <v>18</v>
          </cell>
          <cell r="R10030" t="str">
            <v>450210081All</v>
          </cell>
          <cell r="S10030">
            <v>13</v>
          </cell>
        </row>
        <row r="10031">
          <cell r="A10031" t="str">
            <v>450270011All</v>
          </cell>
          <cell r="B10031">
            <v>36</v>
          </cell>
          <cell r="R10031" t="str">
            <v>450230011All</v>
          </cell>
          <cell r="S10031">
            <v>28</v>
          </cell>
        </row>
        <row r="10032">
          <cell r="A10032" t="str">
            <v>450270016All</v>
          </cell>
          <cell r="B10032">
            <v>43</v>
          </cell>
          <cell r="R10032" t="str">
            <v>450230016All</v>
          </cell>
          <cell r="S10032">
            <v>33</v>
          </cell>
        </row>
        <row r="10033">
          <cell r="A10033" t="str">
            <v>450270041All</v>
          </cell>
          <cell r="B10033">
            <v>78</v>
          </cell>
          <cell r="R10033" t="str">
            <v>450230041All</v>
          </cell>
          <cell r="S10033">
            <v>60</v>
          </cell>
        </row>
        <row r="10034">
          <cell r="A10034" t="str">
            <v>450270051All</v>
          </cell>
          <cell r="B10034">
            <v>36</v>
          </cell>
          <cell r="R10034" t="str">
            <v>450230051All</v>
          </cell>
          <cell r="S10034">
            <v>27</v>
          </cell>
        </row>
        <row r="10035">
          <cell r="A10035" t="str">
            <v>450270075All</v>
          </cell>
          <cell r="B10035">
            <v>2150</v>
          </cell>
          <cell r="R10035" t="str">
            <v>450230081All</v>
          </cell>
          <cell r="S10035">
            <v>16</v>
          </cell>
        </row>
        <row r="10036">
          <cell r="A10036" t="str">
            <v>450270081All</v>
          </cell>
          <cell r="B10036">
            <v>19</v>
          </cell>
          <cell r="R10036" t="str">
            <v>450250011All</v>
          </cell>
          <cell r="S10036">
            <v>36</v>
          </cell>
        </row>
        <row r="10037">
          <cell r="A10037" t="str">
            <v>450290011All</v>
          </cell>
          <cell r="B10037">
            <v>25</v>
          </cell>
          <cell r="R10037" t="str">
            <v>450250016All</v>
          </cell>
          <cell r="S10037">
            <v>36</v>
          </cell>
        </row>
        <row r="10038">
          <cell r="A10038" t="str">
            <v>450290016All</v>
          </cell>
          <cell r="B10038">
            <v>41</v>
          </cell>
          <cell r="R10038" t="str">
            <v>450250041All</v>
          </cell>
          <cell r="S10038">
            <v>65</v>
          </cell>
        </row>
        <row r="10039">
          <cell r="A10039" t="str">
            <v>450290041All</v>
          </cell>
          <cell r="B10039">
            <v>54</v>
          </cell>
          <cell r="R10039" t="str">
            <v>450250051All</v>
          </cell>
          <cell r="S10039">
            <v>27</v>
          </cell>
        </row>
        <row r="10040">
          <cell r="A10040" t="str">
            <v>450290075All</v>
          </cell>
          <cell r="B10040">
            <v>1875</v>
          </cell>
          <cell r="R10040" t="str">
            <v>450250075All</v>
          </cell>
          <cell r="S10040">
            <v>1373</v>
          </cell>
        </row>
        <row r="10041">
          <cell r="A10041" t="str">
            <v>450290081All</v>
          </cell>
          <cell r="B10041">
            <v>14</v>
          </cell>
          <cell r="R10041" t="str">
            <v>450250081All</v>
          </cell>
          <cell r="S10041">
            <v>18</v>
          </cell>
        </row>
        <row r="10042">
          <cell r="A10042" t="str">
            <v>450310011All</v>
          </cell>
          <cell r="B10042">
            <v>29</v>
          </cell>
          <cell r="R10042" t="str">
            <v>450270011All</v>
          </cell>
          <cell r="S10042">
            <v>36</v>
          </cell>
        </row>
        <row r="10043">
          <cell r="A10043" t="str">
            <v>450310016All</v>
          </cell>
          <cell r="B10043">
            <v>36</v>
          </cell>
          <cell r="R10043" t="str">
            <v>450270016All</v>
          </cell>
          <cell r="S10043">
            <v>43</v>
          </cell>
        </row>
        <row r="10044">
          <cell r="A10044" t="str">
            <v>450310041All</v>
          </cell>
          <cell r="B10044">
            <v>67</v>
          </cell>
          <cell r="R10044" t="str">
            <v>450270041All</v>
          </cell>
          <cell r="S10044">
            <v>78</v>
          </cell>
        </row>
        <row r="10045">
          <cell r="A10045" t="str">
            <v>450310075All</v>
          </cell>
          <cell r="B10045">
            <v>1987</v>
          </cell>
          <cell r="R10045" t="str">
            <v>450270051All</v>
          </cell>
          <cell r="S10045">
            <v>36</v>
          </cell>
        </row>
        <row r="10046">
          <cell r="A10046" t="str">
            <v>450310081All</v>
          </cell>
          <cell r="B10046">
            <v>15</v>
          </cell>
          <cell r="R10046" t="str">
            <v>450270075All</v>
          </cell>
          <cell r="S10046">
            <v>2150</v>
          </cell>
        </row>
        <row r="10047">
          <cell r="A10047" t="str">
            <v>450330011All</v>
          </cell>
          <cell r="B10047">
            <v>29</v>
          </cell>
          <cell r="R10047" t="str">
            <v>450270081All</v>
          </cell>
          <cell r="S10047">
            <v>19</v>
          </cell>
        </row>
        <row r="10048">
          <cell r="A10048" t="str">
            <v>450330016All</v>
          </cell>
          <cell r="B10048">
            <v>36</v>
          </cell>
          <cell r="R10048" t="str">
            <v>450290011All</v>
          </cell>
          <cell r="S10048">
            <v>25</v>
          </cell>
        </row>
        <row r="10049">
          <cell r="A10049" t="str">
            <v>450330041All</v>
          </cell>
          <cell r="B10049">
            <v>74</v>
          </cell>
          <cell r="R10049" t="str">
            <v>450290016All</v>
          </cell>
          <cell r="S10049">
            <v>41</v>
          </cell>
        </row>
        <row r="10050">
          <cell r="A10050" t="str">
            <v>450330051All</v>
          </cell>
          <cell r="B10050">
            <v>30</v>
          </cell>
          <cell r="R10050" t="str">
            <v>450290041All</v>
          </cell>
          <cell r="S10050">
            <v>54</v>
          </cell>
        </row>
        <row r="10051">
          <cell r="A10051" t="str">
            <v>450330075All</v>
          </cell>
          <cell r="B10051">
            <v>1838</v>
          </cell>
          <cell r="R10051" t="str">
            <v>450290075All</v>
          </cell>
          <cell r="S10051">
            <v>1875</v>
          </cell>
        </row>
        <row r="10052">
          <cell r="A10052" t="str">
            <v>450330081All</v>
          </cell>
          <cell r="B10052">
            <v>16</v>
          </cell>
          <cell r="R10052" t="str">
            <v>450290081All</v>
          </cell>
          <cell r="S10052">
            <v>14</v>
          </cell>
        </row>
        <row r="10053">
          <cell r="A10053" t="str">
            <v>450350011All</v>
          </cell>
          <cell r="B10053">
            <v>30</v>
          </cell>
          <cell r="R10053" t="str">
            <v>450310011All</v>
          </cell>
          <cell r="S10053">
            <v>29</v>
          </cell>
        </row>
        <row r="10054">
          <cell r="A10054" t="str">
            <v>450350016All</v>
          </cell>
          <cell r="B10054">
            <v>39</v>
          </cell>
          <cell r="R10054" t="str">
            <v>450310016All</v>
          </cell>
          <cell r="S10054">
            <v>36</v>
          </cell>
        </row>
        <row r="10055">
          <cell r="A10055" t="str">
            <v>450350041All</v>
          </cell>
          <cell r="B10055">
            <v>69</v>
          </cell>
          <cell r="R10055" t="str">
            <v>450310041All</v>
          </cell>
          <cell r="S10055">
            <v>67</v>
          </cell>
        </row>
        <row r="10056">
          <cell r="A10056" t="str">
            <v>450350075All</v>
          </cell>
          <cell r="B10056">
            <v>2230</v>
          </cell>
          <cell r="R10056" t="str">
            <v>450310075All</v>
          </cell>
          <cell r="S10056">
            <v>1987</v>
          </cell>
        </row>
        <row r="10057">
          <cell r="A10057" t="str">
            <v>450350081All</v>
          </cell>
          <cell r="B10057">
            <v>19</v>
          </cell>
          <cell r="R10057" t="str">
            <v>450310081All</v>
          </cell>
          <cell r="S10057">
            <v>15</v>
          </cell>
        </row>
        <row r="10058">
          <cell r="A10058" t="str">
            <v>450370011All</v>
          </cell>
          <cell r="B10058">
            <v>23</v>
          </cell>
          <cell r="R10058" t="str">
            <v>450330011All</v>
          </cell>
          <cell r="S10058">
            <v>29</v>
          </cell>
        </row>
        <row r="10059">
          <cell r="A10059" t="str">
            <v>450370016All</v>
          </cell>
          <cell r="B10059">
            <v>34</v>
          </cell>
          <cell r="R10059" t="str">
            <v>450330016All</v>
          </cell>
          <cell r="S10059">
            <v>36</v>
          </cell>
        </row>
        <row r="10060">
          <cell r="A10060" t="str">
            <v>450370041All</v>
          </cell>
          <cell r="B10060">
            <v>46</v>
          </cell>
          <cell r="R10060" t="str">
            <v>450330041All</v>
          </cell>
          <cell r="S10060">
            <v>74</v>
          </cell>
        </row>
        <row r="10061">
          <cell r="A10061" t="str">
            <v>450370081All</v>
          </cell>
          <cell r="B10061">
            <v>13</v>
          </cell>
          <cell r="R10061" t="str">
            <v>450330051All</v>
          </cell>
          <cell r="S10061">
            <v>30</v>
          </cell>
        </row>
        <row r="10062">
          <cell r="A10062" t="str">
            <v>450390011All</v>
          </cell>
          <cell r="B10062">
            <v>28</v>
          </cell>
          <cell r="R10062" t="str">
            <v>450330075All</v>
          </cell>
          <cell r="S10062">
            <v>1838</v>
          </cell>
        </row>
        <row r="10063">
          <cell r="A10063" t="str">
            <v>450390041All</v>
          </cell>
          <cell r="B10063">
            <v>60</v>
          </cell>
          <cell r="R10063" t="str">
            <v>450330081All</v>
          </cell>
          <cell r="S10063">
            <v>16</v>
          </cell>
        </row>
        <row r="10064">
          <cell r="A10064" t="str">
            <v>450390081All</v>
          </cell>
          <cell r="B10064">
            <v>16</v>
          </cell>
          <cell r="R10064" t="str">
            <v>450350011All</v>
          </cell>
          <cell r="S10064">
            <v>30</v>
          </cell>
        </row>
        <row r="10065">
          <cell r="A10065" t="str">
            <v>450410011All</v>
          </cell>
          <cell r="B10065">
            <v>27</v>
          </cell>
          <cell r="R10065" t="str">
            <v>450350016All</v>
          </cell>
          <cell r="S10065">
            <v>39</v>
          </cell>
        </row>
        <row r="10066">
          <cell r="A10066" t="str">
            <v>450410016All</v>
          </cell>
          <cell r="B10066">
            <v>36</v>
          </cell>
          <cell r="R10066" t="str">
            <v>450350041All</v>
          </cell>
          <cell r="S10066">
            <v>69</v>
          </cell>
        </row>
        <row r="10067">
          <cell r="A10067" t="str">
            <v>450410041All</v>
          </cell>
          <cell r="B10067">
            <v>62</v>
          </cell>
          <cell r="R10067" t="str">
            <v>450350075All</v>
          </cell>
          <cell r="S10067">
            <v>2230</v>
          </cell>
        </row>
        <row r="10068">
          <cell r="A10068" t="str">
            <v>450410051All</v>
          </cell>
          <cell r="B10068">
            <v>30</v>
          </cell>
          <cell r="R10068" t="str">
            <v>450350081All</v>
          </cell>
          <cell r="S10068">
            <v>19</v>
          </cell>
        </row>
        <row r="10069">
          <cell r="A10069" t="str">
            <v>450410075All</v>
          </cell>
          <cell r="B10069">
            <v>1548</v>
          </cell>
          <cell r="R10069" t="str">
            <v>450370011All</v>
          </cell>
          <cell r="S10069">
            <v>23</v>
          </cell>
        </row>
        <row r="10070">
          <cell r="A10070" t="str">
            <v>450410081All</v>
          </cell>
          <cell r="B10070">
            <v>15</v>
          </cell>
          <cell r="R10070" t="str">
            <v>450370016All</v>
          </cell>
          <cell r="S10070">
            <v>34</v>
          </cell>
        </row>
        <row r="10071">
          <cell r="A10071" t="str">
            <v>450430011All</v>
          </cell>
          <cell r="B10071">
            <v>27</v>
          </cell>
          <cell r="R10071" t="str">
            <v>450370041All</v>
          </cell>
          <cell r="S10071">
            <v>46</v>
          </cell>
        </row>
        <row r="10072">
          <cell r="A10072" t="str">
            <v>450430041All</v>
          </cell>
          <cell r="B10072">
            <v>62</v>
          </cell>
          <cell r="R10072" t="str">
            <v>450370081All</v>
          </cell>
          <cell r="S10072">
            <v>13</v>
          </cell>
        </row>
        <row r="10073">
          <cell r="A10073" t="str">
            <v>450430075All</v>
          </cell>
          <cell r="B10073">
            <v>1783</v>
          </cell>
          <cell r="R10073" t="str">
            <v>450390011All</v>
          </cell>
          <cell r="S10073">
            <v>28</v>
          </cell>
        </row>
        <row r="10074">
          <cell r="A10074" t="str">
            <v>450430081All</v>
          </cell>
          <cell r="B10074">
            <v>15</v>
          </cell>
          <cell r="R10074" t="str">
            <v>450390041All</v>
          </cell>
          <cell r="S10074">
            <v>60</v>
          </cell>
        </row>
        <row r="10075">
          <cell r="A10075" t="str">
            <v>450450011All</v>
          </cell>
          <cell r="B10075">
            <v>26</v>
          </cell>
          <cell r="R10075" t="str">
            <v>450390081All</v>
          </cell>
          <cell r="S10075">
            <v>16</v>
          </cell>
        </row>
        <row r="10076">
          <cell r="A10076" t="str">
            <v>450450016All</v>
          </cell>
          <cell r="B10076">
            <v>32</v>
          </cell>
          <cell r="R10076" t="str">
            <v>450410011All</v>
          </cell>
          <cell r="S10076">
            <v>27</v>
          </cell>
        </row>
        <row r="10077">
          <cell r="A10077" t="str">
            <v>450450041All</v>
          </cell>
          <cell r="B10077">
            <v>46</v>
          </cell>
          <cell r="R10077" t="str">
            <v>450410016All</v>
          </cell>
          <cell r="S10077">
            <v>36</v>
          </cell>
        </row>
        <row r="10078">
          <cell r="A10078" t="str">
            <v>450450081All</v>
          </cell>
          <cell r="B10078">
            <v>13</v>
          </cell>
          <cell r="R10078" t="str">
            <v>450410041All</v>
          </cell>
          <cell r="S10078">
            <v>62</v>
          </cell>
        </row>
        <row r="10079">
          <cell r="A10079" t="str">
            <v>450470011All</v>
          </cell>
          <cell r="B10079">
            <v>28</v>
          </cell>
          <cell r="R10079" t="str">
            <v>450410051All</v>
          </cell>
          <cell r="S10079">
            <v>30</v>
          </cell>
        </row>
        <row r="10080">
          <cell r="A10080" t="str">
            <v>450470041All</v>
          </cell>
          <cell r="B10080">
            <v>46</v>
          </cell>
          <cell r="R10080" t="str">
            <v>450410075All</v>
          </cell>
          <cell r="S10080">
            <v>1548</v>
          </cell>
        </row>
        <row r="10081">
          <cell r="A10081" t="str">
            <v>450470081All</v>
          </cell>
          <cell r="B10081">
            <v>13</v>
          </cell>
          <cell r="R10081" t="str">
            <v>450410081All</v>
          </cell>
          <cell r="S10081">
            <v>15</v>
          </cell>
        </row>
        <row r="10082">
          <cell r="A10082" t="str">
            <v>450490011All</v>
          </cell>
          <cell r="B10082">
            <v>27</v>
          </cell>
          <cell r="R10082" t="str">
            <v>450430011All</v>
          </cell>
          <cell r="S10082">
            <v>27</v>
          </cell>
        </row>
        <row r="10083">
          <cell r="A10083" t="str">
            <v>450490016All</v>
          </cell>
          <cell r="B10083">
            <v>39</v>
          </cell>
          <cell r="R10083" t="str">
            <v>450430041All</v>
          </cell>
          <cell r="S10083">
            <v>62</v>
          </cell>
        </row>
        <row r="10084">
          <cell r="A10084" t="str">
            <v>450490041All</v>
          </cell>
          <cell r="B10084">
            <v>69</v>
          </cell>
          <cell r="R10084" t="str">
            <v>450430075All</v>
          </cell>
          <cell r="S10084">
            <v>1783</v>
          </cell>
        </row>
        <row r="10085">
          <cell r="A10085" t="str">
            <v>450490051All</v>
          </cell>
          <cell r="B10085">
            <v>27</v>
          </cell>
          <cell r="R10085" t="str">
            <v>450430081All</v>
          </cell>
          <cell r="S10085">
            <v>15</v>
          </cell>
        </row>
        <row r="10086">
          <cell r="A10086" t="str">
            <v>450490075All</v>
          </cell>
          <cell r="B10086">
            <v>2221</v>
          </cell>
          <cell r="R10086" t="str">
            <v>450450011All</v>
          </cell>
          <cell r="S10086">
            <v>26</v>
          </cell>
        </row>
        <row r="10087">
          <cell r="A10087" t="str">
            <v>450490081All</v>
          </cell>
          <cell r="B10087">
            <v>18</v>
          </cell>
          <cell r="R10087" t="str">
            <v>450450016All</v>
          </cell>
          <cell r="S10087">
            <v>32</v>
          </cell>
        </row>
        <row r="10088">
          <cell r="A10088" t="str">
            <v>450510011All</v>
          </cell>
          <cell r="B10088">
            <v>27</v>
          </cell>
          <cell r="R10088" t="str">
            <v>450450041All</v>
          </cell>
          <cell r="S10088">
            <v>46</v>
          </cell>
        </row>
        <row r="10089">
          <cell r="A10089" t="str">
            <v>450510016All</v>
          </cell>
          <cell r="B10089">
            <v>36</v>
          </cell>
          <cell r="R10089" t="str">
            <v>450450081All</v>
          </cell>
          <cell r="S10089">
            <v>13</v>
          </cell>
        </row>
        <row r="10090">
          <cell r="A10090" t="str">
            <v>450510041All</v>
          </cell>
          <cell r="B10090">
            <v>67</v>
          </cell>
          <cell r="R10090" t="str">
            <v>450470011All</v>
          </cell>
          <cell r="S10090">
            <v>28</v>
          </cell>
        </row>
        <row r="10091">
          <cell r="A10091" t="str">
            <v>450510075All</v>
          </cell>
          <cell r="B10091">
            <v>1568</v>
          </cell>
          <cell r="R10091" t="str">
            <v>450470041All</v>
          </cell>
          <cell r="S10091">
            <v>46</v>
          </cell>
        </row>
        <row r="10092">
          <cell r="A10092" t="str">
            <v>450510081All</v>
          </cell>
          <cell r="B10092">
            <v>14</v>
          </cell>
          <cell r="R10092" t="str">
            <v>450470081All</v>
          </cell>
          <cell r="S10092">
            <v>13</v>
          </cell>
        </row>
        <row r="10093">
          <cell r="A10093" t="str">
            <v>450530011All</v>
          </cell>
          <cell r="B10093">
            <v>29</v>
          </cell>
          <cell r="R10093" t="str">
            <v>450490011All</v>
          </cell>
          <cell r="S10093">
            <v>27</v>
          </cell>
        </row>
        <row r="10094">
          <cell r="A10094" t="str">
            <v>450530041All</v>
          </cell>
          <cell r="B10094">
            <v>49</v>
          </cell>
          <cell r="R10094" t="str">
            <v>450490016All</v>
          </cell>
          <cell r="S10094">
            <v>39</v>
          </cell>
        </row>
        <row r="10095">
          <cell r="A10095" t="str">
            <v>450530075All</v>
          </cell>
          <cell r="B10095">
            <v>2134</v>
          </cell>
          <cell r="R10095" t="str">
            <v>450490041All</v>
          </cell>
          <cell r="S10095">
            <v>69</v>
          </cell>
        </row>
        <row r="10096">
          <cell r="A10096" t="str">
            <v>450530081All</v>
          </cell>
          <cell r="B10096">
            <v>17</v>
          </cell>
          <cell r="R10096" t="str">
            <v>450490051All</v>
          </cell>
          <cell r="S10096">
            <v>27</v>
          </cell>
        </row>
        <row r="10097">
          <cell r="A10097" t="str">
            <v>450550011All</v>
          </cell>
          <cell r="B10097">
            <v>29</v>
          </cell>
          <cell r="R10097" t="str">
            <v>450490075All</v>
          </cell>
          <cell r="S10097">
            <v>2221</v>
          </cell>
        </row>
        <row r="10098">
          <cell r="A10098" t="str">
            <v>450550041All</v>
          </cell>
          <cell r="B10098">
            <v>69</v>
          </cell>
          <cell r="R10098" t="str">
            <v>450490081All</v>
          </cell>
          <cell r="S10098">
            <v>18</v>
          </cell>
        </row>
        <row r="10099">
          <cell r="A10099" t="str">
            <v>450550081All</v>
          </cell>
          <cell r="B10099">
            <v>14</v>
          </cell>
          <cell r="R10099" t="str">
            <v>450510011All</v>
          </cell>
          <cell r="S10099">
            <v>27</v>
          </cell>
        </row>
        <row r="10100">
          <cell r="A10100" t="str">
            <v>450570011All</v>
          </cell>
          <cell r="B10100">
            <v>28</v>
          </cell>
          <cell r="R10100" t="str">
            <v>450510016All</v>
          </cell>
          <cell r="S10100">
            <v>36</v>
          </cell>
        </row>
        <row r="10101">
          <cell r="A10101" t="str">
            <v>450570041All</v>
          </cell>
          <cell r="B10101">
            <v>60</v>
          </cell>
          <cell r="R10101" t="str">
            <v>450510041All</v>
          </cell>
          <cell r="S10101">
            <v>67</v>
          </cell>
        </row>
        <row r="10102">
          <cell r="A10102" t="str">
            <v>450570081All</v>
          </cell>
          <cell r="B10102">
            <v>16</v>
          </cell>
          <cell r="R10102" t="str">
            <v>450510075All</v>
          </cell>
          <cell r="S10102">
            <v>1568</v>
          </cell>
        </row>
        <row r="10103">
          <cell r="A10103" t="str">
            <v>450590011All</v>
          </cell>
          <cell r="B10103">
            <v>24</v>
          </cell>
          <cell r="R10103" t="str">
            <v>450510081All</v>
          </cell>
          <cell r="S10103">
            <v>14</v>
          </cell>
        </row>
        <row r="10104">
          <cell r="A10104" t="str">
            <v>450590016All</v>
          </cell>
          <cell r="B10104">
            <v>32</v>
          </cell>
          <cell r="R10104" t="str">
            <v>450530011All</v>
          </cell>
          <cell r="S10104">
            <v>29</v>
          </cell>
        </row>
        <row r="10105">
          <cell r="A10105" t="str">
            <v>450590041All</v>
          </cell>
          <cell r="B10105">
            <v>51</v>
          </cell>
          <cell r="R10105" t="str">
            <v>450530041All</v>
          </cell>
          <cell r="S10105">
            <v>49</v>
          </cell>
        </row>
        <row r="10106">
          <cell r="A10106" t="str">
            <v>450590051All</v>
          </cell>
          <cell r="B10106">
            <v>29</v>
          </cell>
          <cell r="R10106" t="str">
            <v>450530075All</v>
          </cell>
          <cell r="S10106">
            <v>2134</v>
          </cell>
        </row>
        <row r="10107">
          <cell r="A10107" t="str">
            <v>450590081All</v>
          </cell>
          <cell r="B10107">
            <v>13</v>
          </cell>
          <cell r="R10107" t="str">
            <v>450530081All</v>
          </cell>
          <cell r="S10107">
            <v>17</v>
          </cell>
        </row>
        <row r="10108">
          <cell r="A10108" t="str">
            <v>450610011All</v>
          </cell>
          <cell r="B10108">
            <v>34</v>
          </cell>
          <cell r="R10108" t="str">
            <v>450550011All</v>
          </cell>
          <cell r="S10108">
            <v>29</v>
          </cell>
        </row>
        <row r="10109">
          <cell r="A10109" t="str">
            <v>450610016All</v>
          </cell>
          <cell r="B10109">
            <v>43</v>
          </cell>
          <cell r="R10109" t="str">
            <v>450550041All</v>
          </cell>
          <cell r="S10109">
            <v>69</v>
          </cell>
        </row>
        <row r="10110">
          <cell r="A10110" t="str">
            <v>450610041All</v>
          </cell>
          <cell r="B10110">
            <v>76</v>
          </cell>
          <cell r="R10110" t="str">
            <v>450550075All</v>
          </cell>
          <cell r="S10110">
            <v>1575</v>
          </cell>
        </row>
        <row r="10111">
          <cell r="A10111" t="str">
            <v>450610051All</v>
          </cell>
          <cell r="B10111">
            <v>36</v>
          </cell>
          <cell r="R10111" t="str">
            <v>450550081All</v>
          </cell>
          <cell r="S10111">
            <v>14</v>
          </cell>
        </row>
        <row r="10112">
          <cell r="A10112" t="str">
            <v>450610075All</v>
          </cell>
          <cell r="B10112">
            <v>2146</v>
          </cell>
          <cell r="R10112" t="str">
            <v>450570011All</v>
          </cell>
          <cell r="S10112">
            <v>28</v>
          </cell>
        </row>
        <row r="10113">
          <cell r="A10113" t="str">
            <v>450610081All</v>
          </cell>
          <cell r="B10113">
            <v>19</v>
          </cell>
          <cell r="R10113" t="str">
            <v>450570041All</v>
          </cell>
          <cell r="S10113">
            <v>60</v>
          </cell>
        </row>
        <row r="10114">
          <cell r="A10114" t="str">
            <v>450630011All</v>
          </cell>
          <cell r="B10114">
            <v>29</v>
          </cell>
          <cell r="R10114" t="str">
            <v>450570081All</v>
          </cell>
          <cell r="S10114">
            <v>16</v>
          </cell>
        </row>
        <row r="10115">
          <cell r="A10115" t="str">
            <v>450630011Irrigated</v>
          </cell>
          <cell r="B10115">
            <v>31</v>
          </cell>
          <cell r="R10115" t="str">
            <v>450590011All</v>
          </cell>
          <cell r="S10115">
            <v>24</v>
          </cell>
        </row>
        <row r="10116">
          <cell r="A10116" t="str">
            <v>450630011Nonirrigated</v>
          </cell>
          <cell r="B10116">
            <v>25</v>
          </cell>
          <cell r="R10116" t="str">
            <v>450590016All</v>
          </cell>
          <cell r="S10116">
            <v>32</v>
          </cell>
        </row>
        <row r="10117">
          <cell r="A10117" t="str">
            <v>450630016All</v>
          </cell>
          <cell r="B10117">
            <v>43</v>
          </cell>
          <cell r="R10117" t="str">
            <v>450590041All</v>
          </cell>
          <cell r="S10117">
            <v>51</v>
          </cell>
        </row>
        <row r="10118">
          <cell r="A10118" t="str">
            <v>450630041All</v>
          </cell>
          <cell r="B10118">
            <v>83</v>
          </cell>
          <cell r="R10118" t="str">
            <v>450590051All</v>
          </cell>
          <cell r="S10118">
            <v>29</v>
          </cell>
        </row>
        <row r="10119">
          <cell r="A10119" t="str">
            <v>450630041Irrigated</v>
          </cell>
          <cell r="B10119">
            <v>105</v>
          </cell>
          <cell r="R10119" t="str">
            <v>450590081All</v>
          </cell>
          <cell r="S10119">
            <v>13</v>
          </cell>
        </row>
        <row r="10120">
          <cell r="A10120" t="str">
            <v>450630041Nonirrigated</v>
          </cell>
          <cell r="B10120">
            <v>60</v>
          </cell>
          <cell r="R10120" t="str">
            <v>450590091All</v>
          </cell>
          <cell r="S10120">
            <v>29</v>
          </cell>
        </row>
        <row r="10121">
          <cell r="A10121" t="str">
            <v>450630051All</v>
          </cell>
          <cell r="B10121">
            <v>32</v>
          </cell>
          <cell r="R10121" t="str">
            <v>450610011All</v>
          </cell>
          <cell r="S10121">
            <v>34</v>
          </cell>
        </row>
        <row r="10122">
          <cell r="A10122" t="str">
            <v>450630075All</v>
          </cell>
          <cell r="B10122">
            <v>2168</v>
          </cell>
          <cell r="R10122" t="str">
            <v>450610016All</v>
          </cell>
          <cell r="S10122">
            <v>43</v>
          </cell>
        </row>
        <row r="10123">
          <cell r="A10123" t="str">
            <v>450630081All</v>
          </cell>
          <cell r="B10123">
            <v>12</v>
          </cell>
          <cell r="R10123" t="str">
            <v>450610041All</v>
          </cell>
          <cell r="S10123">
            <v>76</v>
          </cell>
        </row>
        <row r="10124">
          <cell r="A10124" t="str">
            <v>450650041All</v>
          </cell>
          <cell r="B10124">
            <v>46</v>
          </cell>
          <cell r="R10124" t="str">
            <v>450610051All</v>
          </cell>
          <cell r="S10124">
            <v>36</v>
          </cell>
        </row>
        <row r="10125">
          <cell r="A10125" t="str">
            <v>450670011All</v>
          </cell>
          <cell r="B10125">
            <v>24</v>
          </cell>
          <cell r="R10125" t="str">
            <v>450610075All</v>
          </cell>
          <cell r="S10125">
            <v>2146</v>
          </cell>
        </row>
        <row r="10126">
          <cell r="A10126" t="str">
            <v>450670016All</v>
          </cell>
          <cell r="B10126">
            <v>36</v>
          </cell>
          <cell r="R10126" t="str">
            <v>450610081All</v>
          </cell>
          <cell r="S10126">
            <v>19</v>
          </cell>
        </row>
        <row r="10127">
          <cell r="A10127" t="str">
            <v>450670041All</v>
          </cell>
          <cell r="B10127">
            <v>73</v>
          </cell>
          <cell r="R10127" t="str">
            <v>450630011All</v>
          </cell>
          <cell r="S10127">
            <v>29</v>
          </cell>
        </row>
        <row r="10128">
          <cell r="A10128" t="str">
            <v>450670051All</v>
          </cell>
          <cell r="B10128">
            <v>30</v>
          </cell>
          <cell r="R10128" t="str">
            <v>450630011Irrigated</v>
          </cell>
          <cell r="S10128">
            <v>31</v>
          </cell>
        </row>
        <row r="10129">
          <cell r="A10129" t="str">
            <v>450670075All</v>
          </cell>
          <cell r="B10129">
            <v>1756</v>
          </cell>
          <cell r="R10129" t="str">
            <v>450630011NonIrrigated</v>
          </cell>
          <cell r="S10129">
            <v>25</v>
          </cell>
        </row>
        <row r="10130">
          <cell r="A10130" t="str">
            <v>450670081All</v>
          </cell>
          <cell r="B10130">
            <v>15</v>
          </cell>
          <cell r="R10130" t="str">
            <v>450630016All</v>
          </cell>
          <cell r="S10130">
            <v>43</v>
          </cell>
        </row>
        <row r="10131">
          <cell r="A10131" t="str">
            <v>450690011All</v>
          </cell>
          <cell r="B10131">
            <v>31</v>
          </cell>
          <cell r="R10131" t="str">
            <v>450630041All</v>
          </cell>
          <cell r="S10131">
            <v>83</v>
          </cell>
        </row>
        <row r="10132">
          <cell r="A10132" t="str">
            <v>450690016All</v>
          </cell>
          <cell r="B10132">
            <v>36</v>
          </cell>
          <cell r="R10132" t="str">
            <v>450630041Irrigated</v>
          </cell>
          <cell r="S10132">
            <v>105</v>
          </cell>
        </row>
        <row r="10133">
          <cell r="A10133" t="str">
            <v>450690041All</v>
          </cell>
          <cell r="B10133">
            <v>64</v>
          </cell>
          <cell r="R10133" t="str">
            <v>450630041NonIrrigated</v>
          </cell>
          <cell r="S10133">
            <v>60</v>
          </cell>
        </row>
        <row r="10134">
          <cell r="A10134" t="str">
            <v>450690075All</v>
          </cell>
          <cell r="B10134">
            <v>1996</v>
          </cell>
          <cell r="R10134" t="str">
            <v>450630051All</v>
          </cell>
          <cell r="S10134">
            <v>32</v>
          </cell>
        </row>
        <row r="10135">
          <cell r="A10135" t="str">
            <v>450690081All</v>
          </cell>
          <cell r="B10135">
            <v>15</v>
          </cell>
          <cell r="R10135" t="str">
            <v>450630075All</v>
          </cell>
          <cell r="S10135">
            <v>2168</v>
          </cell>
        </row>
        <row r="10136">
          <cell r="A10136" t="str">
            <v>450710011All</v>
          </cell>
          <cell r="B10136">
            <v>27</v>
          </cell>
          <cell r="R10136" t="str">
            <v>450630081All</v>
          </cell>
          <cell r="S10136">
            <v>12</v>
          </cell>
        </row>
        <row r="10137">
          <cell r="A10137" t="str">
            <v>450710016All</v>
          </cell>
          <cell r="B10137">
            <v>34</v>
          </cell>
          <cell r="R10137" t="str">
            <v>450650041All</v>
          </cell>
          <cell r="S10137">
            <v>46</v>
          </cell>
        </row>
        <row r="10138">
          <cell r="A10138" t="str">
            <v>450710041All</v>
          </cell>
          <cell r="B10138">
            <v>50</v>
          </cell>
          <cell r="R10138" t="str">
            <v>450670011All</v>
          </cell>
          <cell r="S10138">
            <v>24</v>
          </cell>
        </row>
        <row r="10139">
          <cell r="A10139" t="str">
            <v>450710051All</v>
          </cell>
          <cell r="B10139">
            <v>27</v>
          </cell>
          <cell r="R10139" t="str">
            <v>450670016All</v>
          </cell>
          <cell r="S10139">
            <v>36</v>
          </cell>
        </row>
        <row r="10140">
          <cell r="A10140" t="str">
            <v>450710081All</v>
          </cell>
          <cell r="B10140">
            <v>14</v>
          </cell>
          <cell r="R10140" t="str">
            <v>450670041All</v>
          </cell>
          <cell r="S10140">
            <v>73</v>
          </cell>
        </row>
        <row r="10141">
          <cell r="A10141" t="str">
            <v>450730011All</v>
          </cell>
          <cell r="B10141">
            <v>29</v>
          </cell>
          <cell r="R10141" t="str">
            <v>450670051All</v>
          </cell>
          <cell r="S10141">
            <v>30</v>
          </cell>
        </row>
        <row r="10142">
          <cell r="A10142" t="str">
            <v>450730016All</v>
          </cell>
          <cell r="B10142">
            <v>32</v>
          </cell>
          <cell r="R10142" t="str">
            <v>450670075All</v>
          </cell>
          <cell r="S10142">
            <v>1756</v>
          </cell>
        </row>
        <row r="10143">
          <cell r="A10143" t="str">
            <v>450730041All</v>
          </cell>
          <cell r="B10143">
            <v>46</v>
          </cell>
          <cell r="R10143" t="str">
            <v>450670081All</v>
          </cell>
          <cell r="S10143">
            <v>15</v>
          </cell>
        </row>
        <row r="10144">
          <cell r="A10144" t="str">
            <v>450730051All</v>
          </cell>
          <cell r="B10144">
            <v>29</v>
          </cell>
          <cell r="R10144" t="str">
            <v>450690011All</v>
          </cell>
          <cell r="S10144">
            <v>31</v>
          </cell>
        </row>
        <row r="10145">
          <cell r="A10145" t="str">
            <v>450730081All</v>
          </cell>
          <cell r="B10145">
            <v>13</v>
          </cell>
          <cell r="R10145" t="str">
            <v>450690016All</v>
          </cell>
          <cell r="S10145">
            <v>36</v>
          </cell>
        </row>
        <row r="10146">
          <cell r="A10146" t="str">
            <v>450750011All</v>
          </cell>
          <cell r="B10146">
            <v>36</v>
          </cell>
          <cell r="R10146" t="str">
            <v>450690041All</v>
          </cell>
          <cell r="S10146">
            <v>64</v>
          </cell>
        </row>
        <row r="10147">
          <cell r="A10147" t="str">
            <v>450750016All</v>
          </cell>
          <cell r="B10147">
            <v>43</v>
          </cell>
          <cell r="R10147" t="str">
            <v>450690075All</v>
          </cell>
          <cell r="S10147">
            <v>1996</v>
          </cell>
        </row>
        <row r="10148">
          <cell r="A10148" t="str">
            <v>450750041All</v>
          </cell>
          <cell r="B10148">
            <v>83</v>
          </cell>
          <cell r="R10148" t="str">
            <v>450690081All</v>
          </cell>
          <cell r="S10148">
            <v>15</v>
          </cell>
        </row>
        <row r="10149">
          <cell r="A10149" t="str">
            <v>450750041Irrigated</v>
          </cell>
          <cell r="B10149">
            <v>105</v>
          </cell>
          <cell r="R10149" t="str">
            <v>450710011All</v>
          </cell>
          <cell r="S10149">
            <v>27</v>
          </cell>
        </row>
        <row r="10150">
          <cell r="A10150" t="str">
            <v>450750041Nonirrigated</v>
          </cell>
          <cell r="B10150">
            <v>63</v>
          </cell>
          <cell r="R10150" t="str">
            <v>450710016All</v>
          </cell>
          <cell r="S10150">
            <v>34</v>
          </cell>
        </row>
        <row r="10151">
          <cell r="A10151" t="str">
            <v>450750051All</v>
          </cell>
          <cell r="B10151">
            <v>36</v>
          </cell>
          <cell r="R10151" t="str">
            <v>450710041All</v>
          </cell>
          <cell r="S10151">
            <v>50</v>
          </cell>
        </row>
        <row r="10152">
          <cell r="A10152" t="str">
            <v>450750075All</v>
          </cell>
          <cell r="B10152">
            <v>2234</v>
          </cell>
          <cell r="R10152" t="str">
            <v>450710051All</v>
          </cell>
          <cell r="S10152">
            <v>27</v>
          </cell>
        </row>
        <row r="10153">
          <cell r="A10153" t="str">
            <v>450750075Irrigated</v>
          </cell>
          <cell r="B10153">
            <v>2594</v>
          </cell>
          <cell r="R10153" t="str">
            <v>450710081All</v>
          </cell>
          <cell r="S10153">
            <v>14</v>
          </cell>
        </row>
        <row r="10154">
          <cell r="A10154" t="str">
            <v>450750075Nonirrigated</v>
          </cell>
          <cell r="B10154">
            <v>2117</v>
          </cell>
          <cell r="R10154" t="str">
            <v>450710091All</v>
          </cell>
          <cell r="S10154">
            <v>30</v>
          </cell>
        </row>
        <row r="10155">
          <cell r="A10155" t="str">
            <v>450750081All</v>
          </cell>
          <cell r="B10155">
            <v>19</v>
          </cell>
          <cell r="R10155" t="str">
            <v>450730011All</v>
          </cell>
          <cell r="S10155">
            <v>29</v>
          </cell>
        </row>
        <row r="10156">
          <cell r="A10156" t="str">
            <v>450770011All</v>
          </cell>
          <cell r="B10156">
            <v>28</v>
          </cell>
          <cell r="R10156" t="str">
            <v>450730016All</v>
          </cell>
          <cell r="S10156">
            <v>32</v>
          </cell>
        </row>
        <row r="10157">
          <cell r="A10157" t="str">
            <v>450770016All</v>
          </cell>
          <cell r="B10157">
            <v>32</v>
          </cell>
          <cell r="R10157" t="str">
            <v>450730041All</v>
          </cell>
          <cell r="S10157">
            <v>46</v>
          </cell>
        </row>
        <row r="10158">
          <cell r="A10158" t="str">
            <v>450770041All</v>
          </cell>
          <cell r="B10158">
            <v>46</v>
          </cell>
          <cell r="R10158" t="str">
            <v>450730051All</v>
          </cell>
          <cell r="S10158">
            <v>29</v>
          </cell>
        </row>
        <row r="10159">
          <cell r="A10159" t="str">
            <v>450770081All</v>
          </cell>
          <cell r="B10159">
            <v>13</v>
          </cell>
          <cell r="R10159" t="str">
            <v>450730081All</v>
          </cell>
          <cell r="S10159">
            <v>13</v>
          </cell>
        </row>
        <row r="10160">
          <cell r="A10160" t="str">
            <v>450790011All</v>
          </cell>
          <cell r="B10160">
            <v>35</v>
          </cell>
          <cell r="R10160" t="str">
            <v>450730091All</v>
          </cell>
          <cell r="S10160">
            <v>29</v>
          </cell>
        </row>
        <row r="10161">
          <cell r="A10161" t="str">
            <v>450790016All</v>
          </cell>
          <cell r="B10161">
            <v>43</v>
          </cell>
          <cell r="R10161" t="str">
            <v>450750011All</v>
          </cell>
          <cell r="S10161">
            <v>36</v>
          </cell>
        </row>
        <row r="10162">
          <cell r="A10162" t="str">
            <v>450790041All</v>
          </cell>
          <cell r="B10162">
            <v>84</v>
          </cell>
          <cell r="R10162" t="str">
            <v>450750016All</v>
          </cell>
          <cell r="S10162">
            <v>43</v>
          </cell>
        </row>
        <row r="10163">
          <cell r="A10163" t="str">
            <v>450790041Irrigated</v>
          </cell>
          <cell r="B10163">
            <v>105</v>
          </cell>
          <cell r="R10163" t="str">
            <v>450750041All</v>
          </cell>
          <cell r="S10163">
            <v>83</v>
          </cell>
        </row>
        <row r="10164">
          <cell r="A10164" t="str">
            <v>450790041Nonirrigated</v>
          </cell>
          <cell r="B10164">
            <v>69</v>
          </cell>
          <cell r="R10164" t="str">
            <v>450750041Irrigated</v>
          </cell>
          <cell r="S10164">
            <v>105</v>
          </cell>
        </row>
        <row r="10165">
          <cell r="A10165" t="str">
            <v>450790075All</v>
          </cell>
          <cell r="B10165">
            <v>1728</v>
          </cell>
          <cell r="R10165" t="str">
            <v>450750041NonIrrigated</v>
          </cell>
          <cell r="S10165">
            <v>63</v>
          </cell>
        </row>
        <row r="10166">
          <cell r="A10166" t="str">
            <v>450790081All</v>
          </cell>
          <cell r="B10166">
            <v>16</v>
          </cell>
          <cell r="R10166" t="str">
            <v>450750051All</v>
          </cell>
          <cell r="S10166">
            <v>36</v>
          </cell>
        </row>
        <row r="10167">
          <cell r="A10167" t="str">
            <v>450810011All</v>
          </cell>
          <cell r="B10167">
            <v>25</v>
          </cell>
          <cell r="R10167" t="str">
            <v>450750075All</v>
          </cell>
          <cell r="S10167">
            <v>2234</v>
          </cell>
        </row>
        <row r="10168">
          <cell r="A10168" t="str">
            <v>450810016All</v>
          </cell>
          <cell r="B10168">
            <v>34</v>
          </cell>
          <cell r="R10168" t="str">
            <v>450750075Irrigated</v>
          </cell>
          <cell r="S10168">
            <v>2594</v>
          </cell>
        </row>
        <row r="10169">
          <cell r="A10169" t="str">
            <v>450810041All</v>
          </cell>
          <cell r="B10169">
            <v>49</v>
          </cell>
          <cell r="R10169" t="str">
            <v>450750075NonIrrigated</v>
          </cell>
          <cell r="S10169">
            <v>2117</v>
          </cell>
        </row>
        <row r="10170">
          <cell r="A10170" t="str">
            <v>450810051All</v>
          </cell>
          <cell r="B10170">
            <v>27</v>
          </cell>
          <cell r="R10170" t="str">
            <v>450750081All</v>
          </cell>
          <cell r="S10170">
            <v>19</v>
          </cell>
        </row>
        <row r="10171">
          <cell r="A10171" t="str">
            <v>450810075All</v>
          </cell>
          <cell r="B10171">
            <v>1659</v>
          </cell>
          <cell r="R10171" t="str">
            <v>450770011All</v>
          </cell>
          <cell r="S10171">
            <v>28</v>
          </cell>
        </row>
        <row r="10172">
          <cell r="A10172" t="str">
            <v>450810081All</v>
          </cell>
          <cell r="B10172">
            <v>13</v>
          </cell>
          <cell r="R10172" t="str">
            <v>450770016All</v>
          </cell>
          <cell r="S10172">
            <v>32</v>
          </cell>
        </row>
        <row r="10173">
          <cell r="A10173" t="str">
            <v>450830011All</v>
          </cell>
          <cell r="B10173">
            <v>28</v>
          </cell>
          <cell r="R10173" t="str">
            <v>450770041All</v>
          </cell>
          <cell r="S10173">
            <v>46</v>
          </cell>
        </row>
        <row r="10174">
          <cell r="A10174" t="str">
            <v>450830016All</v>
          </cell>
          <cell r="B10174">
            <v>32</v>
          </cell>
          <cell r="R10174" t="str">
            <v>450770081All</v>
          </cell>
          <cell r="S10174">
            <v>13</v>
          </cell>
        </row>
        <row r="10175">
          <cell r="A10175" t="str">
            <v>450830041All</v>
          </cell>
          <cell r="B10175">
            <v>46</v>
          </cell>
          <cell r="R10175" t="str">
            <v>450790011All</v>
          </cell>
          <cell r="S10175">
            <v>35</v>
          </cell>
        </row>
        <row r="10176">
          <cell r="A10176" t="str">
            <v>450830081All</v>
          </cell>
          <cell r="B10176">
            <v>13</v>
          </cell>
          <cell r="R10176" t="str">
            <v>450790016All</v>
          </cell>
          <cell r="S10176">
            <v>43</v>
          </cell>
        </row>
        <row r="10177">
          <cell r="A10177" t="str">
            <v>450850011All</v>
          </cell>
          <cell r="B10177">
            <v>33</v>
          </cell>
          <cell r="R10177" t="str">
            <v>450790041All</v>
          </cell>
          <cell r="S10177">
            <v>84</v>
          </cell>
        </row>
        <row r="10178">
          <cell r="A10178" t="str">
            <v>450850016All</v>
          </cell>
          <cell r="B10178">
            <v>43</v>
          </cell>
          <cell r="R10178" t="str">
            <v>450790041Irrigated</v>
          </cell>
          <cell r="S10178">
            <v>105</v>
          </cell>
        </row>
        <row r="10179">
          <cell r="A10179" t="str">
            <v>450850041All</v>
          </cell>
          <cell r="B10179">
            <v>79</v>
          </cell>
          <cell r="R10179" t="str">
            <v>450790041NonIrrigated</v>
          </cell>
          <cell r="S10179">
            <v>69</v>
          </cell>
        </row>
        <row r="10180">
          <cell r="A10180" t="str">
            <v>450850051All</v>
          </cell>
          <cell r="B10180">
            <v>36</v>
          </cell>
          <cell r="R10180" t="str">
            <v>450790075All</v>
          </cell>
          <cell r="S10180">
            <v>1728</v>
          </cell>
        </row>
        <row r="10181">
          <cell r="A10181" t="str">
            <v>450850075All</v>
          </cell>
          <cell r="B10181">
            <v>2290</v>
          </cell>
          <cell r="R10181" t="str">
            <v>450790081All</v>
          </cell>
          <cell r="S10181">
            <v>16</v>
          </cell>
        </row>
        <row r="10182">
          <cell r="A10182" t="str">
            <v>450850081All</v>
          </cell>
          <cell r="B10182">
            <v>18</v>
          </cell>
          <cell r="R10182" t="str">
            <v>450810011All</v>
          </cell>
          <cell r="S10182">
            <v>25</v>
          </cell>
        </row>
        <row r="10183">
          <cell r="A10183" t="str">
            <v>450870011All</v>
          </cell>
          <cell r="B10183">
            <v>28</v>
          </cell>
          <cell r="R10183" t="str">
            <v>450810016All</v>
          </cell>
          <cell r="S10183">
            <v>34</v>
          </cell>
        </row>
        <row r="10184">
          <cell r="A10184" t="str">
            <v>450870041All</v>
          </cell>
          <cell r="B10184">
            <v>46</v>
          </cell>
          <cell r="R10184" t="str">
            <v>450810041All</v>
          </cell>
          <cell r="S10184">
            <v>49</v>
          </cell>
        </row>
        <row r="10185">
          <cell r="A10185" t="str">
            <v>450870081All</v>
          </cell>
          <cell r="B10185">
            <v>13</v>
          </cell>
          <cell r="R10185" t="str">
            <v>450810051All</v>
          </cell>
          <cell r="S10185">
            <v>27</v>
          </cell>
        </row>
        <row r="10186">
          <cell r="A10186" t="str">
            <v>450890011All</v>
          </cell>
          <cell r="B10186">
            <v>30</v>
          </cell>
          <cell r="R10186" t="str">
            <v>450810075All</v>
          </cell>
          <cell r="S10186">
            <v>1659</v>
          </cell>
        </row>
        <row r="10187">
          <cell r="A10187" t="str">
            <v>450890016All</v>
          </cell>
          <cell r="B10187">
            <v>36</v>
          </cell>
          <cell r="R10187" t="str">
            <v>450810081All</v>
          </cell>
          <cell r="S10187">
            <v>13</v>
          </cell>
        </row>
        <row r="10188">
          <cell r="A10188" t="str">
            <v>450890041All</v>
          </cell>
          <cell r="B10188">
            <v>59</v>
          </cell>
          <cell r="R10188" t="str">
            <v>450830011All</v>
          </cell>
          <cell r="S10188">
            <v>28</v>
          </cell>
        </row>
        <row r="10189">
          <cell r="A10189" t="str">
            <v>450890051All</v>
          </cell>
          <cell r="B10189">
            <v>27</v>
          </cell>
          <cell r="R10189" t="str">
            <v>450830016All</v>
          </cell>
          <cell r="S10189">
            <v>32</v>
          </cell>
        </row>
        <row r="10190">
          <cell r="A10190" t="str">
            <v>450890075All</v>
          </cell>
          <cell r="B10190">
            <v>1746</v>
          </cell>
          <cell r="R10190" t="str">
            <v>450830041All</v>
          </cell>
          <cell r="S10190">
            <v>46</v>
          </cell>
        </row>
        <row r="10191">
          <cell r="A10191" t="str">
            <v>450890081All</v>
          </cell>
          <cell r="B10191">
            <v>18</v>
          </cell>
          <cell r="R10191" t="str">
            <v>450830051All</v>
          </cell>
          <cell r="S10191">
            <v>29</v>
          </cell>
        </row>
        <row r="10192">
          <cell r="A10192" t="str">
            <v>450910011All</v>
          </cell>
          <cell r="B10192">
            <v>26</v>
          </cell>
          <cell r="R10192" t="str">
            <v>450830081All</v>
          </cell>
          <cell r="S10192">
            <v>13</v>
          </cell>
        </row>
        <row r="10193">
          <cell r="A10193" t="str">
            <v>450910016All</v>
          </cell>
          <cell r="B10193">
            <v>33</v>
          </cell>
          <cell r="R10193" t="str">
            <v>450850011All</v>
          </cell>
          <cell r="S10193">
            <v>33</v>
          </cell>
        </row>
        <row r="10194">
          <cell r="A10194" t="str">
            <v>450910041All</v>
          </cell>
          <cell r="B10194">
            <v>60</v>
          </cell>
          <cell r="R10194" t="str">
            <v>450850016All</v>
          </cell>
          <cell r="S10194">
            <v>43</v>
          </cell>
        </row>
        <row r="10195">
          <cell r="A10195" t="str">
            <v>450910051All</v>
          </cell>
          <cell r="B10195">
            <v>27</v>
          </cell>
          <cell r="R10195" t="str">
            <v>450850041All</v>
          </cell>
          <cell r="S10195">
            <v>79</v>
          </cell>
        </row>
        <row r="10196">
          <cell r="A10196" t="str">
            <v>450910081All</v>
          </cell>
          <cell r="B10196">
            <v>14</v>
          </cell>
          <cell r="R10196" t="str">
            <v>450850051All</v>
          </cell>
          <cell r="S10196">
            <v>36</v>
          </cell>
        </row>
        <row r="10197">
          <cell r="A10197" t="str">
            <v>460030011All</v>
          </cell>
          <cell r="B10197">
            <v>34</v>
          </cell>
          <cell r="R10197" t="str">
            <v>450850075All</v>
          </cell>
          <cell r="S10197">
            <v>2290</v>
          </cell>
        </row>
        <row r="10198">
          <cell r="A10198" t="str">
            <v>460030016All</v>
          </cell>
          <cell r="B10198">
            <v>43</v>
          </cell>
          <cell r="R10198" t="str">
            <v>450850081All</v>
          </cell>
          <cell r="S10198">
            <v>18</v>
          </cell>
        </row>
        <row r="10199">
          <cell r="A10199" t="str">
            <v>460030041All</v>
          </cell>
          <cell r="B10199">
            <v>56</v>
          </cell>
          <cell r="R10199" t="str">
            <v>450870011All</v>
          </cell>
          <cell r="S10199">
            <v>28</v>
          </cell>
        </row>
        <row r="10200">
          <cell r="A10200" t="str">
            <v>460030051All</v>
          </cell>
          <cell r="B10200">
            <v>53</v>
          </cell>
          <cell r="R10200" t="str">
            <v>450870041All</v>
          </cell>
          <cell r="S10200">
            <v>46</v>
          </cell>
        </row>
        <row r="10201">
          <cell r="A10201" t="str">
            <v>460030078All</v>
          </cell>
          <cell r="B10201">
            <v>986</v>
          </cell>
          <cell r="R10201" t="str">
            <v>450870081All</v>
          </cell>
          <cell r="S10201">
            <v>13</v>
          </cell>
        </row>
        <row r="10202">
          <cell r="A10202" t="str">
            <v>460030081All</v>
          </cell>
          <cell r="B10202">
            <v>22</v>
          </cell>
          <cell r="R10202" t="str">
            <v>450890011All</v>
          </cell>
          <cell r="S10202">
            <v>30</v>
          </cell>
        </row>
        <row r="10203">
          <cell r="A10203" t="str">
            <v>460050011All</v>
          </cell>
          <cell r="B10203">
            <v>34</v>
          </cell>
          <cell r="R10203" t="str">
            <v>450890016All</v>
          </cell>
          <cell r="S10203">
            <v>36</v>
          </cell>
        </row>
        <row r="10204">
          <cell r="A10204" t="str">
            <v>460050016All</v>
          </cell>
          <cell r="B10204">
            <v>50</v>
          </cell>
          <cell r="R10204" t="str">
            <v>450890041All</v>
          </cell>
          <cell r="S10204">
            <v>59</v>
          </cell>
        </row>
        <row r="10205">
          <cell r="A10205" t="str">
            <v>460050041All</v>
          </cell>
          <cell r="B10205">
            <v>73</v>
          </cell>
          <cell r="R10205" t="str">
            <v>450890051All</v>
          </cell>
          <cell r="S10205">
            <v>27</v>
          </cell>
        </row>
        <row r="10206">
          <cell r="A10206" t="str">
            <v>460050051All</v>
          </cell>
          <cell r="B10206">
            <v>29</v>
          </cell>
          <cell r="R10206" t="str">
            <v>450890075All</v>
          </cell>
          <cell r="S10206">
            <v>1746</v>
          </cell>
        </row>
        <row r="10207">
          <cell r="A10207" t="str">
            <v>460050067All</v>
          </cell>
          <cell r="B10207">
            <v>1400</v>
          </cell>
          <cell r="R10207" t="str">
            <v>450890081All</v>
          </cell>
          <cell r="S10207">
            <v>18</v>
          </cell>
        </row>
        <row r="10208">
          <cell r="A10208" t="str">
            <v>460050078All</v>
          </cell>
          <cell r="B10208">
            <v>1023</v>
          </cell>
          <cell r="R10208" t="str">
            <v>450910011All</v>
          </cell>
          <cell r="S10208">
            <v>26</v>
          </cell>
        </row>
        <row r="10209">
          <cell r="A10209" t="str">
            <v>460050081All</v>
          </cell>
          <cell r="B10209">
            <v>23</v>
          </cell>
          <cell r="R10209" t="str">
            <v>450910016All</v>
          </cell>
          <cell r="S10209">
            <v>33</v>
          </cell>
        </row>
        <row r="10210">
          <cell r="A10210" t="str">
            <v>460050091All</v>
          </cell>
          <cell r="B10210">
            <v>35</v>
          </cell>
          <cell r="R10210" t="str">
            <v>450910041All</v>
          </cell>
          <cell r="S10210">
            <v>60</v>
          </cell>
        </row>
        <row r="10211">
          <cell r="A10211" t="str">
            <v>460070011All</v>
          </cell>
          <cell r="B10211">
            <v>20</v>
          </cell>
          <cell r="R10211" t="str">
            <v>450910051All</v>
          </cell>
          <cell r="S10211">
            <v>27</v>
          </cell>
        </row>
        <row r="10212">
          <cell r="A10212" t="str">
            <v>460070016All</v>
          </cell>
          <cell r="B10212">
            <v>18</v>
          </cell>
          <cell r="R10212" t="str">
            <v>450910081All</v>
          </cell>
          <cell r="S10212">
            <v>14</v>
          </cell>
        </row>
        <row r="10213">
          <cell r="A10213" t="str">
            <v>460070041Irrigated</v>
          </cell>
          <cell r="B10213">
            <v>113</v>
          </cell>
          <cell r="R10213" t="str">
            <v>460030011All</v>
          </cell>
          <cell r="S10213">
            <v>34</v>
          </cell>
        </row>
        <row r="10214">
          <cell r="A10214" t="str">
            <v>460070047GAD/GASAll</v>
          </cell>
          <cell r="B10214">
            <v>605</v>
          </cell>
          <cell r="R10214" t="str">
            <v>460030016All</v>
          </cell>
          <cell r="S10214">
            <v>43</v>
          </cell>
        </row>
        <row r="10215">
          <cell r="A10215" t="str">
            <v>460070047GARAll</v>
          </cell>
          <cell r="B10215">
            <v>605</v>
          </cell>
          <cell r="R10215" t="str">
            <v>460030041All</v>
          </cell>
          <cell r="S10215">
            <v>56</v>
          </cell>
        </row>
        <row r="10216">
          <cell r="A10216" t="str">
            <v>460070051All</v>
          </cell>
          <cell r="B10216">
            <v>28</v>
          </cell>
          <cell r="R10216" t="str">
            <v>460030051All</v>
          </cell>
          <cell r="S10216">
            <v>53</v>
          </cell>
        </row>
        <row r="10217">
          <cell r="A10217" t="str">
            <v>460070067All</v>
          </cell>
          <cell r="B10217">
            <v>713</v>
          </cell>
          <cell r="R10217" t="str">
            <v>460030078All</v>
          </cell>
          <cell r="S10217">
            <v>986</v>
          </cell>
        </row>
        <row r="10218">
          <cell r="A10218" t="str">
            <v>460070078All</v>
          </cell>
          <cell r="B10218">
            <v>645</v>
          </cell>
          <cell r="R10218" t="str">
            <v>460030081All</v>
          </cell>
          <cell r="S10218">
            <v>22</v>
          </cell>
        </row>
        <row r="10219">
          <cell r="A10219" t="str">
            <v>460090011All</v>
          </cell>
          <cell r="B10219">
            <v>32</v>
          </cell>
          <cell r="R10219" t="str">
            <v>460050011All</v>
          </cell>
          <cell r="S10219">
            <v>34</v>
          </cell>
        </row>
        <row r="10220">
          <cell r="A10220" t="str">
            <v>460090016All</v>
          </cell>
          <cell r="B10220">
            <v>50</v>
          </cell>
          <cell r="R10220" t="str">
            <v>460050016All</v>
          </cell>
          <cell r="S10220">
            <v>50</v>
          </cell>
        </row>
        <row r="10221">
          <cell r="A10221" t="str">
            <v>460090041All</v>
          </cell>
          <cell r="B10221">
            <v>74</v>
          </cell>
          <cell r="R10221" t="str">
            <v>460050041All</v>
          </cell>
          <cell r="S10221">
            <v>73</v>
          </cell>
        </row>
        <row r="10222">
          <cell r="A10222" t="str">
            <v>460090051All</v>
          </cell>
          <cell r="B10222">
            <v>48</v>
          </cell>
          <cell r="R10222" t="str">
            <v>460050051All</v>
          </cell>
          <cell r="S10222">
            <v>29</v>
          </cell>
        </row>
        <row r="10223">
          <cell r="A10223" t="str">
            <v>460090081All</v>
          </cell>
          <cell r="B10223">
            <v>24</v>
          </cell>
          <cell r="R10223" t="str">
            <v>460050067All</v>
          </cell>
          <cell r="S10223">
            <v>1400</v>
          </cell>
        </row>
        <row r="10224">
          <cell r="A10224" t="str">
            <v>460090091All</v>
          </cell>
          <cell r="B10224">
            <v>34</v>
          </cell>
          <cell r="R10224" t="str">
            <v>460050078All</v>
          </cell>
          <cell r="S10224">
            <v>1023</v>
          </cell>
        </row>
        <row r="10225">
          <cell r="A10225" t="str">
            <v>460110011All</v>
          </cell>
          <cell r="B10225">
            <v>37</v>
          </cell>
          <cell r="R10225" t="str">
            <v>460050081All</v>
          </cell>
          <cell r="S10225">
            <v>23</v>
          </cell>
        </row>
        <row r="10226">
          <cell r="A10226" t="str">
            <v>460110016All</v>
          </cell>
          <cell r="B10226">
            <v>63</v>
          </cell>
          <cell r="R10226" t="str">
            <v>460050091All</v>
          </cell>
          <cell r="S10226">
            <v>35</v>
          </cell>
        </row>
        <row r="10227">
          <cell r="A10227" t="str">
            <v>460110031All</v>
          </cell>
          <cell r="B10227">
            <v>11</v>
          </cell>
          <cell r="R10227" t="str">
            <v>460070011All</v>
          </cell>
          <cell r="S10227">
            <v>20</v>
          </cell>
        </row>
        <row r="10228">
          <cell r="A10228" t="str">
            <v>460110041All</v>
          </cell>
          <cell r="B10228">
            <v>99</v>
          </cell>
          <cell r="R10228" t="str">
            <v>460070016All</v>
          </cell>
          <cell r="S10228">
            <v>18</v>
          </cell>
        </row>
        <row r="10229">
          <cell r="A10229" t="str">
            <v>460110051All</v>
          </cell>
          <cell r="B10229">
            <v>29</v>
          </cell>
          <cell r="R10229" t="str">
            <v>460070041Irrigated</v>
          </cell>
          <cell r="S10229">
            <v>113</v>
          </cell>
        </row>
        <row r="10230">
          <cell r="A10230" t="str">
            <v>460110078All</v>
          </cell>
          <cell r="B10230">
            <v>1035</v>
          </cell>
          <cell r="R10230" t="str">
            <v>460070047GAD/GASAll</v>
          </cell>
          <cell r="S10230">
            <v>605</v>
          </cell>
        </row>
        <row r="10231">
          <cell r="A10231" t="str">
            <v>460110081All</v>
          </cell>
          <cell r="B10231">
            <v>27</v>
          </cell>
          <cell r="R10231" t="str">
            <v>460070047GARAll</v>
          </cell>
          <cell r="S10231">
            <v>605</v>
          </cell>
        </row>
        <row r="10232">
          <cell r="A10232" t="str">
            <v>460130011All</v>
          </cell>
          <cell r="B10232">
            <v>36</v>
          </cell>
          <cell r="R10232" t="str">
            <v>460070051All</v>
          </cell>
          <cell r="S10232">
            <v>28</v>
          </cell>
        </row>
        <row r="10233">
          <cell r="A10233" t="str">
            <v>460130016All</v>
          </cell>
          <cell r="B10233">
            <v>49</v>
          </cell>
          <cell r="R10233" t="str">
            <v>460070067All</v>
          </cell>
          <cell r="S10233">
            <v>713</v>
          </cell>
        </row>
        <row r="10234">
          <cell r="A10234" t="str">
            <v>460130031All</v>
          </cell>
          <cell r="B10234">
            <v>10</v>
          </cell>
          <cell r="R10234" t="str">
            <v>460070078All</v>
          </cell>
          <cell r="S10234">
            <v>645</v>
          </cell>
        </row>
        <row r="10235">
          <cell r="A10235" t="str">
            <v>460130041All</v>
          </cell>
          <cell r="B10235">
            <v>100</v>
          </cell>
          <cell r="R10235" t="str">
            <v>460090011All</v>
          </cell>
          <cell r="S10235">
            <v>32</v>
          </cell>
        </row>
        <row r="10236">
          <cell r="A10236" t="str">
            <v>460130051All</v>
          </cell>
          <cell r="B10236">
            <v>29</v>
          </cell>
          <cell r="R10236" t="str">
            <v>460090016All</v>
          </cell>
          <cell r="S10236">
            <v>50</v>
          </cell>
        </row>
        <row r="10237">
          <cell r="A10237" t="str">
            <v>460130078All</v>
          </cell>
          <cell r="B10237">
            <v>920</v>
          </cell>
          <cell r="R10237" t="str">
            <v>460090041All</v>
          </cell>
          <cell r="S10237">
            <v>74</v>
          </cell>
        </row>
        <row r="10238">
          <cell r="A10238" t="str">
            <v>460130081All</v>
          </cell>
          <cell r="B10238">
            <v>27</v>
          </cell>
          <cell r="R10238" t="str">
            <v>460090051All</v>
          </cell>
          <cell r="S10238">
            <v>48</v>
          </cell>
        </row>
        <row r="10239">
          <cell r="A10239" t="str">
            <v>460130091All</v>
          </cell>
          <cell r="B10239">
            <v>37</v>
          </cell>
          <cell r="R10239" t="str">
            <v>460090081All</v>
          </cell>
          <cell r="S10239">
            <v>24</v>
          </cell>
        </row>
        <row r="10240">
          <cell r="A10240" t="str">
            <v>460150011All</v>
          </cell>
          <cell r="B10240">
            <v>31</v>
          </cell>
          <cell r="R10240" t="str">
            <v>460090091All</v>
          </cell>
          <cell r="S10240">
            <v>34</v>
          </cell>
        </row>
        <row r="10241">
          <cell r="A10241" t="str">
            <v>460150016All</v>
          </cell>
          <cell r="B10241">
            <v>46</v>
          </cell>
          <cell r="R10241" t="str">
            <v>460110011All</v>
          </cell>
          <cell r="S10241">
            <v>37</v>
          </cell>
        </row>
        <row r="10242">
          <cell r="A10242" t="str">
            <v>460150041All</v>
          </cell>
          <cell r="B10242">
            <v>50</v>
          </cell>
          <cell r="R10242" t="str">
            <v>460110016All</v>
          </cell>
          <cell r="S10242">
            <v>63</v>
          </cell>
        </row>
        <row r="10243">
          <cell r="A10243" t="str">
            <v>460150051All</v>
          </cell>
          <cell r="B10243">
            <v>46</v>
          </cell>
          <cell r="R10243" t="str">
            <v>460110031All</v>
          </cell>
          <cell r="S10243">
            <v>11</v>
          </cell>
        </row>
        <row r="10244">
          <cell r="A10244" t="str">
            <v>460150067All</v>
          </cell>
          <cell r="B10244">
            <v>1022</v>
          </cell>
          <cell r="R10244" t="str">
            <v>460110041All</v>
          </cell>
          <cell r="S10244">
            <v>99</v>
          </cell>
        </row>
        <row r="10245">
          <cell r="A10245" t="str">
            <v>460150078All</v>
          </cell>
          <cell r="B10245">
            <v>1089</v>
          </cell>
          <cell r="R10245" t="str">
            <v>460110051All</v>
          </cell>
          <cell r="S10245">
            <v>29</v>
          </cell>
        </row>
        <row r="10246">
          <cell r="A10246" t="str">
            <v>460150081All</v>
          </cell>
          <cell r="B10246">
            <v>20</v>
          </cell>
          <cell r="R10246" t="str">
            <v>460110078All</v>
          </cell>
          <cell r="S10246">
            <v>1035</v>
          </cell>
        </row>
        <row r="10247">
          <cell r="A10247" t="str">
            <v>460170011All</v>
          </cell>
          <cell r="B10247">
            <v>26</v>
          </cell>
          <cell r="R10247" t="str">
            <v>460110081All</v>
          </cell>
          <cell r="S10247">
            <v>27</v>
          </cell>
        </row>
        <row r="10248">
          <cell r="A10248" t="str">
            <v>460170016All</v>
          </cell>
          <cell r="B10248">
            <v>43</v>
          </cell>
          <cell r="R10248" t="str">
            <v>460130011All</v>
          </cell>
          <cell r="S10248">
            <v>36</v>
          </cell>
        </row>
        <row r="10249">
          <cell r="A10249" t="str">
            <v>460170031All</v>
          </cell>
          <cell r="B10249">
            <v>10</v>
          </cell>
          <cell r="R10249" t="str">
            <v>460130016All</v>
          </cell>
          <cell r="S10249">
            <v>49</v>
          </cell>
        </row>
        <row r="10250">
          <cell r="A10250" t="str">
            <v>460170041All</v>
          </cell>
          <cell r="B10250">
            <v>56</v>
          </cell>
          <cell r="R10250" t="str">
            <v>460130031All</v>
          </cell>
          <cell r="S10250">
            <v>10</v>
          </cell>
        </row>
        <row r="10251">
          <cell r="A10251" t="str">
            <v>460170051All</v>
          </cell>
          <cell r="B10251">
            <v>41</v>
          </cell>
          <cell r="R10251" t="str">
            <v>460130041All</v>
          </cell>
          <cell r="S10251">
            <v>100</v>
          </cell>
        </row>
        <row r="10252">
          <cell r="A10252" t="str">
            <v>460170067All</v>
          </cell>
          <cell r="B10252">
            <v>1022</v>
          </cell>
          <cell r="R10252" t="str">
            <v>460130051All</v>
          </cell>
          <cell r="S10252">
            <v>29</v>
          </cell>
        </row>
        <row r="10253">
          <cell r="A10253" t="str">
            <v>460170078All</v>
          </cell>
          <cell r="B10253">
            <v>826</v>
          </cell>
          <cell r="R10253" t="str">
            <v>460130078All</v>
          </cell>
          <cell r="S10253">
            <v>920</v>
          </cell>
        </row>
        <row r="10254">
          <cell r="A10254" t="str">
            <v>460170081All</v>
          </cell>
          <cell r="B10254">
            <v>18</v>
          </cell>
          <cell r="R10254" t="str">
            <v>460130081All</v>
          </cell>
          <cell r="S10254">
            <v>27</v>
          </cell>
        </row>
        <row r="10255">
          <cell r="A10255" t="str">
            <v>460170081Irrigated</v>
          </cell>
          <cell r="B10255">
            <v>36</v>
          </cell>
          <cell r="R10255" t="str">
            <v>460130091All</v>
          </cell>
          <cell r="S10255">
            <v>37</v>
          </cell>
        </row>
        <row r="10256">
          <cell r="A10256" t="str">
            <v>460170081Nonirrigated</v>
          </cell>
          <cell r="B10256">
            <v>14</v>
          </cell>
          <cell r="R10256" t="str">
            <v>460150011All</v>
          </cell>
          <cell r="S10256">
            <v>31</v>
          </cell>
        </row>
        <row r="10257">
          <cell r="A10257" t="str">
            <v>460190011All</v>
          </cell>
          <cell r="B10257">
            <v>15</v>
          </cell>
          <cell r="R10257" t="str">
            <v>460150016All</v>
          </cell>
          <cell r="S10257">
            <v>46</v>
          </cell>
        </row>
        <row r="10258">
          <cell r="A10258" t="str">
            <v>460190016All</v>
          </cell>
          <cell r="B10258">
            <v>23</v>
          </cell>
          <cell r="R10258" t="str">
            <v>460150041All</v>
          </cell>
          <cell r="S10258">
            <v>50</v>
          </cell>
        </row>
        <row r="10259">
          <cell r="A10259" t="str">
            <v>460190016Irrigated</v>
          </cell>
          <cell r="B10259">
            <v>25</v>
          </cell>
          <cell r="R10259" t="str">
            <v>460150051All</v>
          </cell>
          <cell r="S10259">
            <v>46</v>
          </cell>
        </row>
        <row r="10260">
          <cell r="A10260" t="str">
            <v>460190016Nonirrigated</v>
          </cell>
          <cell r="B10260">
            <v>20</v>
          </cell>
          <cell r="R10260" t="str">
            <v>460150067All</v>
          </cell>
          <cell r="S10260">
            <v>1022</v>
          </cell>
        </row>
        <row r="10261">
          <cell r="A10261" t="str">
            <v>460190041All</v>
          </cell>
          <cell r="B10261">
            <v>78</v>
          </cell>
          <cell r="R10261" t="str">
            <v>460150078All</v>
          </cell>
          <cell r="S10261">
            <v>1089</v>
          </cell>
        </row>
        <row r="10262">
          <cell r="A10262" t="str">
            <v>460190051All</v>
          </cell>
          <cell r="B10262">
            <v>16</v>
          </cell>
          <cell r="R10262" t="str">
            <v>460150081All</v>
          </cell>
          <cell r="S10262">
            <v>20</v>
          </cell>
        </row>
        <row r="10263">
          <cell r="A10263" t="str">
            <v>460190091All</v>
          </cell>
          <cell r="B10263">
            <v>25</v>
          </cell>
          <cell r="R10263" t="str">
            <v>460170011All</v>
          </cell>
          <cell r="S10263">
            <v>26</v>
          </cell>
        </row>
        <row r="10264">
          <cell r="A10264" t="str">
            <v>460190091Irrigated</v>
          </cell>
          <cell r="B10264">
            <v>29</v>
          </cell>
          <cell r="R10264" t="str">
            <v>460170016All</v>
          </cell>
          <cell r="S10264">
            <v>43</v>
          </cell>
        </row>
        <row r="10265">
          <cell r="A10265" t="str">
            <v>460190091Nonirrigated</v>
          </cell>
          <cell r="B10265">
            <v>20</v>
          </cell>
          <cell r="R10265" t="str">
            <v>460170031All</v>
          </cell>
          <cell r="S10265">
            <v>10</v>
          </cell>
        </row>
        <row r="10266">
          <cell r="A10266" t="str">
            <v>460210011All</v>
          </cell>
          <cell r="B10266">
            <v>25</v>
          </cell>
          <cell r="R10266" t="str">
            <v>460170041All</v>
          </cell>
          <cell r="S10266">
            <v>56</v>
          </cell>
        </row>
        <row r="10267">
          <cell r="A10267" t="str">
            <v>460210016All</v>
          </cell>
          <cell r="B10267">
            <v>43</v>
          </cell>
          <cell r="R10267" t="str">
            <v>460170051All</v>
          </cell>
          <cell r="S10267">
            <v>41</v>
          </cell>
        </row>
        <row r="10268">
          <cell r="A10268" t="str">
            <v>460210031All</v>
          </cell>
          <cell r="B10268">
            <v>10</v>
          </cell>
          <cell r="R10268" t="str">
            <v>460170067All</v>
          </cell>
          <cell r="S10268">
            <v>1022</v>
          </cell>
        </row>
        <row r="10269">
          <cell r="A10269" t="str">
            <v>460210041All</v>
          </cell>
          <cell r="B10269">
            <v>58</v>
          </cell>
          <cell r="R10269" t="str">
            <v>460170078All</v>
          </cell>
          <cell r="S10269">
            <v>826</v>
          </cell>
        </row>
        <row r="10270">
          <cell r="A10270" t="str">
            <v>460210051All</v>
          </cell>
          <cell r="B10270">
            <v>29</v>
          </cell>
          <cell r="R10270" t="str">
            <v>460170081All</v>
          </cell>
          <cell r="S10270">
            <v>18</v>
          </cell>
        </row>
        <row r="10271">
          <cell r="A10271" t="str">
            <v>460210067All</v>
          </cell>
          <cell r="B10271">
            <v>1155</v>
          </cell>
          <cell r="R10271" t="str">
            <v>460170081Irrigated</v>
          </cell>
          <cell r="S10271">
            <v>36</v>
          </cell>
        </row>
        <row r="10272">
          <cell r="A10272" t="str">
            <v>460210078All</v>
          </cell>
          <cell r="B10272">
            <v>970</v>
          </cell>
          <cell r="R10272" t="str">
            <v>460170081NonIrrigated</v>
          </cell>
          <cell r="S10272">
            <v>14</v>
          </cell>
        </row>
        <row r="10273">
          <cell r="A10273" t="str">
            <v>460210081All</v>
          </cell>
          <cell r="B10273">
            <v>18</v>
          </cell>
          <cell r="R10273" t="str">
            <v>460190011All</v>
          </cell>
          <cell r="S10273">
            <v>15</v>
          </cell>
        </row>
        <row r="10274">
          <cell r="A10274" t="str">
            <v>460210091All</v>
          </cell>
          <cell r="B10274">
            <v>31</v>
          </cell>
          <cell r="R10274" t="str">
            <v>460190016All</v>
          </cell>
          <cell r="S10274">
            <v>23</v>
          </cell>
        </row>
        <row r="10275">
          <cell r="A10275" t="str">
            <v>460230011All</v>
          </cell>
          <cell r="B10275">
            <v>35</v>
          </cell>
          <cell r="R10275" t="str">
            <v>460190016Irrigated</v>
          </cell>
          <cell r="S10275">
            <v>25</v>
          </cell>
        </row>
        <row r="10276">
          <cell r="A10276" t="str">
            <v>460230016All</v>
          </cell>
          <cell r="B10276">
            <v>52</v>
          </cell>
          <cell r="R10276" t="str">
            <v>460190016NonIrrigated</v>
          </cell>
          <cell r="S10276">
            <v>20</v>
          </cell>
        </row>
        <row r="10277">
          <cell r="A10277" t="str">
            <v>460230041All</v>
          </cell>
          <cell r="B10277">
            <v>62</v>
          </cell>
          <cell r="R10277" t="str">
            <v>460190041All</v>
          </cell>
          <cell r="S10277">
            <v>78</v>
          </cell>
        </row>
        <row r="10278">
          <cell r="A10278" t="str">
            <v>460230051All</v>
          </cell>
          <cell r="B10278">
            <v>54</v>
          </cell>
          <cell r="R10278" t="str">
            <v>460190051All</v>
          </cell>
          <cell r="S10278">
            <v>16</v>
          </cell>
        </row>
        <row r="10279">
          <cell r="A10279" t="str">
            <v>460230078All</v>
          </cell>
          <cell r="B10279">
            <v>1155</v>
          </cell>
          <cell r="R10279" t="str">
            <v>460190091All</v>
          </cell>
          <cell r="S10279">
            <v>25</v>
          </cell>
        </row>
        <row r="10280">
          <cell r="A10280" t="str">
            <v>460230081All</v>
          </cell>
          <cell r="B10280">
            <v>22</v>
          </cell>
          <cell r="R10280" t="str">
            <v>460190091Irrigated</v>
          </cell>
          <cell r="S10280">
            <v>29</v>
          </cell>
        </row>
        <row r="10281">
          <cell r="A10281" t="str">
            <v>460250011All</v>
          </cell>
          <cell r="B10281">
            <v>34</v>
          </cell>
          <cell r="R10281" t="str">
            <v>460190091NonIrrigated</v>
          </cell>
          <cell r="S10281">
            <v>20</v>
          </cell>
        </row>
        <row r="10282">
          <cell r="A10282" t="str">
            <v>460250016All</v>
          </cell>
          <cell r="B10282">
            <v>53</v>
          </cell>
          <cell r="R10282" t="str">
            <v>460210011All</v>
          </cell>
          <cell r="S10282">
            <v>25</v>
          </cell>
        </row>
        <row r="10283">
          <cell r="A10283" t="str">
            <v>460250031All</v>
          </cell>
          <cell r="B10283">
            <v>12</v>
          </cell>
          <cell r="R10283" t="str">
            <v>460210016All</v>
          </cell>
          <cell r="S10283">
            <v>43</v>
          </cell>
        </row>
        <row r="10284">
          <cell r="A10284" t="str">
            <v>460250041All</v>
          </cell>
          <cell r="B10284">
            <v>88</v>
          </cell>
          <cell r="R10284" t="str">
            <v>460210031All</v>
          </cell>
          <cell r="S10284">
            <v>10</v>
          </cell>
        </row>
        <row r="10285">
          <cell r="A10285" t="str">
            <v>460250051All</v>
          </cell>
          <cell r="B10285">
            <v>29</v>
          </cell>
          <cell r="R10285" t="str">
            <v>460210041All</v>
          </cell>
          <cell r="S10285">
            <v>58</v>
          </cell>
        </row>
        <row r="10286">
          <cell r="A10286" t="str">
            <v>460250078All</v>
          </cell>
          <cell r="B10286">
            <v>973</v>
          </cell>
          <cell r="R10286" t="str">
            <v>460210051All</v>
          </cell>
          <cell r="S10286">
            <v>29</v>
          </cell>
        </row>
        <row r="10287">
          <cell r="A10287" t="str">
            <v>460250081All</v>
          </cell>
          <cell r="B10287">
            <v>24</v>
          </cell>
          <cell r="R10287" t="str">
            <v>460210067All</v>
          </cell>
          <cell r="S10287">
            <v>1155</v>
          </cell>
        </row>
        <row r="10288">
          <cell r="A10288" t="str">
            <v>460270011All</v>
          </cell>
          <cell r="B10288">
            <v>39</v>
          </cell>
          <cell r="R10288" t="str">
            <v>460210078All</v>
          </cell>
          <cell r="S10288">
            <v>970</v>
          </cell>
        </row>
        <row r="10289">
          <cell r="A10289" t="str">
            <v>460270016All</v>
          </cell>
          <cell r="B10289">
            <v>53</v>
          </cell>
          <cell r="R10289" t="str">
            <v>460210081All</v>
          </cell>
          <cell r="S10289">
            <v>18</v>
          </cell>
        </row>
        <row r="10290">
          <cell r="A10290" t="str">
            <v>460270041All</v>
          </cell>
          <cell r="B10290">
            <v>99</v>
          </cell>
          <cell r="R10290" t="str">
            <v>460210091All</v>
          </cell>
          <cell r="S10290">
            <v>31</v>
          </cell>
        </row>
        <row r="10291">
          <cell r="A10291" t="str">
            <v>460270051All</v>
          </cell>
          <cell r="B10291">
            <v>48</v>
          </cell>
          <cell r="R10291" t="str">
            <v>460230011All</v>
          </cell>
          <cell r="S10291">
            <v>35</v>
          </cell>
        </row>
        <row r="10292">
          <cell r="A10292" t="str">
            <v>460270081All</v>
          </cell>
          <cell r="B10292">
            <v>28</v>
          </cell>
          <cell r="R10292" t="str">
            <v>460230016All</v>
          </cell>
          <cell r="S10292">
            <v>52</v>
          </cell>
        </row>
        <row r="10293">
          <cell r="A10293" t="str">
            <v>460290011All</v>
          </cell>
          <cell r="B10293">
            <v>38</v>
          </cell>
          <cell r="R10293" t="str">
            <v>460230041All</v>
          </cell>
          <cell r="S10293">
            <v>62</v>
          </cell>
        </row>
        <row r="10294">
          <cell r="A10294" t="str">
            <v>460290016All</v>
          </cell>
          <cell r="B10294">
            <v>63</v>
          </cell>
          <cell r="R10294" t="str">
            <v>460230051All</v>
          </cell>
          <cell r="S10294">
            <v>54</v>
          </cell>
        </row>
        <row r="10295">
          <cell r="A10295" t="str">
            <v>460290031All</v>
          </cell>
          <cell r="B10295">
            <v>12</v>
          </cell>
          <cell r="R10295" t="str">
            <v>460230078All</v>
          </cell>
          <cell r="S10295">
            <v>1155</v>
          </cell>
        </row>
        <row r="10296">
          <cell r="A10296" t="str">
            <v>460290041All</v>
          </cell>
          <cell r="B10296">
            <v>93</v>
          </cell>
          <cell r="R10296" t="str">
            <v>460230081All</v>
          </cell>
          <cell r="S10296">
            <v>22</v>
          </cell>
        </row>
        <row r="10297">
          <cell r="A10297" t="str">
            <v>460290051All</v>
          </cell>
          <cell r="B10297">
            <v>29</v>
          </cell>
          <cell r="R10297" t="str">
            <v>460250011All</v>
          </cell>
          <cell r="S10297">
            <v>34</v>
          </cell>
        </row>
        <row r="10298">
          <cell r="A10298" t="str">
            <v>460290078All</v>
          </cell>
          <cell r="B10298">
            <v>980</v>
          </cell>
          <cell r="R10298" t="str">
            <v>460250016All</v>
          </cell>
          <cell r="S10298">
            <v>53</v>
          </cell>
        </row>
        <row r="10299">
          <cell r="A10299" t="str">
            <v>460290081All</v>
          </cell>
          <cell r="B10299">
            <v>24</v>
          </cell>
          <cell r="R10299" t="str">
            <v>460250031All</v>
          </cell>
          <cell r="S10299">
            <v>12</v>
          </cell>
        </row>
        <row r="10300">
          <cell r="A10300" t="str">
            <v>460310011All</v>
          </cell>
          <cell r="B10300">
            <v>15</v>
          </cell>
          <cell r="R10300" t="str">
            <v>460250041All</v>
          </cell>
          <cell r="S10300">
            <v>88</v>
          </cell>
        </row>
        <row r="10301">
          <cell r="A10301" t="str">
            <v>460310016All</v>
          </cell>
          <cell r="B10301">
            <v>32</v>
          </cell>
          <cell r="R10301" t="str">
            <v>460250051All</v>
          </cell>
          <cell r="S10301">
            <v>29</v>
          </cell>
        </row>
        <row r="10302">
          <cell r="A10302" t="str">
            <v>460310031All</v>
          </cell>
          <cell r="B10302">
            <v>7</v>
          </cell>
          <cell r="R10302" t="str">
            <v>460250078All</v>
          </cell>
          <cell r="S10302">
            <v>973</v>
          </cell>
        </row>
        <row r="10303">
          <cell r="A10303" t="str">
            <v>460310041All</v>
          </cell>
          <cell r="B10303">
            <v>78</v>
          </cell>
          <cell r="R10303" t="str">
            <v>460250081All</v>
          </cell>
          <cell r="S10303">
            <v>24</v>
          </cell>
        </row>
        <row r="10304">
          <cell r="A10304" t="str">
            <v>460310047GAD/GASAll</v>
          </cell>
          <cell r="B10304">
            <v>574</v>
          </cell>
          <cell r="R10304" t="str">
            <v>460270011All</v>
          </cell>
          <cell r="S10304">
            <v>39</v>
          </cell>
        </row>
        <row r="10305">
          <cell r="A10305" t="str">
            <v>460310051All</v>
          </cell>
          <cell r="B10305">
            <v>15</v>
          </cell>
          <cell r="R10305" t="str">
            <v>460270016All</v>
          </cell>
          <cell r="S10305">
            <v>53</v>
          </cell>
        </row>
        <row r="10306">
          <cell r="A10306" t="str">
            <v>460310067All</v>
          </cell>
          <cell r="B10306">
            <v>883</v>
          </cell>
          <cell r="R10306" t="str">
            <v>460270041All</v>
          </cell>
          <cell r="S10306">
            <v>99</v>
          </cell>
        </row>
        <row r="10307">
          <cell r="A10307" t="str">
            <v>460310078All</v>
          </cell>
          <cell r="B10307">
            <v>690</v>
          </cell>
          <cell r="R10307" t="str">
            <v>460270051All</v>
          </cell>
          <cell r="S10307">
            <v>48</v>
          </cell>
        </row>
        <row r="10308">
          <cell r="A10308" t="str">
            <v>460310091All</v>
          </cell>
          <cell r="B10308">
            <v>22</v>
          </cell>
          <cell r="R10308" t="str">
            <v>460270081All</v>
          </cell>
          <cell r="S10308">
            <v>28</v>
          </cell>
        </row>
        <row r="10309">
          <cell r="A10309" t="str">
            <v>460330011All</v>
          </cell>
          <cell r="B10309">
            <v>15</v>
          </cell>
          <cell r="R10309" t="str">
            <v>460290011All</v>
          </cell>
          <cell r="S10309">
            <v>38</v>
          </cell>
        </row>
        <row r="10310">
          <cell r="A10310" t="str">
            <v>460330016All</v>
          </cell>
          <cell r="B10310">
            <v>20</v>
          </cell>
          <cell r="R10310" t="str">
            <v>460290016All</v>
          </cell>
          <cell r="S10310">
            <v>63</v>
          </cell>
        </row>
        <row r="10311">
          <cell r="A10311" t="str">
            <v>460330041All</v>
          </cell>
          <cell r="B10311">
            <v>58</v>
          </cell>
          <cell r="R10311" t="str">
            <v>460290031All</v>
          </cell>
          <cell r="S10311">
            <v>12</v>
          </cell>
        </row>
        <row r="10312">
          <cell r="A10312" t="str">
            <v>460330051All</v>
          </cell>
          <cell r="B10312">
            <v>14</v>
          </cell>
          <cell r="R10312" t="str">
            <v>460290041All</v>
          </cell>
          <cell r="S10312">
            <v>93</v>
          </cell>
        </row>
        <row r="10313">
          <cell r="A10313" t="str">
            <v>460350011All</v>
          </cell>
          <cell r="B10313">
            <v>37</v>
          </cell>
          <cell r="R10313" t="str">
            <v>460290051All</v>
          </cell>
          <cell r="S10313">
            <v>29</v>
          </cell>
        </row>
        <row r="10314">
          <cell r="A10314" t="str">
            <v>460350016All</v>
          </cell>
          <cell r="B10314">
            <v>53</v>
          </cell>
          <cell r="R10314" t="str">
            <v>460290078All</v>
          </cell>
          <cell r="S10314">
            <v>980</v>
          </cell>
        </row>
        <row r="10315">
          <cell r="A10315" t="str">
            <v>460350041All</v>
          </cell>
          <cell r="B10315">
            <v>70</v>
          </cell>
          <cell r="R10315" t="str">
            <v>460290081All</v>
          </cell>
          <cell r="S10315">
            <v>24</v>
          </cell>
        </row>
        <row r="10316">
          <cell r="A10316" t="str">
            <v>460350051All</v>
          </cell>
          <cell r="B10316">
            <v>53</v>
          </cell>
          <cell r="R10316" t="str">
            <v>460310011All</v>
          </cell>
          <cell r="S10316">
            <v>15</v>
          </cell>
        </row>
        <row r="10317">
          <cell r="A10317" t="str">
            <v>460350078All</v>
          </cell>
          <cell r="B10317">
            <v>1076</v>
          </cell>
          <cell r="R10317" t="str">
            <v>460310016All</v>
          </cell>
          <cell r="S10317">
            <v>32</v>
          </cell>
        </row>
        <row r="10318">
          <cell r="A10318" t="str">
            <v>460350081All</v>
          </cell>
          <cell r="B10318">
            <v>25</v>
          </cell>
          <cell r="R10318" t="str">
            <v>460310031All</v>
          </cell>
          <cell r="S10318">
            <v>7</v>
          </cell>
        </row>
        <row r="10319">
          <cell r="A10319" t="str">
            <v>460370011All</v>
          </cell>
          <cell r="B10319">
            <v>36</v>
          </cell>
          <cell r="R10319" t="str">
            <v>460310041All</v>
          </cell>
          <cell r="S10319">
            <v>78</v>
          </cell>
        </row>
        <row r="10320">
          <cell r="A10320" t="str">
            <v>460370016All</v>
          </cell>
          <cell r="B10320">
            <v>53</v>
          </cell>
          <cell r="R10320" t="str">
            <v>460310047GAD/GASAll</v>
          </cell>
          <cell r="S10320">
            <v>574</v>
          </cell>
        </row>
        <row r="10321">
          <cell r="A10321" t="str">
            <v>460370031All</v>
          </cell>
          <cell r="B10321">
            <v>14</v>
          </cell>
          <cell r="R10321" t="str">
            <v>460310051All</v>
          </cell>
          <cell r="S10321">
            <v>15</v>
          </cell>
        </row>
        <row r="10322">
          <cell r="A10322" t="str">
            <v>460370041All</v>
          </cell>
          <cell r="B10322">
            <v>91</v>
          </cell>
          <cell r="R10322" t="str">
            <v>460310067All</v>
          </cell>
          <cell r="S10322">
            <v>883</v>
          </cell>
        </row>
        <row r="10323">
          <cell r="A10323" t="str">
            <v>460370051All</v>
          </cell>
          <cell r="B10323">
            <v>29</v>
          </cell>
          <cell r="R10323" t="str">
            <v>460310078All</v>
          </cell>
          <cell r="S10323">
            <v>690</v>
          </cell>
        </row>
        <row r="10324">
          <cell r="A10324" t="str">
            <v>460370078All</v>
          </cell>
          <cell r="B10324">
            <v>902</v>
          </cell>
          <cell r="R10324" t="str">
            <v>460310091All</v>
          </cell>
          <cell r="S10324">
            <v>22</v>
          </cell>
        </row>
        <row r="10325">
          <cell r="A10325" t="str">
            <v>460370081All</v>
          </cell>
          <cell r="B10325">
            <v>24</v>
          </cell>
          <cell r="R10325" t="str">
            <v>460330011All</v>
          </cell>
          <cell r="S10325">
            <v>15</v>
          </cell>
        </row>
        <row r="10326">
          <cell r="A10326" t="str">
            <v>460370091All</v>
          </cell>
          <cell r="B10326">
            <v>43</v>
          </cell>
          <cell r="R10326" t="str">
            <v>460330016All</v>
          </cell>
          <cell r="S10326">
            <v>20</v>
          </cell>
        </row>
        <row r="10327">
          <cell r="A10327" t="str">
            <v>460390011All</v>
          </cell>
          <cell r="B10327">
            <v>40</v>
          </cell>
          <cell r="R10327" t="str">
            <v>460330041All</v>
          </cell>
          <cell r="S10327">
            <v>58</v>
          </cell>
        </row>
        <row r="10328">
          <cell r="A10328" t="str">
            <v>460390016All</v>
          </cell>
          <cell r="B10328">
            <v>65</v>
          </cell>
          <cell r="R10328" t="str">
            <v>460330051All</v>
          </cell>
          <cell r="S10328">
            <v>14</v>
          </cell>
        </row>
        <row r="10329">
          <cell r="A10329" t="str">
            <v>460390031All</v>
          </cell>
          <cell r="B10329">
            <v>12</v>
          </cell>
          <cell r="R10329" t="str">
            <v>460350011All</v>
          </cell>
          <cell r="S10329">
            <v>37</v>
          </cell>
        </row>
        <row r="10330">
          <cell r="A10330" t="str">
            <v>460390041All</v>
          </cell>
          <cell r="B10330">
            <v>96</v>
          </cell>
          <cell r="R10330" t="str">
            <v>460350016All</v>
          </cell>
          <cell r="S10330">
            <v>53</v>
          </cell>
        </row>
        <row r="10331">
          <cell r="A10331" t="str">
            <v>460390051All</v>
          </cell>
          <cell r="B10331">
            <v>29</v>
          </cell>
          <cell r="R10331" t="str">
            <v>460350041All</v>
          </cell>
          <cell r="S10331">
            <v>70</v>
          </cell>
        </row>
        <row r="10332">
          <cell r="A10332" t="str">
            <v>460390078All</v>
          </cell>
          <cell r="B10332">
            <v>1029</v>
          </cell>
          <cell r="R10332" t="str">
            <v>460350051All</v>
          </cell>
          <cell r="S10332">
            <v>53</v>
          </cell>
        </row>
        <row r="10333">
          <cell r="A10333" t="str">
            <v>460390081All</v>
          </cell>
          <cell r="B10333">
            <v>25</v>
          </cell>
          <cell r="R10333" t="str">
            <v>460350078All</v>
          </cell>
          <cell r="S10333">
            <v>1076</v>
          </cell>
        </row>
        <row r="10334">
          <cell r="A10334" t="str">
            <v>460410011All</v>
          </cell>
          <cell r="B10334">
            <v>18</v>
          </cell>
          <cell r="R10334" t="str">
            <v>460350081All</v>
          </cell>
          <cell r="S10334">
            <v>25</v>
          </cell>
        </row>
        <row r="10335">
          <cell r="A10335" t="str">
            <v>460410016All</v>
          </cell>
          <cell r="B10335">
            <v>29</v>
          </cell>
          <cell r="R10335" t="str">
            <v>460370011All</v>
          </cell>
          <cell r="S10335">
            <v>36</v>
          </cell>
        </row>
        <row r="10336">
          <cell r="A10336" t="str">
            <v>460410031All</v>
          </cell>
          <cell r="B10336">
            <v>8</v>
          </cell>
          <cell r="R10336" t="str">
            <v>460370016All</v>
          </cell>
          <cell r="S10336">
            <v>53</v>
          </cell>
        </row>
        <row r="10337">
          <cell r="A10337" t="str">
            <v>460410041All</v>
          </cell>
          <cell r="B10337">
            <v>76</v>
          </cell>
          <cell r="R10337" t="str">
            <v>460370031All</v>
          </cell>
          <cell r="S10337">
            <v>14</v>
          </cell>
        </row>
        <row r="10338">
          <cell r="A10338" t="str">
            <v>460410051All</v>
          </cell>
          <cell r="B10338">
            <v>22</v>
          </cell>
          <cell r="R10338" t="str">
            <v>460370041All</v>
          </cell>
          <cell r="S10338">
            <v>91</v>
          </cell>
        </row>
        <row r="10339">
          <cell r="A10339" t="str">
            <v>460410067All</v>
          </cell>
          <cell r="B10339">
            <v>910</v>
          </cell>
          <cell r="R10339" t="str">
            <v>460370051All</v>
          </cell>
          <cell r="S10339">
            <v>29</v>
          </cell>
        </row>
        <row r="10340">
          <cell r="A10340" t="str">
            <v>460410078All</v>
          </cell>
          <cell r="B10340">
            <v>784</v>
          </cell>
          <cell r="R10340" t="str">
            <v>460370078All</v>
          </cell>
          <cell r="S10340">
            <v>902</v>
          </cell>
        </row>
        <row r="10341">
          <cell r="A10341" t="str">
            <v>460410091All</v>
          </cell>
          <cell r="B10341">
            <v>20</v>
          </cell>
          <cell r="R10341" t="str">
            <v>460370081All</v>
          </cell>
          <cell r="S10341">
            <v>24</v>
          </cell>
        </row>
        <row r="10342">
          <cell r="A10342" t="str">
            <v>460430011All</v>
          </cell>
          <cell r="B10342">
            <v>37</v>
          </cell>
          <cell r="R10342" t="str">
            <v>460370091All</v>
          </cell>
          <cell r="S10342">
            <v>43</v>
          </cell>
        </row>
        <row r="10343">
          <cell r="A10343" t="str">
            <v>460430016All</v>
          </cell>
          <cell r="B10343">
            <v>52</v>
          </cell>
          <cell r="R10343" t="str">
            <v>460390011All</v>
          </cell>
          <cell r="S10343">
            <v>40</v>
          </cell>
        </row>
        <row r="10344">
          <cell r="A10344" t="str">
            <v>460430041All</v>
          </cell>
          <cell r="B10344">
            <v>69</v>
          </cell>
          <cell r="R10344" t="str">
            <v>460390016All</v>
          </cell>
          <cell r="S10344">
            <v>65</v>
          </cell>
        </row>
        <row r="10345">
          <cell r="A10345" t="str">
            <v>460430051All</v>
          </cell>
          <cell r="B10345">
            <v>54</v>
          </cell>
          <cell r="R10345" t="str">
            <v>460390031All</v>
          </cell>
          <cell r="S10345">
            <v>12</v>
          </cell>
        </row>
        <row r="10346">
          <cell r="A10346" t="str">
            <v>460430078All</v>
          </cell>
          <cell r="B10346">
            <v>1042</v>
          </cell>
          <cell r="R10346" t="str">
            <v>460390041All</v>
          </cell>
          <cell r="S10346">
            <v>96</v>
          </cell>
        </row>
        <row r="10347">
          <cell r="A10347" t="str">
            <v>460430081All</v>
          </cell>
          <cell r="B10347">
            <v>25</v>
          </cell>
          <cell r="R10347" t="str">
            <v>460390051All</v>
          </cell>
          <cell r="S10347">
            <v>29</v>
          </cell>
        </row>
        <row r="10348">
          <cell r="A10348" t="str">
            <v>460450011All</v>
          </cell>
          <cell r="B10348">
            <v>33</v>
          </cell>
          <cell r="R10348" t="str">
            <v>460390078All</v>
          </cell>
          <cell r="S10348">
            <v>1029</v>
          </cell>
        </row>
        <row r="10349">
          <cell r="A10349" t="str">
            <v>460450016All</v>
          </cell>
          <cell r="B10349">
            <v>48</v>
          </cell>
          <cell r="R10349" t="str">
            <v>460390081All</v>
          </cell>
          <cell r="S10349">
            <v>25</v>
          </cell>
        </row>
        <row r="10350">
          <cell r="A10350" t="str">
            <v>460450031All</v>
          </cell>
          <cell r="B10350">
            <v>10</v>
          </cell>
          <cell r="R10350" t="str">
            <v>460410011All</v>
          </cell>
          <cell r="S10350">
            <v>18</v>
          </cell>
        </row>
        <row r="10351">
          <cell r="A10351" t="str">
            <v>460450041All</v>
          </cell>
          <cell r="B10351">
            <v>75</v>
          </cell>
          <cell r="R10351" t="str">
            <v>460410016All</v>
          </cell>
          <cell r="S10351">
            <v>29</v>
          </cell>
        </row>
        <row r="10352">
          <cell r="A10352" t="str">
            <v>460450051All</v>
          </cell>
          <cell r="B10352">
            <v>29</v>
          </cell>
          <cell r="R10352" t="str">
            <v>460410031All</v>
          </cell>
          <cell r="S10352">
            <v>8</v>
          </cell>
        </row>
        <row r="10353">
          <cell r="A10353" t="str">
            <v>460450078All</v>
          </cell>
          <cell r="B10353">
            <v>1015</v>
          </cell>
          <cell r="R10353" t="str">
            <v>460410041All</v>
          </cell>
          <cell r="S10353">
            <v>76</v>
          </cell>
        </row>
        <row r="10354">
          <cell r="A10354" t="str">
            <v>460450081All</v>
          </cell>
          <cell r="B10354">
            <v>23</v>
          </cell>
          <cell r="R10354" t="str">
            <v>460410051All</v>
          </cell>
          <cell r="S10354">
            <v>22</v>
          </cell>
        </row>
        <row r="10355">
          <cell r="A10355" t="str">
            <v>460450091All</v>
          </cell>
          <cell r="B10355">
            <v>35</v>
          </cell>
          <cell r="R10355" t="str">
            <v>460410067All</v>
          </cell>
          <cell r="S10355">
            <v>910</v>
          </cell>
        </row>
        <row r="10356">
          <cell r="A10356" t="str">
            <v>460470011All</v>
          </cell>
          <cell r="B10356">
            <v>22</v>
          </cell>
          <cell r="R10356" t="str">
            <v>460410078All</v>
          </cell>
          <cell r="S10356">
            <v>784</v>
          </cell>
        </row>
        <row r="10357">
          <cell r="A10357" t="str">
            <v>460470016All</v>
          </cell>
          <cell r="B10357">
            <v>18</v>
          </cell>
          <cell r="R10357" t="str">
            <v>460410091All</v>
          </cell>
          <cell r="S10357">
            <v>20</v>
          </cell>
        </row>
        <row r="10358">
          <cell r="A10358" t="str">
            <v>460470031All</v>
          </cell>
          <cell r="B10358">
            <v>8</v>
          </cell>
          <cell r="R10358" t="str">
            <v>460430011All</v>
          </cell>
          <cell r="S10358">
            <v>37</v>
          </cell>
        </row>
        <row r="10359">
          <cell r="A10359" t="str">
            <v>460470041All</v>
          </cell>
          <cell r="B10359">
            <v>66</v>
          </cell>
          <cell r="R10359" t="str">
            <v>460430016All</v>
          </cell>
          <cell r="S10359">
            <v>52</v>
          </cell>
        </row>
        <row r="10360">
          <cell r="A10360" t="str">
            <v>460470051All</v>
          </cell>
          <cell r="B10360">
            <v>30</v>
          </cell>
          <cell r="R10360" t="str">
            <v>460430041All</v>
          </cell>
          <cell r="S10360">
            <v>69</v>
          </cell>
        </row>
        <row r="10361">
          <cell r="A10361" t="str">
            <v>460470079All</v>
          </cell>
          <cell r="B10361">
            <v>420</v>
          </cell>
          <cell r="R10361" t="str">
            <v>460430051All</v>
          </cell>
          <cell r="S10361">
            <v>54</v>
          </cell>
        </row>
        <row r="10362">
          <cell r="A10362" t="str">
            <v>460490011All</v>
          </cell>
          <cell r="B10362">
            <v>35</v>
          </cell>
          <cell r="R10362" t="str">
            <v>460430078All</v>
          </cell>
          <cell r="S10362">
            <v>1042</v>
          </cell>
        </row>
        <row r="10363">
          <cell r="A10363" t="str">
            <v>460490016All</v>
          </cell>
          <cell r="B10363">
            <v>50</v>
          </cell>
          <cell r="R10363" t="str">
            <v>460430081All</v>
          </cell>
          <cell r="S10363">
            <v>25</v>
          </cell>
        </row>
        <row r="10364">
          <cell r="A10364" t="str">
            <v>460490031All</v>
          </cell>
          <cell r="B10364">
            <v>10</v>
          </cell>
          <cell r="R10364" t="str">
            <v>460450011All</v>
          </cell>
          <cell r="S10364">
            <v>33</v>
          </cell>
        </row>
        <row r="10365">
          <cell r="A10365" t="str">
            <v>460490041All</v>
          </cell>
          <cell r="B10365">
            <v>73</v>
          </cell>
          <cell r="R10365" t="str">
            <v>460450016All</v>
          </cell>
          <cell r="S10365">
            <v>48</v>
          </cell>
        </row>
        <row r="10366">
          <cell r="A10366" t="str">
            <v>460490051All</v>
          </cell>
          <cell r="B10366">
            <v>29</v>
          </cell>
          <cell r="R10366" t="str">
            <v>460450031All</v>
          </cell>
          <cell r="S10366">
            <v>10</v>
          </cell>
        </row>
        <row r="10367">
          <cell r="A10367" t="str">
            <v>460490067All</v>
          </cell>
          <cell r="B10367">
            <v>1155</v>
          </cell>
          <cell r="R10367" t="str">
            <v>460450041All</v>
          </cell>
          <cell r="S10367">
            <v>75</v>
          </cell>
        </row>
        <row r="10368">
          <cell r="A10368" t="str">
            <v>460490078All</v>
          </cell>
          <cell r="B10368">
            <v>986</v>
          </cell>
          <cell r="R10368" t="str">
            <v>460450051All</v>
          </cell>
          <cell r="S10368">
            <v>29</v>
          </cell>
        </row>
        <row r="10369">
          <cell r="A10369" t="str">
            <v>460490081All</v>
          </cell>
          <cell r="B10369">
            <v>23</v>
          </cell>
          <cell r="R10369" t="str">
            <v>460450078All</v>
          </cell>
          <cell r="S10369">
            <v>1015</v>
          </cell>
        </row>
        <row r="10370">
          <cell r="A10370" t="str">
            <v>460510011All</v>
          </cell>
          <cell r="B10370">
            <v>38</v>
          </cell>
          <cell r="R10370" t="str">
            <v>460450081All</v>
          </cell>
          <cell r="S10370">
            <v>23</v>
          </cell>
        </row>
        <row r="10371">
          <cell r="A10371" t="str">
            <v>460510016All</v>
          </cell>
          <cell r="B10371">
            <v>59</v>
          </cell>
          <cell r="R10371" t="str">
            <v>460450091All</v>
          </cell>
          <cell r="S10371">
            <v>35</v>
          </cell>
        </row>
        <row r="10372">
          <cell r="A10372" t="str">
            <v>460510031All</v>
          </cell>
          <cell r="B10372">
            <v>11</v>
          </cell>
          <cell r="R10372" t="str">
            <v>460470011All</v>
          </cell>
          <cell r="S10372">
            <v>22</v>
          </cell>
        </row>
        <row r="10373">
          <cell r="A10373" t="str">
            <v>460510041All</v>
          </cell>
          <cell r="B10373">
            <v>89</v>
          </cell>
          <cell r="R10373" t="str">
            <v>460470016All</v>
          </cell>
          <cell r="S10373">
            <v>18</v>
          </cell>
        </row>
        <row r="10374">
          <cell r="A10374" t="str">
            <v>460510051All</v>
          </cell>
          <cell r="B10374">
            <v>29</v>
          </cell>
          <cell r="R10374" t="str">
            <v>460470031All</v>
          </cell>
          <cell r="S10374">
            <v>8</v>
          </cell>
        </row>
        <row r="10375">
          <cell r="A10375" t="str">
            <v>460510078All</v>
          </cell>
          <cell r="B10375">
            <v>931</v>
          </cell>
          <cell r="R10375" t="str">
            <v>460470041All</v>
          </cell>
          <cell r="S10375">
            <v>66</v>
          </cell>
        </row>
        <row r="10376">
          <cell r="A10376" t="str">
            <v>460510081All</v>
          </cell>
          <cell r="B10376">
            <v>23</v>
          </cell>
          <cell r="R10376" t="str">
            <v>460470051All</v>
          </cell>
          <cell r="S10376">
            <v>30</v>
          </cell>
        </row>
        <row r="10377">
          <cell r="A10377" t="str">
            <v>460510091All</v>
          </cell>
          <cell r="B10377">
            <v>39</v>
          </cell>
          <cell r="R10377" t="str">
            <v>460470079All</v>
          </cell>
          <cell r="S10377">
            <v>420</v>
          </cell>
        </row>
        <row r="10378">
          <cell r="A10378" t="str">
            <v>460530011All</v>
          </cell>
          <cell r="B10378">
            <v>29</v>
          </cell>
          <cell r="R10378" t="str">
            <v>460490011All</v>
          </cell>
          <cell r="S10378">
            <v>35</v>
          </cell>
        </row>
        <row r="10379">
          <cell r="A10379" t="str">
            <v>460530016All</v>
          </cell>
          <cell r="B10379">
            <v>42</v>
          </cell>
          <cell r="R10379" t="str">
            <v>460490016All</v>
          </cell>
          <cell r="S10379">
            <v>50</v>
          </cell>
        </row>
        <row r="10380">
          <cell r="A10380" t="str">
            <v>460530041All</v>
          </cell>
          <cell r="B10380">
            <v>43</v>
          </cell>
          <cell r="R10380" t="str">
            <v>460490031All</v>
          </cell>
          <cell r="S10380">
            <v>10</v>
          </cell>
        </row>
        <row r="10381">
          <cell r="A10381" t="str">
            <v>460530051All</v>
          </cell>
          <cell r="B10381">
            <v>22</v>
          </cell>
          <cell r="R10381" t="str">
            <v>460490041All</v>
          </cell>
          <cell r="S10381">
            <v>73</v>
          </cell>
        </row>
        <row r="10382">
          <cell r="A10382" t="str">
            <v>460530078All</v>
          </cell>
          <cell r="B10382">
            <v>883</v>
          </cell>
          <cell r="R10382" t="str">
            <v>460490051All</v>
          </cell>
          <cell r="S10382">
            <v>29</v>
          </cell>
        </row>
        <row r="10383">
          <cell r="A10383" t="str">
            <v>460530081All</v>
          </cell>
          <cell r="B10383">
            <v>19</v>
          </cell>
          <cell r="R10383" t="str">
            <v>460490067All</v>
          </cell>
          <cell r="S10383">
            <v>1155</v>
          </cell>
        </row>
        <row r="10384">
          <cell r="A10384" t="str">
            <v>460550011All</v>
          </cell>
          <cell r="B10384">
            <v>18</v>
          </cell>
          <cell r="R10384" t="str">
            <v>460490078All</v>
          </cell>
          <cell r="S10384">
            <v>986</v>
          </cell>
        </row>
        <row r="10385">
          <cell r="A10385" t="str">
            <v>460550016All</v>
          </cell>
          <cell r="B10385">
            <v>28</v>
          </cell>
          <cell r="R10385" t="str">
            <v>460490081All</v>
          </cell>
          <cell r="S10385">
            <v>23</v>
          </cell>
        </row>
        <row r="10386">
          <cell r="A10386" t="str">
            <v>460550031All</v>
          </cell>
          <cell r="B10386">
            <v>8</v>
          </cell>
          <cell r="R10386" t="str">
            <v>460510011All</v>
          </cell>
          <cell r="S10386">
            <v>38</v>
          </cell>
        </row>
        <row r="10387">
          <cell r="A10387" t="str">
            <v>460550051All</v>
          </cell>
          <cell r="B10387">
            <v>16</v>
          </cell>
          <cell r="R10387" t="str">
            <v>460510016All</v>
          </cell>
          <cell r="S10387">
            <v>59</v>
          </cell>
        </row>
        <row r="10388">
          <cell r="A10388" t="str">
            <v>460550067All</v>
          </cell>
          <cell r="B10388">
            <v>770</v>
          </cell>
          <cell r="R10388" t="str">
            <v>460510031All</v>
          </cell>
          <cell r="S10388">
            <v>11</v>
          </cell>
        </row>
        <row r="10389">
          <cell r="A10389" t="str">
            <v>460550078All</v>
          </cell>
          <cell r="B10389">
            <v>700</v>
          </cell>
          <cell r="R10389" t="str">
            <v>460510041All</v>
          </cell>
          <cell r="S10389">
            <v>89</v>
          </cell>
        </row>
        <row r="10390">
          <cell r="A10390" t="str">
            <v>460550079All</v>
          </cell>
          <cell r="B10390">
            <v>441</v>
          </cell>
          <cell r="R10390" t="str">
            <v>460510051All</v>
          </cell>
          <cell r="S10390">
            <v>29</v>
          </cell>
        </row>
        <row r="10391">
          <cell r="A10391" t="str">
            <v>460550091All</v>
          </cell>
          <cell r="B10391">
            <v>20</v>
          </cell>
          <cell r="R10391" t="str">
            <v>460510078All</v>
          </cell>
          <cell r="S10391">
            <v>931</v>
          </cell>
        </row>
        <row r="10392">
          <cell r="A10392" t="str">
            <v>460570011All</v>
          </cell>
          <cell r="B10392">
            <v>40</v>
          </cell>
          <cell r="R10392" t="str">
            <v>460510081All</v>
          </cell>
          <cell r="S10392">
            <v>23</v>
          </cell>
        </row>
        <row r="10393">
          <cell r="A10393" t="str">
            <v>460570016All</v>
          </cell>
          <cell r="B10393">
            <v>65</v>
          </cell>
          <cell r="R10393" t="str">
            <v>460510091All</v>
          </cell>
          <cell r="S10393">
            <v>39</v>
          </cell>
        </row>
        <row r="10394">
          <cell r="A10394" t="str">
            <v>460570031All</v>
          </cell>
          <cell r="B10394">
            <v>11</v>
          </cell>
          <cell r="R10394" t="str">
            <v>460530011All</v>
          </cell>
          <cell r="S10394">
            <v>29</v>
          </cell>
        </row>
        <row r="10395">
          <cell r="A10395" t="str">
            <v>460570041All</v>
          </cell>
          <cell r="B10395">
            <v>99</v>
          </cell>
          <cell r="R10395" t="str">
            <v>460530016All</v>
          </cell>
          <cell r="S10395">
            <v>42</v>
          </cell>
        </row>
        <row r="10396">
          <cell r="A10396" t="str">
            <v>460570051All</v>
          </cell>
          <cell r="B10396">
            <v>29</v>
          </cell>
          <cell r="R10396" t="str">
            <v>460530041All</v>
          </cell>
          <cell r="S10396">
            <v>43</v>
          </cell>
        </row>
        <row r="10397">
          <cell r="A10397" t="str">
            <v>460570078All</v>
          </cell>
          <cell r="B10397">
            <v>980</v>
          </cell>
          <cell r="R10397" t="str">
            <v>460530051All</v>
          </cell>
          <cell r="S10397">
            <v>22</v>
          </cell>
        </row>
        <row r="10398">
          <cell r="A10398" t="str">
            <v>460570081All</v>
          </cell>
          <cell r="B10398">
            <v>27</v>
          </cell>
          <cell r="R10398" t="str">
            <v>460530078All</v>
          </cell>
          <cell r="S10398">
            <v>883</v>
          </cell>
        </row>
        <row r="10399">
          <cell r="A10399" t="str">
            <v>460590011All</v>
          </cell>
          <cell r="B10399">
            <v>28</v>
          </cell>
          <cell r="R10399" t="str">
            <v>460530081All</v>
          </cell>
          <cell r="S10399">
            <v>19</v>
          </cell>
        </row>
        <row r="10400">
          <cell r="A10400" t="str">
            <v>460590016All</v>
          </cell>
          <cell r="B10400">
            <v>41</v>
          </cell>
          <cell r="R10400" t="str">
            <v>460550011All</v>
          </cell>
          <cell r="S10400">
            <v>18</v>
          </cell>
        </row>
        <row r="10401">
          <cell r="A10401" t="str">
            <v>460590041All</v>
          </cell>
          <cell r="B10401">
            <v>58</v>
          </cell>
          <cell r="R10401" t="str">
            <v>460550016All</v>
          </cell>
          <cell r="S10401">
            <v>28</v>
          </cell>
        </row>
        <row r="10402">
          <cell r="A10402" t="str">
            <v>460590051All</v>
          </cell>
          <cell r="B10402">
            <v>29</v>
          </cell>
          <cell r="R10402" t="str">
            <v>460550031All</v>
          </cell>
          <cell r="S10402">
            <v>8</v>
          </cell>
        </row>
        <row r="10403">
          <cell r="A10403" t="str">
            <v>460590067All</v>
          </cell>
          <cell r="B10403">
            <v>1120</v>
          </cell>
          <cell r="R10403" t="str">
            <v>460550051All</v>
          </cell>
          <cell r="S10403">
            <v>16</v>
          </cell>
        </row>
        <row r="10404">
          <cell r="A10404" t="str">
            <v>460590078All</v>
          </cell>
          <cell r="B10404">
            <v>923</v>
          </cell>
          <cell r="R10404" t="str">
            <v>460550067All</v>
          </cell>
          <cell r="S10404">
            <v>770</v>
          </cell>
        </row>
        <row r="10405">
          <cell r="A10405" t="str">
            <v>460590081All</v>
          </cell>
          <cell r="B10405">
            <v>20</v>
          </cell>
          <cell r="R10405" t="str">
            <v>460550078All</v>
          </cell>
          <cell r="S10405">
            <v>700</v>
          </cell>
        </row>
        <row r="10406">
          <cell r="A10406" t="str">
            <v>460610011All</v>
          </cell>
          <cell r="B10406">
            <v>34</v>
          </cell>
          <cell r="R10406" t="str">
            <v>460550079All</v>
          </cell>
          <cell r="S10406">
            <v>441</v>
          </cell>
        </row>
        <row r="10407">
          <cell r="A10407" t="str">
            <v>460610016All</v>
          </cell>
          <cell r="B10407">
            <v>46</v>
          </cell>
          <cell r="R10407" t="str">
            <v>460550091All</v>
          </cell>
          <cell r="S10407">
            <v>20</v>
          </cell>
        </row>
        <row r="10408">
          <cell r="A10408" t="str">
            <v>460610041All</v>
          </cell>
          <cell r="B10408">
            <v>77</v>
          </cell>
          <cell r="R10408" t="str">
            <v>460570011All</v>
          </cell>
          <cell r="S10408">
            <v>40</v>
          </cell>
        </row>
        <row r="10409">
          <cell r="A10409" t="str">
            <v>460610051All</v>
          </cell>
          <cell r="B10409">
            <v>53</v>
          </cell>
          <cell r="R10409" t="str">
            <v>460570016All</v>
          </cell>
          <cell r="S10409">
            <v>65</v>
          </cell>
        </row>
        <row r="10410">
          <cell r="A10410" t="str">
            <v>460610078All</v>
          </cell>
          <cell r="B10410">
            <v>1086</v>
          </cell>
          <cell r="R10410" t="str">
            <v>460570031All</v>
          </cell>
          <cell r="S10410">
            <v>11</v>
          </cell>
        </row>
        <row r="10411">
          <cell r="A10411" t="str">
            <v>460610081All</v>
          </cell>
          <cell r="B10411">
            <v>27</v>
          </cell>
          <cell r="R10411" t="str">
            <v>460570041All</v>
          </cell>
          <cell r="S10411">
            <v>99</v>
          </cell>
        </row>
        <row r="10412">
          <cell r="A10412" t="str">
            <v>460630011All</v>
          </cell>
          <cell r="B10412">
            <v>14</v>
          </cell>
          <cell r="R10412" t="str">
            <v>460570051All</v>
          </cell>
          <cell r="S10412">
            <v>29</v>
          </cell>
        </row>
        <row r="10413">
          <cell r="A10413" t="str">
            <v>460630016All</v>
          </cell>
          <cell r="B10413">
            <v>22</v>
          </cell>
          <cell r="R10413" t="str">
            <v>460570078All</v>
          </cell>
          <cell r="S10413">
            <v>980</v>
          </cell>
        </row>
        <row r="10414">
          <cell r="A10414" t="str">
            <v>460630031All</v>
          </cell>
          <cell r="B10414">
            <v>7</v>
          </cell>
          <cell r="R10414" t="str">
            <v>460570081All</v>
          </cell>
          <cell r="S10414">
            <v>27</v>
          </cell>
        </row>
        <row r="10415">
          <cell r="A10415" t="str">
            <v>460630067All</v>
          </cell>
          <cell r="B10415">
            <v>865</v>
          </cell>
          <cell r="R10415" t="str">
            <v>460590011All</v>
          </cell>
          <cell r="S10415">
            <v>28</v>
          </cell>
        </row>
        <row r="10416">
          <cell r="A10416" t="str">
            <v>460630079All</v>
          </cell>
          <cell r="B10416">
            <v>499</v>
          </cell>
          <cell r="R10416" t="str">
            <v>460590016All</v>
          </cell>
          <cell r="S10416">
            <v>41</v>
          </cell>
        </row>
        <row r="10417">
          <cell r="A10417" t="str">
            <v>460630091All</v>
          </cell>
          <cell r="B10417">
            <v>19</v>
          </cell>
          <cell r="R10417" t="str">
            <v>460590041All</v>
          </cell>
          <cell r="S10417">
            <v>58</v>
          </cell>
        </row>
        <row r="10418">
          <cell r="A10418" t="str">
            <v>460650011All</v>
          </cell>
          <cell r="B10418">
            <v>22</v>
          </cell>
          <cell r="R10418" t="str">
            <v>460590051All</v>
          </cell>
          <cell r="S10418">
            <v>29</v>
          </cell>
        </row>
        <row r="10419">
          <cell r="A10419" t="str">
            <v>460650016All</v>
          </cell>
          <cell r="B10419">
            <v>34</v>
          </cell>
          <cell r="R10419" t="str">
            <v>460590067All</v>
          </cell>
          <cell r="S10419">
            <v>1120</v>
          </cell>
        </row>
        <row r="10420">
          <cell r="A10420" t="str">
            <v>460650031All</v>
          </cell>
          <cell r="B10420">
            <v>10</v>
          </cell>
          <cell r="R10420" t="str">
            <v>460590078All</v>
          </cell>
          <cell r="S10420">
            <v>923</v>
          </cell>
        </row>
        <row r="10421">
          <cell r="A10421" t="str">
            <v>460650041All</v>
          </cell>
          <cell r="B10421">
            <v>56</v>
          </cell>
          <cell r="R10421" t="str">
            <v>460590081All</v>
          </cell>
          <cell r="S10421">
            <v>20</v>
          </cell>
        </row>
        <row r="10422">
          <cell r="A10422" t="str">
            <v>460650051All</v>
          </cell>
          <cell r="B10422">
            <v>33</v>
          </cell>
          <cell r="R10422" t="str">
            <v>460590091All</v>
          </cell>
          <cell r="S10422">
            <v>34</v>
          </cell>
        </row>
        <row r="10423">
          <cell r="A10423" t="str">
            <v>460650067All</v>
          </cell>
          <cell r="B10423">
            <v>1190</v>
          </cell>
          <cell r="R10423" t="str">
            <v>460610011All</v>
          </cell>
          <cell r="S10423">
            <v>34</v>
          </cell>
        </row>
        <row r="10424">
          <cell r="A10424" t="str">
            <v>460650078All</v>
          </cell>
          <cell r="B10424">
            <v>879</v>
          </cell>
          <cell r="R10424" t="str">
            <v>460610016All</v>
          </cell>
          <cell r="S10424">
            <v>46</v>
          </cell>
        </row>
        <row r="10425">
          <cell r="A10425" t="str">
            <v>460650081All</v>
          </cell>
          <cell r="B10425">
            <v>20</v>
          </cell>
          <cell r="R10425" t="str">
            <v>460610041All</v>
          </cell>
          <cell r="S10425">
            <v>77</v>
          </cell>
        </row>
        <row r="10426">
          <cell r="A10426" t="str">
            <v>460670011All</v>
          </cell>
          <cell r="B10426">
            <v>34</v>
          </cell>
          <cell r="R10426" t="str">
            <v>460610051All</v>
          </cell>
          <cell r="S10426">
            <v>53</v>
          </cell>
        </row>
        <row r="10427">
          <cell r="A10427" t="str">
            <v>460670016All</v>
          </cell>
          <cell r="B10427">
            <v>51</v>
          </cell>
          <cell r="R10427" t="str">
            <v>460610078All</v>
          </cell>
          <cell r="S10427">
            <v>1086</v>
          </cell>
        </row>
        <row r="10428">
          <cell r="A10428" t="str">
            <v>460670041All</v>
          </cell>
          <cell r="B10428">
            <v>77</v>
          </cell>
          <cell r="R10428" t="str">
            <v>460610081All</v>
          </cell>
          <cell r="S10428">
            <v>27</v>
          </cell>
        </row>
        <row r="10429">
          <cell r="A10429" t="str">
            <v>460670051All</v>
          </cell>
          <cell r="B10429">
            <v>48</v>
          </cell>
          <cell r="R10429" t="str">
            <v>460630011All</v>
          </cell>
          <cell r="S10429">
            <v>14</v>
          </cell>
        </row>
        <row r="10430">
          <cell r="A10430" t="str">
            <v>460670081All</v>
          </cell>
          <cell r="B10430">
            <v>26</v>
          </cell>
          <cell r="R10430" t="str">
            <v>460630016All</v>
          </cell>
          <cell r="S10430">
            <v>22</v>
          </cell>
        </row>
        <row r="10431">
          <cell r="A10431" t="str">
            <v>460690011All</v>
          </cell>
          <cell r="B10431">
            <v>24</v>
          </cell>
          <cell r="R10431" t="str">
            <v>460630031All</v>
          </cell>
          <cell r="S10431">
            <v>7</v>
          </cell>
        </row>
        <row r="10432">
          <cell r="A10432" t="str">
            <v>460690016All</v>
          </cell>
          <cell r="B10432">
            <v>39</v>
          </cell>
          <cell r="R10432" t="str">
            <v>460630067All</v>
          </cell>
          <cell r="S10432">
            <v>865</v>
          </cell>
        </row>
        <row r="10433">
          <cell r="A10433" t="str">
            <v>460690041All</v>
          </cell>
          <cell r="B10433">
            <v>43</v>
          </cell>
          <cell r="R10433" t="str">
            <v>460630079All</v>
          </cell>
          <cell r="S10433">
            <v>499</v>
          </cell>
        </row>
        <row r="10434">
          <cell r="A10434" t="str">
            <v>460690051All</v>
          </cell>
          <cell r="B10434">
            <v>32</v>
          </cell>
          <cell r="R10434" t="str">
            <v>460630091All</v>
          </cell>
          <cell r="S10434">
            <v>19</v>
          </cell>
        </row>
        <row r="10435">
          <cell r="A10435" t="str">
            <v>460690078All</v>
          </cell>
          <cell r="B10435">
            <v>979</v>
          </cell>
          <cell r="R10435" t="str">
            <v>460650011All</v>
          </cell>
          <cell r="S10435">
            <v>22</v>
          </cell>
        </row>
        <row r="10436">
          <cell r="A10436" t="str">
            <v>460690081All</v>
          </cell>
          <cell r="B10436">
            <v>15</v>
          </cell>
          <cell r="R10436" t="str">
            <v>460650016All</v>
          </cell>
          <cell r="S10436">
            <v>34</v>
          </cell>
        </row>
        <row r="10437">
          <cell r="A10437" t="str">
            <v>460710011All</v>
          </cell>
          <cell r="B10437">
            <v>15</v>
          </cell>
          <cell r="R10437" t="str">
            <v>460650031All</v>
          </cell>
          <cell r="S10437">
            <v>10</v>
          </cell>
        </row>
        <row r="10438">
          <cell r="A10438" t="str">
            <v>460710016All</v>
          </cell>
          <cell r="B10438">
            <v>18</v>
          </cell>
          <cell r="R10438" t="str">
            <v>460650041All</v>
          </cell>
          <cell r="S10438">
            <v>56</v>
          </cell>
        </row>
        <row r="10439">
          <cell r="A10439" t="str">
            <v>460710031All</v>
          </cell>
          <cell r="B10439">
            <v>9</v>
          </cell>
          <cell r="R10439" t="str">
            <v>460650051All</v>
          </cell>
          <cell r="S10439">
            <v>33</v>
          </cell>
        </row>
        <row r="10440">
          <cell r="A10440" t="str">
            <v>460710051All</v>
          </cell>
          <cell r="B10440">
            <v>18</v>
          </cell>
          <cell r="R10440" t="str">
            <v>460650067All</v>
          </cell>
          <cell r="S10440">
            <v>1190</v>
          </cell>
        </row>
        <row r="10441">
          <cell r="A10441" t="str">
            <v>460710067All</v>
          </cell>
          <cell r="B10441">
            <v>770</v>
          </cell>
          <cell r="R10441" t="str">
            <v>460650078All</v>
          </cell>
          <cell r="S10441">
            <v>879</v>
          </cell>
        </row>
        <row r="10442">
          <cell r="A10442" t="str">
            <v>460710078All</v>
          </cell>
          <cell r="B10442">
            <v>735</v>
          </cell>
          <cell r="R10442" t="str">
            <v>460650081All</v>
          </cell>
          <cell r="S10442">
            <v>20</v>
          </cell>
        </row>
        <row r="10443">
          <cell r="A10443" t="str">
            <v>460710079All</v>
          </cell>
          <cell r="B10443">
            <v>525</v>
          </cell>
          <cell r="R10443" t="str">
            <v>460670011All</v>
          </cell>
          <cell r="S10443">
            <v>34</v>
          </cell>
        </row>
        <row r="10444">
          <cell r="A10444" t="str">
            <v>460730011All</v>
          </cell>
          <cell r="B10444">
            <v>31</v>
          </cell>
          <cell r="R10444" t="str">
            <v>460670016All</v>
          </cell>
          <cell r="S10444">
            <v>51</v>
          </cell>
        </row>
        <row r="10445">
          <cell r="A10445" t="str">
            <v>460730016All</v>
          </cell>
          <cell r="B10445">
            <v>49</v>
          </cell>
          <cell r="R10445" t="str">
            <v>460670041All</v>
          </cell>
          <cell r="S10445">
            <v>77</v>
          </cell>
        </row>
        <row r="10446">
          <cell r="A10446" t="str">
            <v>460730041All</v>
          </cell>
          <cell r="B10446">
            <v>57</v>
          </cell>
          <cell r="R10446" t="str">
            <v>460670051All</v>
          </cell>
          <cell r="S10446">
            <v>48</v>
          </cell>
        </row>
        <row r="10447">
          <cell r="A10447" t="str">
            <v>460730051All</v>
          </cell>
          <cell r="B10447">
            <v>49</v>
          </cell>
          <cell r="R10447" t="str">
            <v>460670081All</v>
          </cell>
          <cell r="S10447">
            <v>26</v>
          </cell>
        </row>
        <row r="10448">
          <cell r="A10448" t="str">
            <v>460730078All</v>
          </cell>
          <cell r="B10448">
            <v>907</v>
          </cell>
          <cell r="R10448" t="str">
            <v>460690011All</v>
          </cell>
          <cell r="S10448">
            <v>24</v>
          </cell>
        </row>
        <row r="10449">
          <cell r="A10449" t="str">
            <v>460730081All</v>
          </cell>
          <cell r="B10449">
            <v>22</v>
          </cell>
          <cell r="R10449" t="str">
            <v>460690016All</v>
          </cell>
          <cell r="S10449">
            <v>39</v>
          </cell>
        </row>
        <row r="10450">
          <cell r="A10450" t="str">
            <v>460750011All</v>
          </cell>
          <cell r="B10450">
            <v>22</v>
          </cell>
          <cell r="R10450" t="str">
            <v>460690041All</v>
          </cell>
          <cell r="S10450">
            <v>43</v>
          </cell>
        </row>
        <row r="10451">
          <cell r="A10451" t="str">
            <v>460750016All</v>
          </cell>
          <cell r="B10451">
            <v>27</v>
          </cell>
          <cell r="R10451" t="str">
            <v>460690051All</v>
          </cell>
          <cell r="S10451">
            <v>32</v>
          </cell>
        </row>
        <row r="10452">
          <cell r="A10452" t="str">
            <v>460750031All</v>
          </cell>
          <cell r="B10452">
            <v>9</v>
          </cell>
          <cell r="R10452" t="str">
            <v>460690078All</v>
          </cell>
          <cell r="S10452">
            <v>979</v>
          </cell>
        </row>
        <row r="10453">
          <cell r="A10453" t="str">
            <v>460750051All</v>
          </cell>
          <cell r="B10453">
            <v>25</v>
          </cell>
          <cell r="R10453" t="str">
            <v>460690081All</v>
          </cell>
          <cell r="S10453">
            <v>15</v>
          </cell>
        </row>
        <row r="10454">
          <cell r="A10454" t="str">
            <v>460750067All</v>
          </cell>
          <cell r="B10454">
            <v>910</v>
          </cell>
          <cell r="R10454" t="str">
            <v>460710011All</v>
          </cell>
          <cell r="S10454">
            <v>15</v>
          </cell>
        </row>
        <row r="10455">
          <cell r="A10455" t="str">
            <v>460750078All</v>
          </cell>
          <cell r="B10455">
            <v>739</v>
          </cell>
          <cell r="R10455" t="str">
            <v>460710016All</v>
          </cell>
          <cell r="S10455">
            <v>18</v>
          </cell>
        </row>
        <row r="10456">
          <cell r="A10456" t="str">
            <v>460770011All</v>
          </cell>
          <cell r="B10456">
            <v>36</v>
          </cell>
          <cell r="R10456" t="str">
            <v>460710031All</v>
          </cell>
          <cell r="S10456">
            <v>9</v>
          </cell>
        </row>
        <row r="10457">
          <cell r="A10457" t="str">
            <v>460770016All</v>
          </cell>
          <cell r="B10457">
            <v>62</v>
          </cell>
          <cell r="R10457" t="str">
            <v>460710051All</v>
          </cell>
          <cell r="S10457">
            <v>18</v>
          </cell>
        </row>
        <row r="10458">
          <cell r="A10458" t="str">
            <v>460770031All</v>
          </cell>
          <cell r="B10458">
            <v>11</v>
          </cell>
          <cell r="R10458" t="str">
            <v>460710067All</v>
          </cell>
          <cell r="S10458">
            <v>770</v>
          </cell>
        </row>
        <row r="10459">
          <cell r="A10459" t="str">
            <v>460770041All</v>
          </cell>
          <cell r="B10459">
            <v>86</v>
          </cell>
          <cell r="R10459" t="str">
            <v>460710078All</v>
          </cell>
          <cell r="S10459">
            <v>735</v>
          </cell>
        </row>
        <row r="10460">
          <cell r="A10460" t="str">
            <v>460770051All</v>
          </cell>
          <cell r="B10460">
            <v>29</v>
          </cell>
          <cell r="R10460" t="str">
            <v>460710079All</v>
          </cell>
          <cell r="S10460">
            <v>525</v>
          </cell>
        </row>
        <row r="10461">
          <cell r="A10461" t="str">
            <v>460770078All</v>
          </cell>
          <cell r="B10461">
            <v>1137</v>
          </cell>
          <cell r="R10461" t="str">
            <v>460730011All</v>
          </cell>
          <cell r="S10461">
            <v>31</v>
          </cell>
        </row>
        <row r="10462">
          <cell r="A10462" t="str">
            <v>460770081All</v>
          </cell>
          <cell r="B10462">
            <v>25</v>
          </cell>
          <cell r="R10462" t="str">
            <v>460730016All</v>
          </cell>
          <cell r="S10462">
            <v>49</v>
          </cell>
        </row>
        <row r="10463">
          <cell r="A10463" t="str">
            <v>460790011All</v>
          </cell>
          <cell r="B10463">
            <v>37</v>
          </cell>
          <cell r="R10463" t="str">
            <v>460730041All</v>
          </cell>
          <cell r="S10463">
            <v>57</v>
          </cell>
        </row>
        <row r="10464">
          <cell r="A10464" t="str">
            <v>460790016All</v>
          </cell>
          <cell r="B10464">
            <v>57</v>
          </cell>
          <cell r="R10464" t="str">
            <v>460730051All</v>
          </cell>
          <cell r="S10464">
            <v>49</v>
          </cell>
        </row>
        <row r="10465">
          <cell r="A10465" t="str">
            <v>460790031All</v>
          </cell>
          <cell r="B10465">
            <v>10</v>
          </cell>
          <cell r="R10465" t="str">
            <v>460730078All</v>
          </cell>
          <cell r="S10465">
            <v>907</v>
          </cell>
        </row>
        <row r="10466">
          <cell r="A10466" t="str">
            <v>460790041All</v>
          </cell>
          <cell r="B10466">
            <v>101</v>
          </cell>
          <cell r="R10466" t="str">
            <v>460730081All</v>
          </cell>
          <cell r="S10466">
            <v>22</v>
          </cell>
        </row>
        <row r="10467">
          <cell r="A10467" t="str">
            <v>460790081All</v>
          </cell>
          <cell r="B10467">
            <v>28</v>
          </cell>
          <cell r="R10467" t="str">
            <v>460750011All</v>
          </cell>
          <cell r="S10467">
            <v>22</v>
          </cell>
        </row>
        <row r="10468">
          <cell r="A10468" t="str">
            <v>460810011All</v>
          </cell>
          <cell r="B10468">
            <v>15</v>
          </cell>
          <cell r="R10468" t="str">
            <v>460750016All</v>
          </cell>
          <cell r="S10468">
            <v>27</v>
          </cell>
        </row>
        <row r="10469">
          <cell r="A10469" t="str">
            <v>460810016All</v>
          </cell>
          <cell r="B10469">
            <v>34</v>
          </cell>
          <cell r="R10469" t="str">
            <v>460750031All</v>
          </cell>
          <cell r="S10469">
            <v>9</v>
          </cell>
        </row>
        <row r="10470">
          <cell r="A10470" t="str">
            <v>460810016Irrigated</v>
          </cell>
          <cell r="B10470">
            <v>38</v>
          </cell>
          <cell r="R10470" t="str">
            <v>460750051All</v>
          </cell>
          <cell r="S10470">
            <v>25</v>
          </cell>
        </row>
        <row r="10471">
          <cell r="A10471" t="str">
            <v>460810016Nonirrigated</v>
          </cell>
          <cell r="B10471">
            <v>23</v>
          </cell>
          <cell r="R10471" t="str">
            <v>460750067All</v>
          </cell>
          <cell r="S10471">
            <v>910</v>
          </cell>
        </row>
        <row r="10472">
          <cell r="A10472" t="str">
            <v>460810041All</v>
          </cell>
          <cell r="B10472">
            <v>76</v>
          </cell>
          <cell r="R10472" t="str">
            <v>460750078All</v>
          </cell>
          <cell r="S10472">
            <v>739</v>
          </cell>
        </row>
        <row r="10473">
          <cell r="A10473" t="str">
            <v>460810091All</v>
          </cell>
          <cell r="B10473">
            <v>19</v>
          </cell>
          <cell r="R10473" t="str">
            <v>460770011All</v>
          </cell>
          <cell r="S10473">
            <v>36</v>
          </cell>
        </row>
        <row r="10474">
          <cell r="A10474" t="str">
            <v>460830011All</v>
          </cell>
          <cell r="B10474">
            <v>39</v>
          </cell>
          <cell r="R10474" t="str">
            <v>460770016All</v>
          </cell>
          <cell r="S10474">
            <v>62</v>
          </cell>
        </row>
        <row r="10475">
          <cell r="A10475" t="str">
            <v>460830016All</v>
          </cell>
          <cell r="B10475">
            <v>55</v>
          </cell>
          <cell r="R10475" t="str">
            <v>460770031All</v>
          </cell>
          <cell r="S10475">
            <v>11</v>
          </cell>
        </row>
        <row r="10476">
          <cell r="A10476" t="str">
            <v>460830041All</v>
          </cell>
          <cell r="B10476">
            <v>101</v>
          </cell>
          <cell r="R10476" t="str">
            <v>460770041All</v>
          </cell>
          <cell r="S10476">
            <v>86</v>
          </cell>
        </row>
        <row r="10477">
          <cell r="A10477" t="str">
            <v>460830081All</v>
          </cell>
          <cell r="B10477">
            <v>29</v>
          </cell>
          <cell r="R10477" t="str">
            <v>460770051All</v>
          </cell>
          <cell r="S10477">
            <v>29</v>
          </cell>
        </row>
        <row r="10478">
          <cell r="A10478" t="str">
            <v>460830091All</v>
          </cell>
          <cell r="B10478">
            <v>38</v>
          </cell>
          <cell r="R10478" t="str">
            <v>460770078All</v>
          </cell>
          <cell r="S10478">
            <v>1137</v>
          </cell>
        </row>
        <row r="10479">
          <cell r="A10479" t="str">
            <v>460850011All</v>
          </cell>
          <cell r="B10479">
            <v>25</v>
          </cell>
          <cell r="R10479" t="str">
            <v>460770081All</v>
          </cell>
          <cell r="S10479">
            <v>25</v>
          </cell>
        </row>
        <row r="10480">
          <cell r="A10480" t="str">
            <v>460850016All</v>
          </cell>
          <cell r="B10480">
            <v>46</v>
          </cell>
          <cell r="R10480" t="str">
            <v>460790011All</v>
          </cell>
          <cell r="S10480">
            <v>37</v>
          </cell>
        </row>
        <row r="10481">
          <cell r="A10481" t="str">
            <v>460850041All</v>
          </cell>
          <cell r="B10481">
            <v>39</v>
          </cell>
          <cell r="R10481" t="str">
            <v>460790016All</v>
          </cell>
          <cell r="S10481">
            <v>57</v>
          </cell>
        </row>
        <row r="10482">
          <cell r="A10482" t="str">
            <v>460850047GAD/GASAll</v>
          </cell>
          <cell r="B10482">
            <v>701</v>
          </cell>
          <cell r="R10482" t="str">
            <v>460790031All</v>
          </cell>
          <cell r="S10482">
            <v>10</v>
          </cell>
        </row>
        <row r="10483">
          <cell r="A10483" t="str">
            <v>460850051All</v>
          </cell>
          <cell r="B10483">
            <v>36</v>
          </cell>
          <cell r="R10483" t="str">
            <v>460790041All</v>
          </cell>
          <cell r="S10483">
            <v>101</v>
          </cell>
        </row>
        <row r="10484">
          <cell r="A10484" t="str">
            <v>460850067All</v>
          </cell>
          <cell r="B10484">
            <v>910</v>
          </cell>
          <cell r="R10484" t="str">
            <v>460790081All</v>
          </cell>
          <cell r="S10484">
            <v>28</v>
          </cell>
        </row>
        <row r="10485">
          <cell r="A10485" t="str">
            <v>460850078All</v>
          </cell>
          <cell r="B10485">
            <v>741</v>
          </cell>
          <cell r="R10485" t="str">
            <v>460810011All</v>
          </cell>
          <cell r="S10485">
            <v>15</v>
          </cell>
        </row>
        <row r="10486">
          <cell r="A10486" t="str">
            <v>460850081All</v>
          </cell>
          <cell r="B10486">
            <v>18</v>
          </cell>
          <cell r="R10486" t="str">
            <v>460810016All</v>
          </cell>
          <cell r="S10486">
            <v>34</v>
          </cell>
        </row>
        <row r="10487">
          <cell r="A10487" t="str">
            <v>460850081Irrigated</v>
          </cell>
          <cell r="B10487">
            <v>33</v>
          </cell>
          <cell r="R10487" t="str">
            <v>460810016Irrigated</v>
          </cell>
          <cell r="S10487">
            <v>38</v>
          </cell>
        </row>
        <row r="10488">
          <cell r="A10488" t="str">
            <v>460850081Nonirrigated</v>
          </cell>
          <cell r="B10488">
            <v>14</v>
          </cell>
          <cell r="R10488" t="str">
            <v>460810016NonIrrigated</v>
          </cell>
          <cell r="S10488">
            <v>23</v>
          </cell>
        </row>
        <row r="10489">
          <cell r="A10489" t="str">
            <v>460870011All</v>
          </cell>
          <cell r="B10489">
            <v>33</v>
          </cell>
          <cell r="R10489" t="str">
            <v>460810041All</v>
          </cell>
          <cell r="S10489">
            <v>76</v>
          </cell>
        </row>
        <row r="10490">
          <cell r="A10490" t="str">
            <v>460870016All</v>
          </cell>
          <cell r="B10490">
            <v>54</v>
          </cell>
          <cell r="R10490" t="str">
            <v>460810091All</v>
          </cell>
          <cell r="S10490">
            <v>19</v>
          </cell>
        </row>
        <row r="10491">
          <cell r="A10491" t="str">
            <v>460870041All</v>
          </cell>
          <cell r="B10491">
            <v>95</v>
          </cell>
          <cell r="R10491" t="str">
            <v>460830011All</v>
          </cell>
          <cell r="S10491">
            <v>39</v>
          </cell>
        </row>
        <row r="10492">
          <cell r="A10492" t="str">
            <v>460870051All</v>
          </cell>
          <cell r="B10492">
            <v>48</v>
          </cell>
          <cell r="R10492" t="str">
            <v>460830016All</v>
          </cell>
          <cell r="S10492">
            <v>55</v>
          </cell>
        </row>
        <row r="10493">
          <cell r="A10493" t="str">
            <v>460870081All</v>
          </cell>
          <cell r="B10493">
            <v>28</v>
          </cell>
          <cell r="R10493" t="str">
            <v>460830041All</v>
          </cell>
          <cell r="S10493">
            <v>101</v>
          </cell>
        </row>
        <row r="10494">
          <cell r="A10494" t="str">
            <v>460890011All</v>
          </cell>
          <cell r="B10494">
            <v>27</v>
          </cell>
          <cell r="R10494" t="str">
            <v>460830081All</v>
          </cell>
          <cell r="S10494">
            <v>29</v>
          </cell>
        </row>
        <row r="10495">
          <cell r="A10495" t="str">
            <v>460890016All</v>
          </cell>
          <cell r="B10495">
            <v>43</v>
          </cell>
          <cell r="R10495" t="str">
            <v>460830091All</v>
          </cell>
          <cell r="S10495">
            <v>38</v>
          </cell>
        </row>
        <row r="10496">
          <cell r="A10496" t="str">
            <v>460890031All</v>
          </cell>
          <cell r="B10496">
            <v>8</v>
          </cell>
          <cell r="R10496" t="str">
            <v>460850011All</v>
          </cell>
          <cell r="S10496">
            <v>25</v>
          </cell>
        </row>
        <row r="10497">
          <cell r="A10497" t="str">
            <v>460890041All</v>
          </cell>
          <cell r="B10497">
            <v>63</v>
          </cell>
          <cell r="R10497" t="str">
            <v>460850016All</v>
          </cell>
          <cell r="S10497">
            <v>46</v>
          </cell>
        </row>
        <row r="10498">
          <cell r="A10498" t="str">
            <v>460890051All</v>
          </cell>
          <cell r="B10498">
            <v>29</v>
          </cell>
          <cell r="R10498" t="str">
            <v>460850041All</v>
          </cell>
          <cell r="S10498">
            <v>39</v>
          </cell>
        </row>
        <row r="10499">
          <cell r="A10499" t="str">
            <v>460890078All</v>
          </cell>
          <cell r="B10499">
            <v>980</v>
          </cell>
          <cell r="R10499" t="str">
            <v>460850047GAD/GASAll</v>
          </cell>
          <cell r="S10499">
            <v>701</v>
          </cell>
        </row>
        <row r="10500">
          <cell r="A10500" t="str">
            <v>460890081All</v>
          </cell>
          <cell r="B10500">
            <v>19</v>
          </cell>
          <cell r="R10500" t="str">
            <v>460850051All</v>
          </cell>
          <cell r="S10500">
            <v>36</v>
          </cell>
        </row>
        <row r="10501">
          <cell r="A10501" t="str">
            <v>460890091All</v>
          </cell>
          <cell r="B10501">
            <v>32</v>
          </cell>
          <cell r="R10501" t="str">
            <v>460850067All</v>
          </cell>
          <cell r="S10501">
            <v>910</v>
          </cell>
        </row>
        <row r="10502">
          <cell r="A10502" t="str">
            <v>460910011All</v>
          </cell>
          <cell r="B10502">
            <v>33</v>
          </cell>
          <cell r="R10502" t="str">
            <v>460850078All</v>
          </cell>
          <cell r="S10502">
            <v>741</v>
          </cell>
        </row>
        <row r="10503">
          <cell r="A10503" t="str">
            <v>460910016All</v>
          </cell>
          <cell r="B10503">
            <v>51</v>
          </cell>
          <cell r="R10503" t="str">
            <v>460850081All</v>
          </cell>
          <cell r="S10503">
            <v>18</v>
          </cell>
        </row>
        <row r="10504">
          <cell r="A10504" t="str">
            <v>460910041All</v>
          </cell>
          <cell r="B10504">
            <v>95</v>
          </cell>
          <cell r="R10504" t="str">
            <v>460850081Irrigated</v>
          </cell>
          <cell r="S10504">
            <v>33</v>
          </cell>
        </row>
        <row r="10505">
          <cell r="A10505" t="str">
            <v>460910078All</v>
          </cell>
          <cell r="B10505">
            <v>1109</v>
          </cell>
          <cell r="R10505" t="str">
            <v>460850081NonIrrigated</v>
          </cell>
          <cell r="S10505">
            <v>14</v>
          </cell>
        </row>
        <row r="10506">
          <cell r="A10506" t="str">
            <v>460910081All</v>
          </cell>
          <cell r="B10506">
            <v>25</v>
          </cell>
          <cell r="R10506" t="str">
            <v>460870011All</v>
          </cell>
          <cell r="S10506">
            <v>33</v>
          </cell>
        </row>
        <row r="10507">
          <cell r="A10507" t="str">
            <v>460910091All</v>
          </cell>
          <cell r="B10507">
            <v>39</v>
          </cell>
          <cell r="R10507" t="str">
            <v>460870016All</v>
          </cell>
          <cell r="S10507">
            <v>54</v>
          </cell>
        </row>
        <row r="10508">
          <cell r="A10508" t="str">
            <v>460930011All</v>
          </cell>
          <cell r="B10508">
            <v>17</v>
          </cell>
          <cell r="R10508" t="str">
            <v>460870041All</v>
          </cell>
          <cell r="S10508">
            <v>95</v>
          </cell>
        </row>
        <row r="10509">
          <cell r="A10509" t="str">
            <v>460930016All</v>
          </cell>
          <cell r="B10509">
            <v>16</v>
          </cell>
          <cell r="R10509" t="str">
            <v>460870051All</v>
          </cell>
          <cell r="S10509">
            <v>48</v>
          </cell>
        </row>
        <row r="10510">
          <cell r="A10510" t="str">
            <v>460930041All</v>
          </cell>
          <cell r="B10510">
            <v>76</v>
          </cell>
          <cell r="R10510" t="str">
            <v>460870081All</v>
          </cell>
          <cell r="S10510">
            <v>28</v>
          </cell>
        </row>
        <row r="10511">
          <cell r="A10511" t="str">
            <v>460930051All</v>
          </cell>
          <cell r="B10511">
            <v>14</v>
          </cell>
          <cell r="R10511" t="str">
            <v>460890011All</v>
          </cell>
          <cell r="S10511">
            <v>27</v>
          </cell>
        </row>
        <row r="10512">
          <cell r="A10512" t="str">
            <v>460930067All</v>
          </cell>
          <cell r="B10512">
            <v>729</v>
          </cell>
          <cell r="R10512" t="str">
            <v>460890016All</v>
          </cell>
          <cell r="S10512">
            <v>43</v>
          </cell>
        </row>
        <row r="10513">
          <cell r="A10513" t="str">
            <v>460930078All</v>
          </cell>
          <cell r="B10513">
            <v>539</v>
          </cell>
          <cell r="R10513" t="str">
            <v>460890031All</v>
          </cell>
          <cell r="S10513">
            <v>8</v>
          </cell>
        </row>
        <row r="10514">
          <cell r="A10514" t="str">
            <v>460930079All</v>
          </cell>
          <cell r="B10514">
            <v>382</v>
          </cell>
          <cell r="R10514" t="str">
            <v>460890041All</v>
          </cell>
          <cell r="S10514">
            <v>63</v>
          </cell>
        </row>
        <row r="10515">
          <cell r="A10515" t="str">
            <v>460930091All</v>
          </cell>
          <cell r="B10515">
            <v>20</v>
          </cell>
          <cell r="R10515" t="str">
            <v>460890051All</v>
          </cell>
          <cell r="S10515">
            <v>29</v>
          </cell>
        </row>
        <row r="10516">
          <cell r="A10516" t="str">
            <v>460950011All</v>
          </cell>
          <cell r="B10516">
            <v>20</v>
          </cell>
          <cell r="R10516" t="str">
            <v>460890078All</v>
          </cell>
          <cell r="S10516">
            <v>980</v>
          </cell>
        </row>
        <row r="10517">
          <cell r="A10517" t="str">
            <v>460950016All</v>
          </cell>
          <cell r="B10517">
            <v>27</v>
          </cell>
          <cell r="R10517" t="str">
            <v>460890081All</v>
          </cell>
          <cell r="S10517">
            <v>19</v>
          </cell>
        </row>
        <row r="10518">
          <cell r="A10518" t="str">
            <v>460950031All</v>
          </cell>
          <cell r="B10518">
            <v>9</v>
          </cell>
          <cell r="R10518" t="str">
            <v>460890091All</v>
          </cell>
          <cell r="S10518">
            <v>32</v>
          </cell>
        </row>
        <row r="10519">
          <cell r="A10519" t="str">
            <v>460950041All</v>
          </cell>
          <cell r="B10519">
            <v>34</v>
          </cell>
          <cell r="R10519" t="str">
            <v>460910011All</v>
          </cell>
          <cell r="S10519">
            <v>33</v>
          </cell>
        </row>
        <row r="10520">
          <cell r="A10520" t="str">
            <v>460950051All</v>
          </cell>
          <cell r="B10520">
            <v>27</v>
          </cell>
          <cell r="R10520" t="str">
            <v>460910016All</v>
          </cell>
          <cell r="S10520">
            <v>51</v>
          </cell>
        </row>
        <row r="10521">
          <cell r="A10521" t="str">
            <v>460950078All</v>
          </cell>
          <cell r="B10521">
            <v>611</v>
          </cell>
          <cell r="R10521" t="str">
            <v>460910041All</v>
          </cell>
          <cell r="S10521">
            <v>95</v>
          </cell>
        </row>
        <row r="10522">
          <cell r="A10522" t="str">
            <v>460950091All</v>
          </cell>
          <cell r="B10522">
            <v>21</v>
          </cell>
          <cell r="R10522" t="str">
            <v>460910078All</v>
          </cell>
          <cell r="S10522">
            <v>1109</v>
          </cell>
        </row>
        <row r="10523">
          <cell r="A10523" t="str">
            <v>460970011All</v>
          </cell>
          <cell r="B10523">
            <v>37</v>
          </cell>
          <cell r="R10523" t="str">
            <v>460910081All</v>
          </cell>
          <cell r="S10523">
            <v>25</v>
          </cell>
        </row>
        <row r="10524">
          <cell r="A10524" t="str">
            <v>460970016All</v>
          </cell>
          <cell r="B10524">
            <v>56</v>
          </cell>
          <cell r="R10524" t="str">
            <v>460910091All</v>
          </cell>
          <cell r="S10524">
            <v>39</v>
          </cell>
        </row>
        <row r="10525">
          <cell r="A10525" t="str">
            <v>460970031All</v>
          </cell>
          <cell r="B10525">
            <v>10</v>
          </cell>
          <cell r="R10525" t="str">
            <v>460930011All</v>
          </cell>
          <cell r="S10525">
            <v>17</v>
          </cell>
        </row>
        <row r="10526">
          <cell r="A10526" t="str">
            <v>460970041All</v>
          </cell>
          <cell r="B10526">
            <v>80</v>
          </cell>
          <cell r="R10526" t="str">
            <v>460930016All</v>
          </cell>
          <cell r="S10526">
            <v>16</v>
          </cell>
        </row>
        <row r="10527">
          <cell r="A10527" t="str">
            <v>460970051All</v>
          </cell>
          <cell r="B10527">
            <v>43</v>
          </cell>
          <cell r="R10527" t="str">
            <v>460930041All</v>
          </cell>
          <cell r="S10527">
            <v>76</v>
          </cell>
        </row>
        <row r="10528">
          <cell r="A10528" t="str">
            <v>460970081All</v>
          </cell>
          <cell r="B10528">
            <v>25</v>
          </cell>
          <cell r="R10528" t="str">
            <v>460930051All</v>
          </cell>
          <cell r="S10528">
            <v>14</v>
          </cell>
        </row>
        <row r="10529">
          <cell r="A10529" t="str">
            <v>460990011All</v>
          </cell>
          <cell r="B10529">
            <v>36</v>
          </cell>
          <cell r="R10529" t="str">
            <v>460930067All</v>
          </cell>
          <cell r="S10529">
            <v>729</v>
          </cell>
        </row>
        <row r="10530">
          <cell r="A10530" t="str">
            <v>460990016All</v>
          </cell>
          <cell r="B10530">
            <v>59</v>
          </cell>
          <cell r="R10530" t="str">
            <v>460930078All</v>
          </cell>
          <cell r="S10530">
            <v>539</v>
          </cell>
        </row>
        <row r="10531">
          <cell r="A10531" t="str">
            <v>460990041All</v>
          </cell>
          <cell r="B10531">
            <v>106</v>
          </cell>
          <cell r="R10531" t="str">
            <v>460930079All</v>
          </cell>
          <cell r="S10531">
            <v>382</v>
          </cell>
        </row>
        <row r="10532">
          <cell r="A10532" t="str">
            <v>460990051All</v>
          </cell>
          <cell r="B10532">
            <v>48</v>
          </cell>
          <cell r="R10532" t="str">
            <v>460930091All</v>
          </cell>
          <cell r="S10532">
            <v>20</v>
          </cell>
        </row>
        <row r="10533">
          <cell r="A10533" t="str">
            <v>460990081All</v>
          </cell>
          <cell r="B10533">
            <v>30</v>
          </cell>
          <cell r="R10533" t="str">
            <v>460950011All</v>
          </cell>
          <cell r="S10533">
            <v>20</v>
          </cell>
        </row>
        <row r="10534">
          <cell r="A10534" t="str">
            <v>461010011All</v>
          </cell>
          <cell r="B10534">
            <v>37</v>
          </cell>
          <cell r="R10534" t="str">
            <v>460950016All</v>
          </cell>
          <cell r="S10534">
            <v>27</v>
          </cell>
        </row>
        <row r="10535">
          <cell r="A10535" t="str">
            <v>461010016All</v>
          </cell>
          <cell r="B10535">
            <v>56</v>
          </cell>
          <cell r="R10535" t="str">
            <v>460950031All</v>
          </cell>
          <cell r="S10535">
            <v>9</v>
          </cell>
        </row>
        <row r="10536">
          <cell r="A10536" t="str">
            <v>461010041All</v>
          </cell>
          <cell r="B10536">
            <v>109</v>
          </cell>
          <cell r="R10536" t="str">
            <v>460950041All</v>
          </cell>
          <cell r="S10536">
            <v>34</v>
          </cell>
        </row>
        <row r="10537">
          <cell r="A10537" t="str">
            <v>461010081All</v>
          </cell>
          <cell r="B10537">
            <v>30</v>
          </cell>
          <cell r="R10537" t="str">
            <v>460950051All</v>
          </cell>
          <cell r="S10537">
            <v>27</v>
          </cell>
        </row>
        <row r="10538">
          <cell r="A10538" t="str">
            <v>461030011All</v>
          </cell>
          <cell r="B10538">
            <v>20</v>
          </cell>
          <cell r="R10538" t="str">
            <v>460950078All</v>
          </cell>
          <cell r="S10538">
            <v>611</v>
          </cell>
        </row>
        <row r="10539">
          <cell r="A10539" t="str">
            <v>461030016All</v>
          </cell>
          <cell r="B10539">
            <v>22</v>
          </cell>
          <cell r="R10539" t="str">
            <v>460950091All</v>
          </cell>
          <cell r="S10539">
            <v>21</v>
          </cell>
        </row>
        <row r="10540">
          <cell r="A10540" t="str">
            <v>461030047GARAll</v>
          </cell>
          <cell r="B10540">
            <v>593</v>
          </cell>
          <cell r="R10540" t="str">
            <v>460970011All</v>
          </cell>
          <cell r="S10540">
            <v>37</v>
          </cell>
        </row>
        <row r="10541">
          <cell r="A10541" t="str">
            <v>461030051All</v>
          </cell>
          <cell r="B10541">
            <v>15</v>
          </cell>
          <cell r="R10541" t="str">
            <v>460970016All</v>
          </cell>
          <cell r="S10541">
            <v>56</v>
          </cell>
        </row>
        <row r="10542">
          <cell r="A10542" t="str">
            <v>461030067All</v>
          </cell>
          <cell r="B10542">
            <v>770</v>
          </cell>
          <cell r="R10542" t="str">
            <v>460970031All</v>
          </cell>
          <cell r="S10542">
            <v>10</v>
          </cell>
        </row>
        <row r="10543">
          <cell r="A10543" t="str">
            <v>461030078All</v>
          </cell>
          <cell r="B10543">
            <v>735</v>
          </cell>
          <cell r="R10543" t="str">
            <v>460970041All</v>
          </cell>
          <cell r="S10543">
            <v>80</v>
          </cell>
        </row>
        <row r="10544">
          <cell r="A10544" t="str">
            <v>461030079All</v>
          </cell>
          <cell r="B10544">
            <v>406</v>
          </cell>
          <cell r="R10544" t="str">
            <v>460970051All</v>
          </cell>
          <cell r="S10544">
            <v>43</v>
          </cell>
        </row>
        <row r="10545">
          <cell r="A10545" t="str">
            <v>461030091All</v>
          </cell>
          <cell r="B10545">
            <v>19</v>
          </cell>
          <cell r="R10545" t="str">
            <v>460970081All</v>
          </cell>
          <cell r="S10545">
            <v>25</v>
          </cell>
        </row>
        <row r="10546">
          <cell r="A10546" t="str">
            <v>461050011All</v>
          </cell>
          <cell r="B10546">
            <v>15</v>
          </cell>
          <cell r="R10546" t="str">
            <v>460990011All</v>
          </cell>
          <cell r="S10546">
            <v>36</v>
          </cell>
        </row>
        <row r="10547">
          <cell r="A10547" t="str">
            <v>461050016All</v>
          </cell>
          <cell r="B10547">
            <v>27</v>
          </cell>
          <cell r="R10547" t="str">
            <v>460990016All</v>
          </cell>
          <cell r="S10547">
            <v>59</v>
          </cell>
        </row>
        <row r="10548">
          <cell r="A10548" t="str">
            <v>461050031All</v>
          </cell>
          <cell r="B10548">
            <v>7</v>
          </cell>
          <cell r="R10548" t="str">
            <v>460990041All</v>
          </cell>
          <cell r="S10548">
            <v>106</v>
          </cell>
        </row>
        <row r="10549">
          <cell r="A10549" t="str">
            <v>461050041All</v>
          </cell>
          <cell r="B10549">
            <v>65</v>
          </cell>
          <cell r="R10549" t="str">
            <v>460990051All</v>
          </cell>
          <cell r="S10549">
            <v>48</v>
          </cell>
        </row>
        <row r="10550">
          <cell r="A10550" t="str">
            <v>461050047GAD/GASAll</v>
          </cell>
          <cell r="B10550">
            <v>669</v>
          </cell>
          <cell r="R10550" t="str">
            <v>460990081All</v>
          </cell>
          <cell r="S10550">
            <v>30</v>
          </cell>
        </row>
        <row r="10551">
          <cell r="A10551" t="str">
            <v>461050051All</v>
          </cell>
          <cell r="B10551">
            <v>11</v>
          </cell>
          <cell r="R10551" t="str">
            <v>461010011All</v>
          </cell>
          <cell r="S10551">
            <v>37</v>
          </cell>
        </row>
        <row r="10552">
          <cell r="A10552" t="str">
            <v>461050067All</v>
          </cell>
          <cell r="B10552">
            <v>869</v>
          </cell>
          <cell r="R10552" t="str">
            <v>461010016All</v>
          </cell>
          <cell r="S10552">
            <v>56</v>
          </cell>
        </row>
        <row r="10553">
          <cell r="A10553" t="str">
            <v>461050078All</v>
          </cell>
          <cell r="B10553">
            <v>598</v>
          </cell>
          <cell r="R10553" t="str">
            <v>461010041All</v>
          </cell>
          <cell r="S10553">
            <v>109</v>
          </cell>
        </row>
        <row r="10554">
          <cell r="A10554" t="str">
            <v>461050079All</v>
          </cell>
          <cell r="B10554">
            <v>493</v>
          </cell>
          <cell r="R10554" t="str">
            <v>461010081All</v>
          </cell>
          <cell r="S10554">
            <v>30</v>
          </cell>
        </row>
        <row r="10555">
          <cell r="A10555" t="str">
            <v>461050091All</v>
          </cell>
          <cell r="B10555">
            <v>22</v>
          </cell>
          <cell r="R10555" t="str">
            <v>461030011All</v>
          </cell>
          <cell r="S10555">
            <v>20</v>
          </cell>
        </row>
        <row r="10556">
          <cell r="A10556" t="str">
            <v>461070011All</v>
          </cell>
          <cell r="B10556">
            <v>29</v>
          </cell>
          <cell r="R10556" t="str">
            <v>461030016All</v>
          </cell>
          <cell r="S10556">
            <v>22</v>
          </cell>
        </row>
        <row r="10557">
          <cell r="A10557" t="str">
            <v>461070016All</v>
          </cell>
          <cell r="B10557">
            <v>59</v>
          </cell>
          <cell r="R10557" t="str">
            <v>461030047GARAll</v>
          </cell>
          <cell r="S10557">
            <v>593</v>
          </cell>
        </row>
        <row r="10558">
          <cell r="A10558" t="str">
            <v>461070031All</v>
          </cell>
          <cell r="B10558">
            <v>11</v>
          </cell>
          <cell r="R10558" t="str">
            <v>461030051All</v>
          </cell>
          <cell r="S10558">
            <v>15</v>
          </cell>
        </row>
        <row r="10559">
          <cell r="A10559" t="str">
            <v>461070041All</v>
          </cell>
          <cell r="B10559">
            <v>64</v>
          </cell>
          <cell r="R10559" t="str">
            <v>461030067All</v>
          </cell>
          <cell r="S10559">
            <v>770</v>
          </cell>
        </row>
        <row r="10560">
          <cell r="A10560" t="str">
            <v>461070051All</v>
          </cell>
          <cell r="B10560">
            <v>35</v>
          </cell>
          <cell r="R10560" t="str">
            <v>461030078All</v>
          </cell>
          <cell r="S10560">
            <v>735</v>
          </cell>
        </row>
        <row r="10561">
          <cell r="A10561" t="str">
            <v>461070067All</v>
          </cell>
          <cell r="B10561">
            <v>1260</v>
          </cell>
          <cell r="R10561" t="str">
            <v>461030079All</v>
          </cell>
          <cell r="S10561">
            <v>406</v>
          </cell>
        </row>
        <row r="10562">
          <cell r="A10562" t="str">
            <v>461070078All</v>
          </cell>
          <cell r="B10562">
            <v>1092</v>
          </cell>
          <cell r="R10562" t="str">
            <v>461030091All</v>
          </cell>
          <cell r="S10562">
            <v>19</v>
          </cell>
        </row>
        <row r="10563">
          <cell r="A10563" t="str">
            <v>461070081All</v>
          </cell>
          <cell r="B10563">
            <v>20</v>
          </cell>
          <cell r="R10563" t="str">
            <v>461050011All</v>
          </cell>
          <cell r="S10563">
            <v>15</v>
          </cell>
        </row>
        <row r="10564">
          <cell r="A10564" t="str">
            <v>461090011All</v>
          </cell>
          <cell r="B10564">
            <v>36</v>
          </cell>
          <cell r="R10564" t="str">
            <v>461050016All</v>
          </cell>
          <cell r="S10564">
            <v>27</v>
          </cell>
        </row>
        <row r="10565">
          <cell r="A10565" t="str">
            <v>461090016All</v>
          </cell>
          <cell r="B10565">
            <v>55</v>
          </cell>
          <cell r="R10565" t="str">
            <v>461050031All</v>
          </cell>
          <cell r="S10565">
            <v>7</v>
          </cell>
        </row>
        <row r="10566">
          <cell r="A10566" t="str">
            <v>461090041All</v>
          </cell>
          <cell r="B10566">
            <v>102</v>
          </cell>
          <cell r="R10566" t="str">
            <v>461050041All</v>
          </cell>
          <cell r="S10566">
            <v>65</v>
          </cell>
        </row>
        <row r="10567">
          <cell r="A10567" t="str">
            <v>461090078All</v>
          </cell>
          <cell r="B10567">
            <v>931</v>
          </cell>
          <cell r="R10567" t="str">
            <v>461050047GAD/GASAll</v>
          </cell>
          <cell r="S10567">
            <v>669</v>
          </cell>
        </row>
        <row r="10568">
          <cell r="A10568" t="str">
            <v>461090081All</v>
          </cell>
          <cell r="B10568">
            <v>26</v>
          </cell>
          <cell r="R10568" t="str">
            <v>461050051All</v>
          </cell>
          <cell r="S10568">
            <v>11</v>
          </cell>
        </row>
        <row r="10569">
          <cell r="A10569" t="str">
            <v>461110011All</v>
          </cell>
          <cell r="B10569">
            <v>31</v>
          </cell>
          <cell r="R10569" t="str">
            <v>461050067All</v>
          </cell>
          <cell r="S10569">
            <v>869</v>
          </cell>
        </row>
        <row r="10570">
          <cell r="A10570" t="str">
            <v>461110016All</v>
          </cell>
          <cell r="B10570">
            <v>51</v>
          </cell>
          <cell r="R10570" t="str">
            <v>461050078All</v>
          </cell>
          <cell r="S10570">
            <v>598</v>
          </cell>
        </row>
        <row r="10571">
          <cell r="A10571" t="str">
            <v>461110041All</v>
          </cell>
          <cell r="B10571">
            <v>69</v>
          </cell>
          <cell r="R10571" t="str">
            <v>461050079All</v>
          </cell>
          <cell r="S10571">
            <v>493</v>
          </cell>
        </row>
        <row r="10572">
          <cell r="A10572" t="str">
            <v>461110051All</v>
          </cell>
          <cell r="B10572">
            <v>43</v>
          </cell>
          <cell r="R10572" t="str">
            <v>461050091All</v>
          </cell>
          <cell r="S10572">
            <v>22</v>
          </cell>
        </row>
        <row r="10573">
          <cell r="A10573" t="str">
            <v>461110078All</v>
          </cell>
          <cell r="B10573">
            <v>856</v>
          </cell>
          <cell r="R10573" t="str">
            <v>461070011All</v>
          </cell>
          <cell r="S10573">
            <v>29</v>
          </cell>
        </row>
        <row r="10574">
          <cell r="A10574" t="str">
            <v>461110081All</v>
          </cell>
          <cell r="B10574">
            <v>25</v>
          </cell>
          <cell r="R10574" t="str">
            <v>461070016All</v>
          </cell>
          <cell r="S10574">
            <v>59</v>
          </cell>
        </row>
        <row r="10575">
          <cell r="A10575" t="str">
            <v>461130011All</v>
          </cell>
          <cell r="B10575">
            <v>22</v>
          </cell>
          <cell r="R10575" t="str">
            <v>461070031All</v>
          </cell>
          <cell r="S10575">
            <v>11</v>
          </cell>
        </row>
        <row r="10576">
          <cell r="A10576" t="str">
            <v>461130016All</v>
          </cell>
          <cell r="B10576">
            <v>21</v>
          </cell>
          <cell r="R10576" t="str">
            <v>461070041All</v>
          </cell>
          <cell r="S10576">
            <v>64</v>
          </cell>
        </row>
        <row r="10577">
          <cell r="A10577" t="str">
            <v>461130078All</v>
          </cell>
          <cell r="B10577">
            <v>547</v>
          </cell>
          <cell r="R10577" t="str">
            <v>461070051All</v>
          </cell>
          <cell r="S10577">
            <v>35</v>
          </cell>
        </row>
        <row r="10578">
          <cell r="A10578" t="str">
            <v>461130079All</v>
          </cell>
          <cell r="B10578">
            <v>469</v>
          </cell>
          <cell r="R10578" t="str">
            <v>461070067All</v>
          </cell>
          <cell r="S10578">
            <v>1260</v>
          </cell>
        </row>
        <row r="10579">
          <cell r="A10579" t="str">
            <v>461130091All</v>
          </cell>
          <cell r="B10579">
            <v>20</v>
          </cell>
          <cell r="R10579" t="str">
            <v>461070078All</v>
          </cell>
          <cell r="S10579">
            <v>1092</v>
          </cell>
        </row>
        <row r="10580">
          <cell r="A10580" t="str">
            <v>461150011All</v>
          </cell>
          <cell r="B10580">
            <v>35</v>
          </cell>
          <cell r="R10580" t="str">
            <v>461070081All</v>
          </cell>
          <cell r="S10580">
            <v>20</v>
          </cell>
        </row>
        <row r="10581">
          <cell r="A10581" t="str">
            <v>461150016All</v>
          </cell>
          <cell r="B10581">
            <v>47</v>
          </cell>
          <cell r="R10581" t="str">
            <v>461090011All</v>
          </cell>
          <cell r="S10581">
            <v>36</v>
          </cell>
        </row>
        <row r="10582">
          <cell r="A10582" t="str">
            <v>461150031All</v>
          </cell>
          <cell r="B10582">
            <v>10</v>
          </cell>
          <cell r="R10582" t="str">
            <v>461090016All</v>
          </cell>
          <cell r="S10582">
            <v>55</v>
          </cell>
        </row>
        <row r="10583">
          <cell r="A10583" t="str">
            <v>461150041All</v>
          </cell>
          <cell r="B10583">
            <v>88</v>
          </cell>
          <cell r="R10583" t="str">
            <v>461090041All</v>
          </cell>
          <cell r="S10583">
            <v>102</v>
          </cell>
        </row>
        <row r="10584">
          <cell r="A10584" t="str">
            <v>461150051All</v>
          </cell>
          <cell r="B10584">
            <v>29</v>
          </cell>
          <cell r="R10584" t="str">
            <v>461090078All</v>
          </cell>
          <cell r="S10584">
            <v>931</v>
          </cell>
        </row>
        <row r="10585">
          <cell r="A10585" t="str">
            <v>461150078All</v>
          </cell>
          <cell r="B10585">
            <v>1085</v>
          </cell>
          <cell r="R10585" t="str">
            <v>461090081All</v>
          </cell>
          <cell r="S10585">
            <v>26</v>
          </cell>
        </row>
        <row r="10586">
          <cell r="A10586" t="str">
            <v>461150081All</v>
          </cell>
          <cell r="B10586">
            <v>25</v>
          </cell>
          <cell r="R10586" t="str">
            <v>461110011All</v>
          </cell>
          <cell r="S10586">
            <v>31</v>
          </cell>
        </row>
        <row r="10587">
          <cell r="A10587" t="str">
            <v>461150091All</v>
          </cell>
          <cell r="B10587">
            <v>41</v>
          </cell>
          <cell r="R10587" t="str">
            <v>461110016All</v>
          </cell>
          <cell r="S10587">
            <v>51</v>
          </cell>
        </row>
        <row r="10588">
          <cell r="A10588" t="str">
            <v>461170011All</v>
          </cell>
          <cell r="B10588">
            <v>19</v>
          </cell>
          <cell r="R10588" t="str">
            <v>461110041All</v>
          </cell>
          <cell r="S10588">
            <v>69</v>
          </cell>
        </row>
        <row r="10589">
          <cell r="A10589" t="str">
            <v>461170016All</v>
          </cell>
          <cell r="B10589">
            <v>27</v>
          </cell>
          <cell r="R10589" t="str">
            <v>461110051All</v>
          </cell>
          <cell r="S10589">
            <v>43</v>
          </cell>
        </row>
        <row r="10590">
          <cell r="A10590" t="str">
            <v>461170031All</v>
          </cell>
          <cell r="B10590">
            <v>9</v>
          </cell>
          <cell r="R10590" t="str">
            <v>461110078All</v>
          </cell>
          <cell r="S10590">
            <v>856</v>
          </cell>
        </row>
        <row r="10591">
          <cell r="A10591" t="str">
            <v>461170047GAD/GASAll</v>
          </cell>
          <cell r="B10591">
            <v>596</v>
          </cell>
          <cell r="R10591" t="str">
            <v>461110081All</v>
          </cell>
          <cell r="S10591">
            <v>25</v>
          </cell>
        </row>
        <row r="10592">
          <cell r="A10592" t="str">
            <v>461170051All</v>
          </cell>
          <cell r="B10592">
            <v>24</v>
          </cell>
          <cell r="R10592" t="str">
            <v>461130011All</v>
          </cell>
          <cell r="S10592">
            <v>22</v>
          </cell>
        </row>
        <row r="10593">
          <cell r="A10593" t="str">
            <v>461170067All</v>
          </cell>
          <cell r="B10593">
            <v>840</v>
          </cell>
          <cell r="R10593" t="str">
            <v>461130016All</v>
          </cell>
          <cell r="S10593">
            <v>21</v>
          </cell>
        </row>
        <row r="10594">
          <cell r="A10594" t="str">
            <v>461170078All</v>
          </cell>
          <cell r="B10594">
            <v>500</v>
          </cell>
          <cell r="R10594" t="str">
            <v>461130078All</v>
          </cell>
          <cell r="S10594">
            <v>547</v>
          </cell>
        </row>
        <row r="10595">
          <cell r="A10595" t="str">
            <v>461170091All</v>
          </cell>
          <cell r="B10595">
            <v>20</v>
          </cell>
          <cell r="R10595" t="str">
            <v>461130079All</v>
          </cell>
          <cell r="S10595">
            <v>469</v>
          </cell>
        </row>
        <row r="10596">
          <cell r="A10596" t="str">
            <v>461190011All</v>
          </cell>
          <cell r="B10596">
            <v>25</v>
          </cell>
          <cell r="R10596" t="str">
            <v>461130091All</v>
          </cell>
          <cell r="S10596">
            <v>20</v>
          </cell>
        </row>
        <row r="10597">
          <cell r="A10597" t="str">
            <v>461190016All</v>
          </cell>
          <cell r="B10597">
            <v>43</v>
          </cell>
          <cell r="R10597" t="str">
            <v>461150011All</v>
          </cell>
          <cell r="S10597">
            <v>35</v>
          </cell>
        </row>
        <row r="10598">
          <cell r="A10598" t="str">
            <v>461190041All</v>
          </cell>
          <cell r="B10598">
            <v>55</v>
          </cell>
          <cell r="R10598" t="str">
            <v>461150016All</v>
          </cell>
          <cell r="S10598">
            <v>47</v>
          </cell>
        </row>
        <row r="10599">
          <cell r="A10599" t="str">
            <v>461190051All</v>
          </cell>
          <cell r="B10599">
            <v>40</v>
          </cell>
          <cell r="R10599" t="str">
            <v>461150031All</v>
          </cell>
          <cell r="S10599">
            <v>10</v>
          </cell>
        </row>
        <row r="10600">
          <cell r="A10600" t="str">
            <v>461190067All</v>
          </cell>
          <cell r="B10600">
            <v>1260</v>
          </cell>
          <cell r="R10600" t="str">
            <v>461150041All</v>
          </cell>
          <cell r="S10600">
            <v>88</v>
          </cell>
        </row>
        <row r="10601">
          <cell r="A10601" t="str">
            <v>461190078All</v>
          </cell>
          <cell r="B10601">
            <v>1011</v>
          </cell>
          <cell r="R10601" t="str">
            <v>461150051All</v>
          </cell>
          <cell r="S10601">
            <v>29</v>
          </cell>
        </row>
        <row r="10602">
          <cell r="A10602" t="str">
            <v>461190081All</v>
          </cell>
          <cell r="B10602">
            <v>19</v>
          </cell>
          <cell r="R10602" t="str">
            <v>461150078All</v>
          </cell>
          <cell r="S10602">
            <v>1085</v>
          </cell>
        </row>
        <row r="10603">
          <cell r="A10603" t="str">
            <v>461210011All</v>
          </cell>
          <cell r="B10603">
            <v>21</v>
          </cell>
          <cell r="R10603" t="str">
            <v>461150081All</v>
          </cell>
          <cell r="S10603">
            <v>25</v>
          </cell>
        </row>
        <row r="10604">
          <cell r="A10604" t="str">
            <v>461210016All</v>
          </cell>
          <cell r="B10604">
            <v>26</v>
          </cell>
          <cell r="R10604" t="str">
            <v>461150091All</v>
          </cell>
          <cell r="S10604">
            <v>41</v>
          </cell>
        </row>
        <row r="10605">
          <cell r="A10605" t="str">
            <v>461210031All</v>
          </cell>
          <cell r="B10605">
            <v>9</v>
          </cell>
          <cell r="R10605" t="str">
            <v>461170011All</v>
          </cell>
          <cell r="S10605">
            <v>19</v>
          </cell>
        </row>
        <row r="10606">
          <cell r="A10606" t="str">
            <v>461210041All</v>
          </cell>
          <cell r="B10606">
            <v>77</v>
          </cell>
          <cell r="R10606" t="str">
            <v>461170016All</v>
          </cell>
          <cell r="S10606">
            <v>27</v>
          </cell>
        </row>
        <row r="10607">
          <cell r="A10607" t="str">
            <v>461210041Irrigated</v>
          </cell>
          <cell r="B10607">
            <v>121</v>
          </cell>
          <cell r="R10607" t="str">
            <v>461170031All</v>
          </cell>
          <cell r="S10607">
            <v>9</v>
          </cell>
        </row>
        <row r="10608">
          <cell r="A10608" t="str">
            <v>461210041Nonirrigated</v>
          </cell>
          <cell r="B10608">
            <v>25</v>
          </cell>
          <cell r="R10608" t="str">
            <v>461170047GAD/GASAll</v>
          </cell>
          <cell r="S10608">
            <v>596</v>
          </cell>
        </row>
        <row r="10609">
          <cell r="A10609" t="str">
            <v>461210051All</v>
          </cell>
          <cell r="B10609">
            <v>27</v>
          </cell>
          <cell r="R10609" t="str">
            <v>461170051All</v>
          </cell>
          <cell r="S10609">
            <v>24</v>
          </cell>
        </row>
        <row r="10610">
          <cell r="A10610" t="str">
            <v>461210078All</v>
          </cell>
          <cell r="B10610">
            <v>697</v>
          </cell>
          <cell r="R10610" t="str">
            <v>461170067All</v>
          </cell>
          <cell r="S10610">
            <v>840</v>
          </cell>
        </row>
        <row r="10611">
          <cell r="A10611" t="str">
            <v>461210081All</v>
          </cell>
          <cell r="B10611">
            <v>19</v>
          </cell>
          <cell r="R10611" t="str">
            <v>461170078All</v>
          </cell>
          <cell r="S10611">
            <v>500</v>
          </cell>
        </row>
        <row r="10612">
          <cell r="A10612" t="str">
            <v>461210081Irrigated</v>
          </cell>
          <cell r="B10612">
            <v>32</v>
          </cell>
          <cell r="R10612" t="str">
            <v>461170091All</v>
          </cell>
          <cell r="S10612">
            <v>20</v>
          </cell>
        </row>
        <row r="10613">
          <cell r="A10613" t="str">
            <v>461210081Nonirrigated</v>
          </cell>
          <cell r="B10613">
            <v>12</v>
          </cell>
          <cell r="R10613" t="str">
            <v>461190011All</v>
          </cell>
          <cell r="S10613">
            <v>25</v>
          </cell>
        </row>
        <row r="10614">
          <cell r="A10614" t="str">
            <v>461230011All</v>
          </cell>
          <cell r="B10614">
            <v>27</v>
          </cell>
          <cell r="R10614" t="str">
            <v>461190016All</v>
          </cell>
          <cell r="S10614">
            <v>43</v>
          </cell>
        </row>
        <row r="10615">
          <cell r="A10615" t="str">
            <v>461230016All</v>
          </cell>
          <cell r="B10615">
            <v>46</v>
          </cell>
          <cell r="R10615" t="str">
            <v>461190041All</v>
          </cell>
          <cell r="S10615">
            <v>55</v>
          </cell>
        </row>
        <row r="10616">
          <cell r="A10616" t="str">
            <v>461230041All</v>
          </cell>
          <cell r="B10616">
            <v>36</v>
          </cell>
          <cell r="R10616" t="str">
            <v>461190051All</v>
          </cell>
          <cell r="S10616">
            <v>40</v>
          </cell>
        </row>
        <row r="10617">
          <cell r="A10617" t="str">
            <v>461230051All</v>
          </cell>
          <cell r="B10617">
            <v>34</v>
          </cell>
          <cell r="R10617" t="str">
            <v>461190067All</v>
          </cell>
          <cell r="S10617">
            <v>1260</v>
          </cell>
        </row>
        <row r="10618">
          <cell r="A10618" t="str">
            <v>461230067All</v>
          </cell>
          <cell r="B10618">
            <v>1120</v>
          </cell>
          <cell r="R10618" t="str">
            <v>461190078All</v>
          </cell>
          <cell r="S10618">
            <v>1011</v>
          </cell>
        </row>
        <row r="10619">
          <cell r="A10619" t="str">
            <v>461230078All</v>
          </cell>
          <cell r="B10619">
            <v>734</v>
          </cell>
          <cell r="R10619" t="str">
            <v>461190081All</v>
          </cell>
          <cell r="S10619">
            <v>19</v>
          </cell>
        </row>
        <row r="10620">
          <cell r="A10620" t="str">
            <v>461230081All</v>
          </cell>
          <cell r="B10620">
            <v>15</v>
          </cell>
          <cell r="R10620" t="str">
            <v>461210011All</v>
          </cell>
          <cell r="S10620">
            <v>21</v>
          </cell>
        </row>
        <row r="10621">
          <cell r="A10621" t="str">
            <v>461250011All</v>
          </cell>
          <cell r="B10621">
            <v>41</v>
          </cell>
          <cell r="R10621" t="str">
            <v>461210016All</v>
          </cell>
          <cell r="S10621">
            <v>26</v>
          </cell>
        </row>
        <row r="10622">
          <cell r="A10622" t="str">
            <v>461250016All</v>
          </cell>
          <cell r="B10622">
            <v>52</v>
          </cell>
          <cell r="R10622" t="str">
            <v>461210031All</v>
          </cell>
          <cell r="S10622">
            <v>9</v>
          </cell>
        </row>
        <row r="10623">
          <cell r="A10623" t="str">
            <v>461250031All</v>
          </cell>
          <cell r="B10623">
            <v>10</v>
          </cell>
          <cell r="R10623" t="str">
            <v>461210041All</v>
          </cell>
          <cell r="S10623">
            <v>77</v>
          </cell>
        </row>
        <row r="10624">
          <cell r="A10624" t="str">
            <v>461250041All</v>
          </cell>
          <cell r="B10624">
            <v>94</v>
          </cell>
          <cell r="R10624" t="str">
            <v>461210041Irrigated</v>
          </cell>
          <cell r="S10624">
            <v>121</v>
          </cell>
        </row>
        <row r="10625">
          <cell r="A10625" t="str">
            <v>461250051All</v>
          </cell>
          <cell r="B10625">
            <v>48</v>
          </cell>
          <cell r="R10625" t="str">
            <v>461210041NonIrrigated</v>
          </cell>
          <cell r="S10625">
            <v>25</v>
          </cell>
        </row>
        <row r="10626">
          <cell r="A10626" t="str">
            <v>461250081All</v>
          </cell>
          <cell r="B10626">
            <v>27</v>
          </cell>
          <cell r="R10626" t="str">
            <v>461210051All</v>
          </cell>
          <cell r="S10626">
            <v>27</v>
          </cell>
        </row>
        <row r="10627">
          <cell r="A10627" t="str">
            <v>461270011All</v>
          </cell>
          <cell r="B10627">
            <v>38</v>
          </cell>
          <cell r="R10627" t="str">
            <v>461210078All</v>
          </cell>
          <cell r="S10627">
            <v>697</v>
          </cell>
        </row>
        <row r="10628">
          <cell r="A10628" t="str">
            <v>461270016All</v>
          </cell>
          <cell r="B10628">
            <v>62</v>
          </cell>
          <cell r="R10628" t="str">
            <v>461210081All</v>
          </cell>
          <cell r="S10628">
            <v>19</v>
          </cell>
        </row>
        <row r="10629">
          <cell r="A10629" t="str">
            <v>461270041All</v>
          </cell>
          <cell r="B10629">
            <v>104</v>
          </cell>
          <cell r="R10629" t="str">
            <v>461210081Irrigated</v>
          </cell>
          <cell r="S10629">
            <v>32</v>
          </cell>
        </row>
        <row r="10630">
          <cell r="A10630" t="str">
            <v>461270051All</v>
          </cell>
          <cell r="B10630">
            <v>48</v>
          </cell>
          <cell r="R10630" t="str">
            <v>461210081NonIrrigated</v>
          </cell>
          <cell r="S10630">
            <v>12</v>
          </cell>
        </row>
        <row r="10631">
          <cell r="A10631" t="str">
            <v>461270081All</v>
          </cell>
          <cell r="B10631">
            <v>30</v>
          </cell>
          <cell r="R10631" t="str">
            <v>461230011All</v>
          </cell>
          <cell r="S10631">
            <v>27</v>
          </cell>
        </row>
        <row r="10632">
          <cell r="A10632" t="str">
            <v>461290011All</v>
          </cell>
          <cell r="B10632">
            <v>28</v>
          </cell>
          <cell r="R10632" t="str">
            <v>461230016All</v>
          </cell>
          <cell r="S10632">
            <v>46</v>
          </cell>
        </row>
        <row r="10633">
          <cell r="A10633" t="str">
            <v>461290016All</v>
          </cell>
          <cell r="B10633">
            <v>53</v>
          </cell>
          <cell r="R10633" t="str">
            <v>461230041All</v>
          </cell>
          <cell r="S10633">
            <v>36</v>
          </cell>
        </row>
        <row r="10634">
          <cell r="A10634" t="str">
            <v>461290031All</v>
          </cell>
          <cell r="B10634">
            <v>8</v>
          </cell>
          <cell r="R10634" t="str">
            <v>461230051All</v>
          </cell>
          <cell r="S10634">
            <v>34</v>
          </cell>
        </row>
        <row r="10635">
          <cell r="A10635" t="str">
            <v>461290041All</v>
          </cell>
          <cell r="B10635">
            <v>63</v>
          </cell>
          <cell r="R10635" t="str">
            <v>461230067All</v>
          </cell>
          <cell r="S10635">
            <v>1120</v>
          </cell>
        </row>
        <row r="10636">
          <cell r="A10636" t="str">
            <v>461290051All</v>
          </cell>
          <cell r="B10636">
            <v>35</v>
          </cell>
          <cell r="R10636" t="str">
            <v>461230078All</v>
          </cell>
          <cell r="S10636">
            <v>734</v>
          </cell>
        </row>
        <row r="10637">
          <cell r="A10637" t="str">
            <v>461290067All</v>
          </cell>
          <cell r="B10637">
            <v>1260</v>
          </cell>
          <cell r="R10637" t="str">
            <v>461230081All</v>
          </cell>
          <cell r="S10637">
            <v>15</v>
          </cell>
        </row>
        <row r="10638">
          <cell r="A10638" t="str">
            <v>461290078All</v>
          </cell>
          <cell r="B10638">
            <v>1001</v>
          </cell>
          <cell r="R10638" t="str">
            <v>461250011All</v>
          </cell>
          <cell r="S10638">
            <v>41</v>
          </cell>
        </row>
        <row r="10639">
          <cell r="A10639" t="str">
            <v>461290081All</v>
          </cell>
          <cell r="B10639">
            <v>18</v>
          </cell>
          <cell r="R10639" t="str">
            <v>461250016All</v>
          </cell>
          <cell r="S10639">
            <v>52</v>
          </cell>
        </row>
        <row r="10640">
          <cell r="A10640" t="str">
            <v>461290091All</v>
          </cell>
          <cell r="B10640">
            <v>34</v>
          </cell>
          <cell r="R10640" t="str">
            <v>461250031All</v>
          </cell>
          <cell r="S10640">
            <v>10</v>
          </cell>
        </row>
        <row r="10641">
          <cell r="A10641" t="str">
            <v>461350011All</v>
          </cell>
          <cell r="B10641">
            <v>37</v>
          </cell>
          <cell r="R10641" t="str">
            <v>461250041All</v>
          </cell>
          <cell r="S10641">
            <v>94</v>
          </cell>
        </row>
        <row r="10642">
          <cell r="A10642" t="str">
            <v>461350016All</v>
          </cell>
          <cell r="B10642">
            <v>52</v>
          </cell>
          <cell r="R10642" t="str">
            <v>461250051All</v>
          </cell>
          <cell r="S10642">
            <v>48</v>
          </cell>
        </row>
        <row r="10643">
          <cell r="A10643" t="str">
            <v>461350031All</v>
          </cell>
          <cell r="B10643">
            <v>10</v>
          </cell>
          <cell r="R10643" t="str">
            <v>461250081All</v>
          </cell>
          <cell r="S10643">
            <v>27</v>
          </cell>
        </row>
        <row r="10644">
          <cell r="A10644" t="str">
            <v>461350041All</v>
          </cell>
          <cell r="B10644">
            <v>87</v>
          </cell>
          <cell r="R10644" t="str">
            <v>461270011All</v>
          </cell>
          <cell r="S10644">
            <v>38</v>
          </cell>
        </row>
        <row r="10645">
          <cell r="A10645" t="str">
            <v>461350051All</v>
          </cell>
          <cell r="B10645">
            <v>48</v>
          </cell>
          <cell r="R10645" t="str">
            <v>461270016All</v>
          </cell>
          <cell r="S10645">
            <v>62</v>
          </cell>
        </row>
        <row r="10646">
          <cell r="A10646" t="str">
            <v>461350081All</v>
          </cell>
          <cell r="B10646">
            <v>27</v>
          </cell>
          <cell r="R10646" t="str">
            <v>461270041All</v>
          </cell>
          <cell r="S10646">
            <v>104</v>
          </cell>
        </row>
        <row r="10647">
          <cell r="A10647" t="str">
            <v>461350091All</v>
          </cell>
          <cell r="B10647">
            <v>34</v>
          </cell>
          <cell r="R10647" t="str">
            <v>461270051All</v>
          </cell>
          <cell r="S10647">
            <v>48</v>
          </cell>
        </row>
        <row r="10648">
          <cell r="A10648" t="str">
            <v>461370011All</v>
          </cell>
          <cell r="B10648">
            <v>15</v>
          </cell>
          <cell r="R10648" t="str">
            <v>461270081All</v>
          </cell>
          <cell r="S10648">
            <v>30</v>
          </cell>
        </row>
        <row r="10649">
          <cell r="A10649" t="str">
            <v>461370016All</v>
          </cell>
          <cell r="B10649">
            <v>27</v>
          </cell>
          <cell r="R10649" t="str">
            <v>461290011All</v>
          </cell>
          <cell r="S10649">
            <v>28</v>
          </cell>
        </row>
        <row r="10650">
          <cell r="A10650" t="str">
            <v>461370051All</v>
          </cell>
          <cell r="B10650">
            <v>11</v>
          </cell>
          <cell r="R10650" t="str">
            <v>461290016All</v>
          </cell>
          <cell r="S10650">
            <v>53</v>
          </cell>
        </row>
        <row r="10651">
          <cell r="A10651" t="str">
            <v>461370067All</v>
          </cell>
          <cell r="B10651">
            <v>1015</v>
          </cell>
          <cell r="R10651" t="str">
            <v>461290031All</v>
          </cell>
          <cell r="S10651">
            <v>8</v>
          </cell>
        </row>
        <row r="10652">
          <cell r="A10652" t="str">
            <v>461370078All</v>
          </cell>
          <cell r="B10652">
            <v>627</v>
          </cell>
          <cell r="R10652" t="str">
            <v>461290041All</v>
          </cell>
          <cell r="S10652">
            <v>63</v>
          </cell>
        </row>
        <row r="10653">
          <cell r="A10653" t="str">
            <v>461370091All</v>
          </cell>
          <cell r="B10653">
            <v>19</v>
          </cell>
          <cell r="R10653" t="str">
            <v>461290051All</v>
          </cell>
          <cell r="S10653">
            <v>35</v>
          </cell>
        </row>
        <row r="10654">
          <cell r="A10654" t="str">
            <v>470030011All</v>
          </cell>
          <cell r="B10654">
            <v>32</v>
          </cell>
          <cell r="R10654" t="str">
            <v>461290067All</v>
          </cell>
          <cell r="S10654">
            <v>1260</v>
          </cell>
        </row>
        <row r="10655">
          <cell r="A10655" t="str">
            <v>470030041All</v>
          </cell>
          <cell r="B10655">
            <v>61</v>
          </cell>
          <cell r="R10655" t="str">
            <v>461290078All</v>
          </cell>
          <cell r="S10655">
            <v>1001</v>
          </cell>
        </row>
        <row r="10656">
          <cell r="A10656" t="str">
            <v>470030081All</v>
          </cell>
          <cell r="B10656">
            <v>21</v>
          </cell>
          <cell r="R10656" t="str">
            <v>461290081All</v>
          </cell>
          <cell r="S10656">
            <v>18</v>
          </cell>
        </row>
        <row r="10657">
          <cell r="A10657" t="str">
            <v>470050011All</v>
          </cell>
          <cell r="B10657">
            <v>29</v>
          </cell>
          <cell r="R10657" t="str">
            <v>461290091All</v>
          </cell>
          <cell r="S10657">
            <v>34</v>
          </cell>
        </row>
        <row r="10658">
          <cell r="A10658" t="str">
            <v>470050041All</v>
          </cell>
          <cell r="B10658">
            <v>69</v>
          </cell>
          <cell r="R10658" t="str">
            <v>461350011All</v>
          </cell>
          <cell r="S10658">
            <v>37</v>
          </cell>
        </row>
        <row r="10659">
          <cell r="A10659" t="str">
            <v>470050051All</v>
          </cell>
          <cell r="B10659">
            <v>47</v>
          </cell>
          <cell r="R10659" t="str">
            <v>461350016All</v>
          </cell>
          <cell r="S10659">
            <v>52</v>
          </cell>
        </row>
        <row r="10660">
          <cell r="A10660" t="str">
            <v>470050081All</v>
          </cell>
          <cell r="B10660">
            <v>21</v>
          </cell>
          <cell r="R10660" t="str">
            <v>461350031All</v>
          </cell>
          <cell r="S10660">
            <v>10</v>
          </cell>
        </row>
        <row r="10661">
          <cell r="A10661" t="str">
            <v>470070011All</v>
          </cell>
          <cell r="B10661">
            <v>30</v>
          </cell>
          <cell r="R10661" t="str">
            <v>461350041All</v>
          </cell>
          <cell r="S10661">
            <v>87</v>
          </cell>
        </row>
        <row r="10662">
          <cell r="A10662" t="str">
            <v>470070041All</v>
          </cell>
          <cell r="B10662">
            <v>55</v>
          </cell>
          <cell r="R10662" t="str">
            <v>461350051All</v>
          </cell>
          <cell r="S10662">
            <v>48</v>
          </cell>
        </row>
        <row r="10663">
          <cell r="A10663" t="str">
            <v>470070081All</v>
          </cell>
          <cell r="B10663">
            <v>19</v>
          </cell>
          <cell r="R10663" t="str">
            <v>461350081All</v>
          </cell>
          <cell r="S10663">
            <v>27</v>
          </cell>
        </row>
        <row r="10664">
          <cell r="A10664" t="str">
            <v>470090011All</v>
          </cell>
          <cell r="B10664">
            <v>30</v>
          </cell>
          <cell r="R10664" t="str">
            <v>461350091All</v>
          </cell>
          <cell r="S10664">
            <v>34</v>
          </cell>
        </row>
        <row r="10665">
          <cell r="A10665" t="str">
            <v>470090041All</v>
          </cell>
          <cell r="B10665">
            <v>52</v>
          </cell>
          <cell r="R10665" t="str">
            <v>461370011All</v>
          </cell>
          <cell r="S10665">
            <v>15</v>
          </cell>
        </row>
        <row r="10666">
          <cell r="A10666" t="str">
            <v>470090081All</v>
          </cell>
          <cell r="B10666">
            <v>19</v>
          </cell>
          <cell r="R10666" t="str">
            <v>461370016All</v>
          </cell>
          <cell r="S10666">
            <v>27</v>
          </cell>
        </row>
        <row r="10667">
          <cell r="A10667" t="str">
            <v>470110011All</v>
          </cell>
          <cell r="B10667">
            <v>29</v>
          </cell>
          <cell r="R10667" t="str">
            <v>461370051All</v>
          </cell>
          <cell r="S10667">
            <v>11</v>
          </cell>
        </row>
        <row r="10668">
          <cell r="A10668" t="str">
            <v>470110041All</v>
          </cell>
          <cell r="B10668">
            <v>43</v>
          </cell>
          <cell r="R10668" t="str">
            <v>461370067All</v>
          </cell>
          <cell r="S10668">
            <v>1015</v>
          </cell>
        </row>
        <row r="10669">
          <cell r="A10669" t="str">
            <v>470110081All</v>
          </cell>
          <cell r="B10669">
            <v>20</v>
          </cell>
          <cell r="R10669" t="str">
            <v>461370078All</v>
          </cell>
          <cell r="S10669">
            <v>627</v>
          </cell>
        </row>
        <row r="10670">
          <cell r="A10670" t="str">
            <v>470150011All</v>
          </cell>
          <cell r="B10670">
            <v>32</v>
          </cell>
          <cell r="R10670" t="str">
            <v>461370091All</v>
          </cell>
          <cell r="S10670">
            <v>19</v>
          </cell>
        </row>
        <row r="10671">
          <cell r="A10671" t="str">
            <v>470150041All</v>
          </cell>
          <cell r="B10671">
            <v>78</v>
          </cell>
          <cell r="R10671" t="str">
            <v>470030011All</v>
          </cell>
          <cell r="S10671">
            <v>32</v>
          </cell>
        </row>
        <row r="10672">
          <cell r="A10672" t="str">
            <v>470150081All</v>
          </cell>
          <cell r="B10672">
            <v>23</v>
          </cell>
          <cell r="R10672" t="str">
            <v>470030041All</v>
          </cell>
          <cell r="S10672">
            <v>61</v>
          </cell>
        </row>
        <row r="10673">
          <cell r="A10673" t="str">
            <v>470170011All</v>
          </cell>
          <cell r="B10673">
            <v>36</v>
          </cell>
          <cell r="R10673" t="str">
            <v>470030081All</v>
          </cell>
          <cell r="S10673">
            <v>21</v>
          </cell>
        </row>
        <row r="10674">
          <cell r="A10674" t="str">
            <v>470170041All</v>
          </cell>
          <cell r="B10674">
            <v>84</v>
          </cell>
          <cell r="R10674" t="str">
            <v>470050011All</v>
          </cell>
          <cell r="S10674">
            <v>29</v>
          </cell>
        </row>
        <row r="10675">
          <cell r="A10675" t="str">
            <v>470170051All</v>
          </cell>
          <cell r="B10675">
            <v>47</v>
          </cell>
          <cell r="R10675" t="str">
            <v>470050041All</v>
          </cell>
          <cell r="S10675">
            <v>69</v>
          </cell>
        </row>
        <row r="10676">
          <cell r="A10676" t="str">
            <v>470170081All</v>
          </cell>
          <cell r="B10676">
            <v>22</v>
          </cell>
          <cell r="R10676" t="str">
            <v>470050051All</v>
          </cell>
          <cell r="S10676">
            <v>47</v>
          </cell>
        </row>
        <row r="10677">
          <cell r="A10677" t="str">
            <v>470190041All</v>
          </cell>
          <cell r="B10677">
            <v>43</v>
          </cell>
          <cell r="R10677" t="str">
            <v>470050081All</v>
          </cell>
          <cell r="S10677">
            <v>21</v>
          </cell>
        </row>
        <row r="10678">
          <cell r="A10678" t="str">
            <v>470210041All</v>
          </cell>
          <cell r="B10678">
            <v>69</v>
          </cell>
          <cell r="R10678" t="str">
            <v>470070011All</v>
          </cell>
          <cell r="S10678">
            <v>30</v>
          </cell>
        </row>
        <row r="10679">
          <cell r="A10679" t="str">
            <v>470210081All</v>
          </cell>
          <cell r="B10679">
            <v>22</v>
          </cell>
          <cell r="R10679" t="str">
            <v>470070041All</v>
          </cell>
          <cell r="S10679">
            <v>55</v>
          </cell>
        </row>
        <row r="10680">
          <cell r="A10680" t="str">
            <v>470230011All</v>
          </cell>
          <cell r="B10680">
            <v>33</v>
          </cell>
          <cell r="R10680" t="str">
            <v>470070081All</v>
          </cell>
          <cell r="S10680">
            <v>19</v>
          </cell>
        </row>
        <row r="10681">
          <cell r="A10681" t="str">
            <v>470230041All</v>
          </cell>
          <cell r="B10681">
            <v>68</v>
          </cell>
          <cell r="R10681" t="str">
            <v>470090011All</v>
          </cell>
          <cell r="S10681">
            <v>30</v>
          </cell>
        </row>
        <row r="10682">
          <cell r="A10682" t="str">
            <v>470230051All</v>
          </cell>
          <cell r="B10682">
            <v>47</v>
          </cell>
          <cell r="R10682" t="str">
            <v>470090041All</v>
          </cell>
          <cell r="S10682">
            <v>52</v>
          </cell>
        </row>
        <row r="10683">
          <cell r="A10683" t="str">
            <v>470230081All</v>
          </cell>
          <cell r="B10683">
            <v>20</v>
          </cell>
          <cell r="R10683" t="str">
            <v>470090081All</v>
          </cell>
          <cell r="S10683">
            <v>19</v>
          </cell>
        </row>
        <row r="10684">
          <cell r="A10684" t="str">
            <v>470250041All</v>
          </cell>
          <cell r="B10684">
            <v>49</v>
          </cell>
          <cell r="R10684" t="str">
            <v>470110011All</v>
          </cell>
          <cell r="S10684">
            <v>29</v>
          </cell>
        </row>
        <row r="10685">
          <cell r="A10685" t="str">
            <v>470270041All</v>
          </cell>
          <cell r="B10685">
            <v>67</v>
          </cell>
          <cell r="R10685" t="str">
            <v>470110041All</v>
          </cell>
          <cell r="S10685">
            <v>43</v>
          </cell>
        </row>
        <row r="10686">
          <cell r="A10686" t="str">
            <v>470270081All</v>
          </cell>
          <cell r="B10686">
            <v>23</v>
          </cell>
          <cell r="R10686" t="str">
            <v>470110081All</v>
          </cell>
          <cell r="S10686">
            <v>20</v>
          </cell>
        </row>
        <row r="10687">
          <cell r="A10687" t="str">
            <v>470290041All</v>
          </cell>
          <cell r="B10687">
            <v>55</v>
          </cell>
          <cell r="R10687" t="str">
            <v>470150011All</v>
          </cell>
          <cell r="S10687">
            <v>32</v>
          </cell>
        </row>
        <row r="10688">
          <cell r="A10688" t="str">
            <v>470290081All</v>
          </cell>
          <cell r="B10688">
            <v>22</v>
          </cell>
          <cell r="R10688" t="str">
            <v>470150041All</v>
          </cell>
          <cell r="S10688">
            <v>78</v>
          </cell>
        </row>
        <row r="10689">
          <cell r="A10689" t="str">
            <v>470310011All</v>
          </cell>
          <cell r="B10689">
            <v>34</v>
          </cell>
          <cell r="R10689" t="str">
            <v>470150081All</v>
          </cell>
          <cell r="S10689">
            <v>23</v>
          </cell>
        </row>
        <row r="10690">
          <cell r="A10690" t="str">
            <v>470310041All</v>
          </cell>
          <cell r="B10690">
            <v>76</v>
          </cell>
          <cell r="R10690" t="str">
            <v>470170011All</v>
          </cell>
          <cell r="S10690">
            <v>36</v>
          </cell>
        </row>
        <row r="10691">
          <cell r="A10691" t="str">
            <v>470310081All</v>
          </cell>
          <cell r="B10691">
            <v>23</v>
          </cell>
          <cell r="R10691" t="str">
            <v>470170041All</v>
          </cell>
          <cell r="S10691">
            <v>84</v>
          </cell>
        </row>
        <row r="10692">
          <cell r="A10692" t="str">
            <v>470330011All</v>
          </cell>
          <cell r="B10692">
            <v>36</v>
          </cell>
          <cell r="R10692" t="str">
            <v>470170051All</v>
          </cell>
          <cell r="S10692">
            <v>47</v>
          </cell>
        </row>
        <row r="10693">
          <cell r="A10693" t="str">
            <v>470330041All</v>
          </cell>
          <cell r="B10693">
            <v>78</v>
          </cell>
          <cell r="R10693" t="str">
            <v>470170081All</v>
          </cell>
          <cell r="S10693">
            <v>22</v>
          </cell>
        </row>
        <row r="10694">
          <cell r="A10694" t="str">
            <v>470330051All</v>
          </cell>
          <cell r="B10694">
            <v>52</v>
          </cell>
          <cell r="R10694" t="str">
            <v>470190041All</v>
          </cell>
          <cell r="S10694">
            <v>43</v>
          </cell>
        </row>
        <row r="10695">
          <cell r="A10695" t="str">
            <v>470330081All</v>
          </cell>
          <cell r="B10695">
            <v>20</v>
          </cell>
          <cell r="R10695" t="str">
            <v>470210041All</v>
          </cell>
          <cell r="S10695">
            <v>69</v>
          </cell>
        </row>
        <row r="10696">
          <cell r="A10696" t="str">
            <v>470350011All</v>
          </cell>
          <cell r="B10696">
            <v>28</v>
          </cell>
          <cell r="R10696" t="str">
            <v>470210081All</v>
          </cell>
          <cell r="S10696">
            <v>22</v>
          </cell>
        </row>
        <row r="10697">
          <cell r="A10697" t="str">
            <v>470350041All</v>
          </cell>
          <cell r="B10697">
            <v>50</v>
          </cell>
          <cell r="R10697" t="str">
            <v>470230011All</v>
          </cell>
          <cell r="S10697">
            <v>33</v>
          </cell>
        </row>
        <row r="10698">
          <cell r="A10698" t="str">
            <v>470350081All</v>
          </cell>
          <cell r="B10698">
            <v>22</v>
          </cell>
          <cell r="R10698" t="str">
            <v>470230041All</v>
          </cell>
          <cell r="S10698">
            <v>68</v>
          </cell>
        </row>
        <row r="10699">
          <cell r="A10699" t="str">
            <v>470370011All</v>
          </cell>
          <cell r="B10699">
            <v>30</v>
          </cell>
          <cell r="R10699" t="str">
            <v>470230051All</v>
          </cell>
          <cell r="S10699">
            <v>47</v>
          </cell>
        </row>
        <row r="10700">
          <cell r="A10700" t="str">
            <v>470370041All</v>
          </cell>
          <cell r="B10700">
            <v>66</v>
          </cell>
          <cell r="R10700" t="str">
            <v>470230081All</v>
          </cell>
          <cell r="S10700">
            <v>20</v>
          </cell>
        </row>
        <row r="10701">
          <cell r="A10701" t="str">
            <v>470370081All</v>
          </cell>
          <cell r="B10701">
            <v>22</v>
          </cell>
          <cell r="R10701" t="str">
            <v>470250041All</v>
          </cell>
          <cell r="S10701">
            <v>49</v>
          </cell>
        </row>
        <row r="10702">
          <cell r="A10702" t="str">
            <v>470390041All</v>
          </cell>
          <cell r="B10702">
            <v>79</v>
          </cell>
          <cell r="R10702" t="str">
            <v>470270041All</v>
          </cell>
          <cell r="S10702">
            <v>67</v>
          </cell>
        </row>
        <row r="10703">
          <cell r="A10703" t="str">
            <v>470390081All</v>
          </cell>
          <cell r="B10703">
            <v>21</v>
          </cell>
          <cell r="R10703" t="str">
            <v>470270081All</v>
          </cell>
          <cell r="S10703">
            <v>23</v>
          </cell>
        </row>
        <row r="10704">
          <cell r="A10704" t="str">
            <v>470410011All</v>
          </cell>
          <cell r="B10704">
            <v>30</v>
          </cell>
          <cell r="R10704" t="str">
            <v>470290041All</v>
          </cell>
          <cell r="S10704">
            <v>55</v>
          </cell>
        </row>
        <row r="10705">
          <cell r="A10705" t="str">
            <v>470410041All</v>
          </cell>
          <cell r="B10705">
            <v>79</v>
          </cell>
          <cell r="R10705" t="str">
            <v>470290081All</v>
          </cell>
          <cell r="S10705">
            <v>22</v>
          </cell>
        </row>
        <row r="10706">
          <cell r="A10706" t="str">
            <v>470410081All</v>
          </cell>
          <cell r="B10706">
            <v>24</v>
          </cell>
          <cell r="R10706" t="str">
            <v>470310011All</v>
          </cell>
          <cell r="S10706">
            <v>34</v>
          </cell>
        </row>
        <row r="10707">
          <cell r="A10707" t="str">
            <v>470430041All</v>
          </cell>
          <cell r="B10707">
            <v>60</v>
          </cell>
          <cell r="R10707" t="str">
            <v>470310041All</v>
          </cell>
          <cell r="S10707">
            <v>76</v>
          </cell>
        </row>
        <row r="10708">
          <cell r="A10708" t="str">
            <v>470430081All</v>
          </cell>
          <cell r="B10708">
            <v>22</v>
          </cell>
          <cell r="R10708" t="str">
            <v>470310081All</v>
          </cell>
          <cell r="S10708">
            <v>23</v>
          </cell>
        </row>
        <row r="10709">
          <cell r="A10709" t="str">
            <v>470450011All</v>
          </cell>
          <cell r="B10709">
            <v>27</v>
          </cell>
          <cell r="R10709" t="str">
            <v>470330011All</v>
          </cell>
          <cell r="S10709">
            <v>36</v>
          </cell>
        </row>
        <row r="10710">
          <cell r="A10710" t="str">
            <v>470450041All</v>
          </cell>
          <cell r="B10710">
            <v>85</v>
          </cell>
          <cell r="R10710" t="str">
            <v>470330041All</v>
          </cell>
          <cell r="S10710">
            <v>78</v>
          </cell>
        </row>
        <row r="10711">
          <cell r="A10711" t="str">
            <v>470450051All</v>
          </cell>
          <cell r="B10711">
            <v>55</v>
          </cell>
          <cell r="R10711" t="str">
            <v>470330051All</v>
          </cell>
          <cell r="S10711">
            <v>52</v>
          </cell>
        </row>
        <row r="10712">
          <cell r="A10712" t="str">
            <v>470450081All</v>
          </cell>
          <cell r="B10712">
            <v>23</v>
          </cell>
          <cell r="R10712" t="str">
            <v>470330081All</v>
          </cell>
          <cell r="S10712">
            <v>20</v>
          </cell>
        </row>
        <row r="10713">
          <cell r="A10713" t="str">
            <v>470470011All</v>
          </cell>
          <cell r="B10713">
            <v>30</v>
          </cell>
          <cell r="R10713" t="str">
            <v>470350011All</v>
          </cell>
          <cell r="S10713">
            <v>28</v>
          </cell>
        </row>
        <row r="10714">
          <cell r="A10714" t="str">
            <v>470470041All</v>
          </cell>
          <cell r="B10714">
            <v>78</v>
          </cell>
          <cell r="R10714" t="str">
            <v>470350041All</v>
          </cell>
          <cell r="S10714">
            <v>50</v>
          </cell>
        </row>
        <row r="10715">
          <cell r="A10715" t="str">
            <v>470470051All</v>
          </cell>
          <cell r="B10715">
            <v>51</v>
          </cell>
          <cell r="R10715" t="str">
            <v>470350081All</v>
          </cell>
          <cell r="S10715">
            <v>22</v>
          </cell>
        </row>
        <row r="10716">
          <cell r="A10716" t="str">
            <v>470470081All</v>
          </cell>
          <cell r="B10716">
            <v>20</v>
          </cell>
          <cell r="R10716" t="str">
            <v>470370011All</v>
          </cell>
          <cell r="S10716">
            <v>30</v>
          </cell>
        </row>
        <row r="10717">
          <cell r="A10717" t="str">
            <v>470490041All</v>
          </cell>
          <cell r="B10717">
            <v>58</v>
          </cell>
          <cell r="R10717" t="str">
            <v>470370041All</v>
          </cell>
          <cell r="S10717">
            <v>66</v>
          </cell>
        </row>
        <row r="10718">
          <cell r="A10718" t="str">
            <v>470490081All</v>
          </cell>
          <cell r="B10718">
            <v>22</v>
          </cell>
          <cell r="R10718" t="str">
            <v>470370081All</v>
          </cell>
          <cell r="S10718">
            <v>22</v>
          </cell>
        </row>
        <row r="10719">
          <cell r="A10719" t="str">
            <v>470510011All</v>
          </cell>
          <cell r="B10719">
            <v>39</v>
          </cell>
          <cell r="R10719" t="str">
            <v>470390041All</v>
          </cell>
          <cell r="S10719">
            <v>79</v>
          </cell>
        </row>
        <row r="10720">
          <cell r="A10720" t="str">
            <v>470510041All</v>
          </cell>
          <cell r="B10720">
            <v>78</v>
          </cell>
          <cell r="R10720" t="str">
            <v>470390081All</v>
          </cell>
          <cell r="S10720">
            <v>21</v>
          </cell>
        </row>
        <row r="10721">
          <cell r="A10721" t="str">
            <v>470510081All</v>
          </cell>
          <cell r="B10721">
            <v>21</v>
          </cell>
          <cell r="R10721" t="str">
            <v>470410011All</v>
          </cell>
          <cell r="S10721">
            <v>30</v>
          </cell>
        </row>
        <row r="10722">
          <cell r="A10722" t="str">
            <v>470530011All</v>
          </cell>
          <cell r="B10722">
            <v>35</v>
          </cell>
          <cell r="R10722" t="str">
            <v>470410041All</v>
          </cell>
          <cell r="S10722">
            <v>79</v>
          </cell>
        </row>
        <row r="10723">
          <cell r="A10723" t="str">
            <v>470530041All</v>
          </cell>
          <cell r="B10723">
            <v>85</v>
          </cell>
          <cell r="R10723" t="str">
            <v>470410081All</v>
          </cell>
          <cell r="S10723">
            <v>24</v>
          </cell>
        </row>
        <row r="10724">
          <cell r="A10724" t="str">
            <v>470530051All</v>
          </cell>
          <cell r="B10724">
            <v>47</v>
          </cell>
          <cell r="R10724" t="str">
            <v>470430041All</v>
          </cell>
          <cell r="S10724">
            <v>60</v>
          </cell>
        </row>
        <row r="10725">
          <cell r="A10725" t="str">
            <v>470530081All</v>
          </cell>
          <cell r="B10725">
            <v>21</v>
          </cell>
          <cell r="R10725" t="str">
            <v>470430081All</v>
          </cell>
          <cell r="S10725">
            <v>22</v>
          </cell>
        </row>
        <row r="10726">
          <cell r="A10726" t="str">
            <v>470550011All</v>
          </cell>
          <cell r="B10726">
            <v>34</v>
          </cell>
          <cell r="R10726" t="str">
            <v>470450011All</v>
          </cell>
          <cell r="S10726">
            <v>27</v>
          </cell>
        </row>
        <row r="10727">
          <cell r="A10727" t="str">
            <v>470550041All</v>
          </cell>
          <cell r="B10727">
            <v>78</v>
          </cell>
          <cell r="R10727" t="str">
            <v>470450018LGRAll</v>
          </cell>
          <cell r="S10727">
            <v>4011</v>
          </cell>
        </row>
        <row r="10728">
          <cell r="A10728" t="str">
            <v>470550051All</v>
          </cell>
          <cell r="B10728">
            <v>30</v>
          </cell>
          <cell r="R10728" t="str">
            <v>470450041All</v>
          </cell>
          <cell r="S10728">
            <v>85</v>
          </cell>
        </row>
        <row r="10729">
          <cell r="A10729" t="str">
            <v>470550081All</v>
          </cell>
          <cell r="B10729">
            <v>22</v>
          </cell>
          <cell r="R10729" t="str">
            <v>470450051All</v>
          </cell>
          <cell r="S10729">
            <v>55</v>
          </cell>
        </row>
        <row r="10730">
          <cell r="A10730" t="str">
            <v>470570041All</v>
          </cell>
          <cell r="B10730">
            <v>42</v>
          </cell>
          <cell r="R10730" t="str">
            <v>470450081All</v>
          </cell>
          <cell r="S10730">
            <v>23</v>
          </cell>
        </row>
        <row r="10731">
          <cell r="A10731" t="str">
            <v>470590011All</v>
          </cell>
          <cell r="B10731">
            <v>29</v>
          </cell>
          <cell r="R10731" t="str">
            <v>470470011All</v>
          </cell>
          <cell r="S10731">
            <v>30</v>
          </cell>
        </row>
        <row r="10732">
          <cell r="A10732" t="str">
            <v>470590041All</v>
          </cell>
          <cell r="B10732">
            <v>50</v>
          </cell>
          <cell r="R10732" t="str">
            <v>470470041All</v>
          </cell>
          <cell r="S10732">
            <v>78</v>
          </cell>
        </row>
        <row r="10733">
          <cell r="A10733" t="str">
            <v>470590081All</v>
          </cell>
          <cell r="B10733">
            <v>20</v>
          </cell>
          <cell r="R10733" t="str">
            <v>470470051All</v>
          </cell>
          <cell r="S10733">
            <v>51</v>
          </cell>
        </row>
        <row r="10734">
          <cell r="A10734" t="str">
            <v>470610011All</v>
          </cell>
          <cell r="B10734">
            <v>34</v>
          </cell>
          <cell r="R10734" t="str">
            <v>470470081All</v>
          </cell>
          <cell r="S10734">
            <v>20</v>
          </cell>
        </row>
        <row r="10735">
          <cell r="A10735" t="str">
            <v>470610041All</v>
          </cell>
          <cell r="B10735">
            <v>71</v>
          </cell>
          <cell r="R10735" t="str">
            <v>470490041All</v>
          </cell>
          <cell r="S10735">
            <v>58</v>
          </cell>
        </row>
        <row r="10736">
          <cell r="A10736" t="str">
            <v>470610081All</v>
          </cell>
          <cell r="B10736">
            <v>21</v>
          </cell>
          <cell r="R10736" t="str">
            <v>470490081All</v>
          </cell>
          <cell r="S10736">
            <v>22</v>
          </cell>
        </row>
        <row r="10737">
          <cell r="A10737" t="str">
            <v>470630011All</v>
          </cell>
          <cell r="B10737">
            <v>31</v>
          </cell>
          <cell r="R10737" t="str">
            <v>470510011All</v>
          </cell>
          <cell r="S10737">
            <v>39</v>
          </cell>
        </row>
        <row r="10738">
          <cell r="A10738" t="str">
            <v>470630041All</v>
          </cell>
          <cell r="B10738">
            <v>60</v>
          </cell>
          <cell r="R10738" t="str">
            <v>470510041All</v>
          </cell>
          <cell r="S10738">
            <v>78</v>
          </cell>
        </row>
        <row r="10739">
          <cell r="A10739" t="str">
            <v>470630081All</v>
          </cell>
          <cell r="B10739">
            <v>18</v>
          </cell>
          <cell r="R10739" t="str">
            <v>470510081All</v>
          </cell>
          <cell r="S10739">
            <v>21</v>
          </cell>
        </row>
        <row r="10740">
          <cell r="A10740" t="str">
            <v>470650011All</v>
          </cell>
          <cell r="B10740">
            <v>28</v>
          </cell>
          <cell r="R10740" t="str">
            <v>470530011All</v>
          </cell>
          <cell r="S10740">
            <v>35</v>
          </cell>
        </row>
        <row r="10741">
          <cell r="A10741" t="str">
            <v>470650041All</v>
          </cell>
          <cell r="B10741">
            <v>49</v>
          </cell>
          <cell r="R10741" t="str">
            <v>470530041All</v>
          </cell>
          <cell r="S10741">
            <v>85</v>
          </cell>
        </row>
        <row r="10742">
          <cell r="A10742" t="str">
            <v>470690011All</v>
          </cell>
          <cell r="B10742">
            <v>32</v>
          </cell>
          <cell r="R10742" t="str">
            <v>470530051All</v>
          </cell>
          <cell r="S10742">
            <v>47</v>
          </cell>
        </row>
        <row r="10743">
          <cell r="A10743" t="str">
            <v>470690041All</v>
          </cell>
          <cell r="B10743">
            <v>74</v>
          </cell>
          <cell r="R10743" t="str">
            <v>470530081All</v>
          </cell>
          <cell r="S10743">
            <v>21</v>
          </cell>
        </row>
        <row r="10744">
          <cell r="A10744" t="str">
            <v>470690051All</v>
          </cell>
          <cell r="B10744">
            <v>40</v>
          </cell>
          <cell r="R10744" t="str">
            <v>470550011All</v>
          </cell>
          <cell r="S10744">
            <v>34</v>
          </cell>
        </row>
        <row r="10745">
          <cell r="A10745" t="str">
            <v>470690081All</v>
          </cell>
          <cell r="B10745">
            <v>18</v>
          </cell>
          <cell r="R10745" t="str">
            <v>470550041All</v>
          </cell>
          <cell r="S10745">
            <v>78</v>
          </cell>
        </row>
        <row r="10746">
          <cell r="A10746" t="str">
            <v>470710011All</v>
          </cell>
          <cell r="B10746">
            <v>22</v>
          </cell>
          <cell r="R10746" t="str">
            <v>470550051All</v>
          </cell>
          <cell r="S10746">
            <v>30</v>
          </cell>
        </row>
        <row r="10747">
          <cell r="A10747" t="str">
            <v>470710041All</v>
          </cell>
          <cell r="B10747">
            <v>64</v>
          </cell>
          <cell r="R10747" t="str">
            <v>470550081All</v>
          </cell>
          <cell r="S10747">
            <v>22</v>
          </cell>
        </row>
        <row r="10748">
          <cell r="A10748" t="str">
            <v>470710051All</v>
          </cell>
          <cell r="B10748">
            <v>47</v>
          </cell>
          <cell r="R10748" t="str">
            <v>470570041All</v>
          </cell>
          <cell r="S10748">
            <v>42</v>
          </cell>
        </row>
        <row r="10749">
          <cell r="A10749" t="str">
            <v>470710081All</v>
          </cell>
          <cell r="B10749">
            <v>20</v>
          </cell>
          <cell r="R10749" t="str">
            <v>470590011All</v>
          </cell>
          <cell r="S10749">
            <v>29</v>
          </cell>
        </row>
        <row r="10750">
          <cell r="A10750" t="str">
            <v>470730041All</v>
          </cell>
          <cell r="B10750">
            <v>50</v>
          </cell>
          <cell r="R10750" t="str">
            <v>470590041All</v>
          </cell>
          <cell r="S10750">
            <v>50</v>
          </cell>
        </row>
        <row r="10751">
          <cell r="A10751" t="str">
            <v>470750011All</v>
          </cell>
          <cell r="B10751">
            <v>38</v>
          </cell>
          <cell r="R10751" t="str">
            <v>470590081All</v>
          </cell>
          <cell r="S10751">
            <v>20</v>
          </cell>
        </row>
        <row r="10752">
          <cell r="A10752" t="str">
            <v>470750041All</v>
          </cell>
          <cell r="B10752">
            <v>81</v>
          </cell>
          <cell r="R10752" t="str">
            <v>470610011All</v>
          </cell>
          <cell r="S10752">
            <v>34</v>
          </cell>
        </row>
        <row r="10753">
          <cell r="A10753" t="str">
            <v>470750051All</v>
          </cell>
          <cell r="B10753">
            <v>47</v>
          </cell>
          <cell r="R10753" t="str">
            <v>470610041All</v>
          </cell>
          <cell r="S10753">
            <v>71</v>
          </cell>
        </row>
        <row r="10754">
          <cell r="A10754" t="str">
            <v>470750081All</v>
          </cell>
          <cell r="B10754">
            <v>19</v>
          </cell>
          <cell r="R10754" t="str">
            <v>470610081All</v>
          </cell>
          <cell r="S10754">
            <v>21</v>
          </cell>
        </row>
        <row r="10755">
          <cell r="A10755" t="str">
            <v>470770011All</v>
          </cell>
          <cell r="B10755">
            <v>31</v>
          </cell>
          <cell r="R10755" t="str">
            <v>470630011All</v>
          </cell>
          <cell r="S10755">
            <v>31</v>
          </cell>
        </row>
        <row r="10756">
          <cell r="A10756" t="str">
            <v>470770041All</v>
          </cell>
          <cell r="B10756">
            <v>81</v>
          </cell>
          <cell r="R10756" t="str">
            <v>470630041All</v>
          </cell>
          <cell r="S10756">
            <v>60</v>
          </cell>
        </row>
        <row r="10757">
          <cell r="A10757" t="str">
            <v>470770051All</v>
          </cell>
          <cell r="B10757">
            <v>47</v>
          </cell>
          <cell r="R10757" t="str">
            <v>470630081All</v>
          </cell>
          <cell r="S10757">
            <v>18</v>
          </cell>
        </row>
        <row r="10758">
          <cell r="A10758" t="str">
            <v>470770081All</v>
          </cell>
          <cell r="B10758">
            <v>22</v>
          </cell>
          <cell r="R10758" t="str">
            <v>470650011All</v>
          </cell>
          <cell r="S10758">
            <v>28</v>
          </cell>
        </row>
        <row r="10759">
          <cell r="A10759" t="str">
            <v>470790011All</v>
          </cell>
          <cell r="B10759">
            <v>35</v>
          </cell>
          <cell r="R10759" t="str">
            <v>470650041All</v>
          </cell>
          <cell r="S10759">
            <v>49</v>
          </cell>
        </row>
        <row r="10760">
          <cell r="A10760" t="str">
            <v>470790041All</v>
          </cell>
          <cell r="B10760">
            <v>87</v>
          </cell>
          <cell r="R10760" t="str">
            <v>470690011All</v>
          </cell>
          <cell r="S10760">
            <v>32</v>
          </cell>
        </row>
        <row r="10761">
          <cell r="A10761" t="str">
            <v>470790051All</v>
          </cell>
          <cell r="B10761">
            <v>47</v>
          </cell>
          <cell r="R10761" t="str">
            <v>470690041All</v>
          </cell>
          <cell r="S10761">
            <v>74</v>
          </cell>
        </row>
        <row r="10762">
          <cell r="A10762" t="str">
            <v>470790081All</v>
          </cell>
          <cell r="B10762">
            <v>22</v>
          </cell>
          <cell r="R10762" t="str">
            <v>470690051All</v>
          </cell>
          <cell r="S10762">
            <v>40</v>
          </cell>
        </row>
        <row r="10763">
          <cell r="A10763" t="str">
            <v>470810011All</v>
          </cell>
          <cell r="B10763">
            <v>34</v>
          </cell>
          <cell r="R10763" t="str">
            <v>470690081All</v>
          </cell>
          <cell r="S10763">
            <v>18</v>
          </cell>
        </row>
        <row r="10764">
          <cell r="A10764" t="str">
            <v>470810041All</v>
          </cell>
          <cell r="B10764">
            <v>65</v>
          </cell>
          <cell r="R10764" t="str">
            <v>470710011All</v>
          </cell>
          <cell r="S10764">
            <v>22</v>
          </cell>
        </row>
        <row r="10765">
          <cell r="A10765" t="str">
            <v>470810081All</v>
          </cell>
          <cell r="B10765">
            <v>22</v>
          </cell>
          <cell r="R10765" t="str">
            <v>470710041All</v>
          </cell>
          <cell r="S10765">
            <v>64</v>
          </cell>
        </row>
        <row r="10766">
          <cell r="A10766" t="str">
            <v>470830041All</v>
          </cell>
          <cell r="B10766">
            <v>66</v>
          </cell>
          <cell r="R10766" t="str">
            <v>470710051All</v>
          </cell>
          <cell r="S10766">
            <v>47</v>
          </cell>
        </row>
        <row r="10767">
          <cell r="A10767" t="str">
            <v>470830081All</v>
          </cell>
          <cell r="B10767">
            <v>19</v>
          </cell>
          <cell r="R10767" t="str">
            <v>470710081All</v>
          </cell>
          <cell r="S10767">
            <v>20</v>
          </cell>
        </row>
        <row r="10768">
          <cell r="A10768" t="str">
            <v>470850041All</v>
          </cell>
          <cell r="B10768">
            <v>83</v>
          </cell>
          <cell r="R10768" t="str">
            <v>470730041All</v>
          </cell>
          <cell r="S10768">
            <v>50</v>
          </cell>
        </row>
        <row r="10769">
          <cell r="A10769" t="str">
            <v>470850081All</v>
          </cell>
          <cell r="B10769">
            <v>25</v>
          </cell>
          <cell r="R10769" t="str">
            <v>470750011All</v>
          </cell>
          <cell r="S10769">
            <v>38</v>
          </cell>
        </row>
        <row r="10770">
          <cell r="A10770" t="str">
            <v>470870041All</v>
          </cell>
          <cell r="B10770">
            <v>53</v>
          </cell>
          <cell r="R10770" t="str">
            <v>470750041All</v>
          </cell>
          <cell r="S10770">
            <v>81</v>
          </cell>
        </row>
        <row r="10771">
          <cell r="A10771" t="str">
            <v>470870081All</v>
          </cell>
          <cell r="B10771">
            <v>23</v>
          </cell>
          <cell r="R10771" t="str">
            <v>470750051All</v>
          </cell>
          <cell r="S10771">
            <v>47</v>
          </cell>
        </row>
        <row r="10772">
          <cell r="A10772" t="str">
            <v>470890011All</v>
          </cell>
          <cell r="B10772">
            <v>32</v>
          </cell>
          <cell r="R10772" t="str">
            <v>470750081All</v>
          </cell>
          <cell r="S10772">
            <v>19</v>
          </cell>
        </row>
        <row r="10773">
          <cell r="A10773" t="str">
            <v>470890041All</v>
          </cell>
          <cell r="B10773">
            <v>55</v>
          </cell>
          <cell r="R10773" t="str">
            <v>470770011All</v>
          </cell>
          <cell r="S10773">
            <v>31</v>
          </cell>
        </row>
        <row r="10774">
          <cell r="A10774" t="str">
            <v>470890081All</v>
          </cell>
          <cell r="B10774">
            <v>20</v>
          </cell>
          <cell r="R10774" t="str">
            <v>470770041All</v>
          </cell>
          <cell r="S10774">
            <v>81</v>
          </cell>
        </row>
        <row r="10775">
          <cell r="A10775" t="str">
            <v>470910041All</v>
          </cell>
          <cell r="B10775">
            <v>50</v>
          </cell>
          <cell r="R10775" t="str">
            <v>470770051All</v>
          </cell>
          <cell r="S10775">
            <v>47</v>
          </cell>
        </row>
        <row r="10776">
          <cell r="A10776" t="str">
            <v>470930011All</v>
          </cell>
          <cell r="B10776">
            <v>31</v>
          </cell>
          <cell r="R10776" t="str">
            <v>470770081All</v>
          </cell>
          <cell r="S10776">
            <v>22</v>
          </cell>
        </row>
        <row r="10777">
          <cell r="A10777" t="str">
            <v>470930041All</v>
          </cell>
          <cell r="B10777">
            <v>51</v>
          </cell>
          <cell r="R10777" t="str">
            <v>470790011All</v>
          </cell>
          <cell r="S10777">
            <v>35</v>
          </cell>
        </row>
        <row r="10778">
          <cell r="A10778" t="str">
            <v>470950011All</v>
          </cell>
          <cell r="B10778">
            <v>36</v>
          </cell>
          <cell r="R10778" t="str">
            <v>470790041All</v>
          </cell>
          <cell r="S10778">
            <v>87</v>
          </cell>
        </row>
        <row r="10779">
          <cell r="A10779" t="str">
            <v>470950041All</v>
          </cell>
          <cell r="B10779">
            <v>95</v>
          </cell>
          <cell r="R10779" t="str">
            <v>470790051All</v>
          </cell>
          <cell r="S10779">
            <v>47</v>
          </cell>
        </row>
        <row r="10780">
          <cell r="A10780" t="str">
            <v>470950051All</v>
          </cell>
          <cell r="B10780">
            <v>47</v>
          </cell>
          <cell r="R10780" t="str">
            <v>470790081All</v>
          </cell>
          <cell r="S10780">
            <v>22</v>
          </cell>
        </row>
        <row r="10781">
          <cell r="A10781" t="str">
            <v>470950081All</v>
          </cell>
          <cell r="B10781">
            <v>24</v>
          </cell>
          <cell r="R10781" t="str">
            <v>470810011All</v>
          </cell>
          <cell r="S10781">
            <v>34</v>
          </cell>
        </row>
        <row r="10782">
          <cell r="A10782" t="str">
            <v>470970011All</v>
          </cell>
          <cell r="B10782">
            <v>33</v>
          </cell>
          <cell r="R10782" t="str">
            <v>470810041All</v>
          </cell>
          <cell r="S10782">
            <v>65</v>
          </cell>
        </row>
        <row r="10783">
          <cell r="A10783" t="str">
            <v>470970041All</v>
          </cell>
          <cell r="B10783">
            <v>77</v>
          </cell>
          <cell r="R10783" t="str">
            <v>470810081All</v>
          </cell>
          <cell r="S10783">
            <v>22</v>
          </cell>
        </row>
        <row r="10784">
          <cell r="A10784" t="str">
            <v>470970051All</v>
          </cell>
          <cell r="B10784">
            <v>47</v>
          </cell>
          <cell r="R10784" t="str">
            <v>470830041All</v>
          </cell>
          <cell r="S10784">
            <v>66</v>
          </cell>
        </row>
        <row r="10785">
          <cell r="A10785" t="str">
            <v>470970081All</v>
          </cell>
          <cell r="B10785">
            <v>22</v>
          </cell>
          <cell r="R10785" t="str">
            <v>470830081All</v>
          </cell>
          <cell r="S10785">
            <v>19</v>
          </cell>
        </row>
        <row r="10786">
          <cell r="A10786" t="str">
            <v>470990011All</v>
          </cell>
          <cell r="B10786">
            <v>39</v>
          </cell>
          <cell r="R10786" t="str">
            <v>470850041All</v>
          </cell>
          <cell r="S10786">
            <v>83</v>
          </cell>
        </row>
        <row r="10787">
          <cell r="A10787" t="str">
            <v>470990041All</v>
          </cell>
          <cell r="B10787">
            <v>86</v>
          </cell>
          <cell r="R10787" t="str">
            <v>470850081All</v>
          </cell>
          <cell r="S10787">
            <v>25</v>
          </cell>
        </row>
        <row r="10788">
          <cell r="A10788" t="str">
            <v>470990081All</v>
          </cell>
          <cell r="B10788">
            <v>23</v>
          </cell>
          <cell r="R10788" t="str">
            <v>470870041All</v>
          </cell>
          <cell r="S10788">
            <v>53</v>
          </cell>
        </row>
        <row r="10789">
          <cell r="A10789" t="str">
            <v>471010041All</v>
          </cell>
          <cell r="B10789">
            <v>66</v>
          </cell>
          <cell r="R10789" t="str">
            <v>470870081All</v>
          </cell>
          <cell r="S10789">
            <v>23</v>
          </cell>
        </row>
        <row r="10790">
          <cell r="A10790" t="str">
            <v>471010081All</v>
          </cell>
          <cell r="B10790">
            <v>23</v>
          </cell>
          <cell r="R10790" t="str">
            <v>470890011All</v>
          </cell>
          <cell r="S10790">
            <v>32</v>
          </cell>
        </row>
        <row r="10791">
          <cell r="A10791" t="str">
            <v>471030011All</v>
          </cell>
          <cell r="B10791">
            <v>36</v>
          </cell>
          <cell r="R10791" t="str">
            <v>470890041All</v>
          </cell>
          <cell r="S10791">
            <v>55</v>
          </cell>
        </row>
        <row r="10792">
          <cell r="A10792" t="str">
            <v>471030041All</v>
          </cell>
          <cell r="B10792">
            <v>75</v>
          </cell>
          <cell r="R10792" t="str">
            <v>470890081All</v>
          </cell>
          <cell r="S10792">
            <v>20</v>
          </cell>
        </row>
        <row r="10793">
          <cell r="A10793" t="str">
            <v>471030081All</v>
          </cell>
          <cell r="B10793">
            <v>19</v>
          </cell>
          <cell r="R10793" t="str">
            <v>470910041All</v>
          </cell>
          <cell r="S10793">
            <v>50</v>
          </cell>
        </row>
        <row r="10794">
          <cell r="A10794" t="str">
            <v>471050011All</v>
          </cell>
          <cell r="B10794">
            <v>31</v>
          </cell>
          <cell r="R10794" t="str">
            <v>470930011All</v>
          </cell>
          <cell r="S10794">
            <v>31</v>
          </cell>
        </row>
        <row r="10795">
          <cell r="A10795" t="str">
            <v>471050041All</v>
          </cell>
          <cell r="B10795">
            <v>52</v>
          </cell>
          <cell r="R10795" t="str">
            <v>470930041All</v>
          </cell>
          <cell r="S10795">
            <v>51</v>
          </cell>
        </row>
        <row r="10796">
          <cell r="A10796" t="str">
            <v>471050081All</v>
          </cell>
          <cell r="B10796">
            <v>20</v>
          </cell>
          <cell r="R10796" t="str">
            <v>470950011All</v>
          </cell>
          <cell r="S10796">
            <v>36</v>
          </cell>
        </row>
        <row r="10797">
          <cell r="A10797" t="str">
            <v>471070011All</v>
          </cell>
          <cell r="B10797">
            <v>32</v>
          </cell>
          <cell r="R10797" t="str">
            <v>470950041All</v>
          </cell>
          <cell r="S10797">
            <v>95</v>
          </cell>
        </row>
        <row r="10798">
          <cell r="A10798" t="str">
            <v>471070041All</v>
          </cell>
          <cell r="B10798">
            <v>50</v>
          </cell>
          <cell r="R10798" t="str">
            <v>470950051All</v>
          </cell>
          <cell r="S10798">
            <v>47</v>
          </cell>
        </row>
        <row r="10799">
          <cell r="A10799" t="str">
            <v>471070081All</v>
          </cell>
          <cell r="B10799">
            <v>20</v>
          </cell>
          <cell r="R10799" t="str">
            <v>470950081All</v>
          </cell>
          <cell r="S10799">
            <v>24</v>
          </cell>
        </row>
        <row r="10800">
          <cell r="A10800" t="str">
            <v>471090011All</v>
          </cell>
          <cell r="B10800">
            <v>32</v>
          </cell>
          <cell r="R10800" t="str">
            <v>470970011All</v>
          </cell>
          <cell r="S10800">
            <v>33</v>
          </cell>
        </row>
        <row r="10801">
          <cell r="A10801" t="str">
            <v>471090041All</v>
          </cell>
          <cell r="B10801">
            <v>74</v>
          </cell>
          <cell r="R10801" t="str">
            <v>470970041All</v>
          </cell>
          <cell r="S10801">
            <v>77</v>
          </cell>
        </row>
        <row r="10802">
          <cell r="A10802" t="str">
            <v>471090051All</v>
          </cell>
          <cell r="B10802">
            <v>47</v>
          </cell>
          <cell r="R10802" t="str">
            <v>470970051All</v>
          </cell>
          <cell r="S10802">
            <v>47</v>
          </cell>
        </row>
        <row r="10803">
          <cell r="A10803" t="str">
            <v>471090081All</v>
          </cell>
          <cell r="B10803">
            <v>21</v>
          </cell>
          <cell r="R10803" t="str">
            <v>470970081All</v>
          </cell>
          <cell r="S10803">
            <v>22</v>
          </cell>
        </row>
        <row r="10804">
          <cell r="A10804" t="str">
            <v>471110011All</v>
          </cell>
          <cell r="B10804">
            <v>35</v>
          </cell>
          <cell r="R10804" t="str">
            <v>470990011All</v>
          </cell>
          <cell r="S10804">
            <v>39</v>
          </cell>
        </row>
        <row r="10805">
          <cell r="A10805" t="str">
            <v>471110041All</v>
          </cell>
          <cell r="B10805">
            <v>76</v>
          </cell>
          <cell r="R10805" t="str">
            <v>470990016All</v>
          </cell>
          <cell r="S10805">
            <v>38</v>
          </cell>
        </row>
        <row r="10806">
          <cell r="A10806" t="str">
            <v>471110081All</v>
          </cell>
          <cell r="B10806">
            <v>22</v>
          </cell>
          <cell r="R10806" t="str">
            <v>470990041All</v>
          </cell>
          <cell r="S10806">
            <v>86</v>
          </cell>
        </row>
        <row r="10807">
          <cell r="A10807" t="str">
            <v>471130011All</v>
          </cell>
          <cell r="B10807">
            <v>34</v>
          </cell>
          <cell r="R10807" t="str">
            <v>470990081All</v>
          </cell>
          <cell r="S10807">
            <v>23</v>
          </cell>
        </row>
        <row r="10808">
          <cell r="A10808" t="str">
            <v>471130041All</v>
          </cell>
          <cell r="B10808">
            <v>75</v>
          </cell>
          <cell r="R10808" t="str">
            <v>471010041All</v>
          </cell>
          <cell r="S10808">
            <v>66</v>
          </cell>
        </row>
        <row r="10809">
          <cell r="A10809" t="str">
            <v>471130051All</v>
          </cell>
          <cell r="B10809">
            <v>47</v>
          </cell>
          <cell r="R10809" t="str">
            <v>471010081All</v>
          </cell>
          <cell r="S10809">
            <v>23</v>
          </cell>
        </row>
        <row r="10810">
          <cell r="A10810" t="str">
            <v>471130081All</v>
          </cell>
          <cell r="B10810">
            <v>20</v>
          </cell>
          <cell r="R10810" t="str">
            <v>471030011All</v>
          </cell>
          <cell r="S10810">
            <v>36</v>
          </cell>
        </row>
        <row r="10811">
          <cell r="A10811" t="str">
            <v>471150011All</v>
          </cell>
          <cell r="B10811">
            <v>29</v>
          </cell>
          <cell r="R10811" t="str">
            <v>471030041All</v>
          </cell>
          <cell r="S10811">
            <v>75</v>
          </cell>
        </row>
        <row r="10812">
          <cell r="A10812" t="str">
            <v>471150041All</v>
          </cell>
          <cell r="B10812">
            <v>73</v>
          </cell>
          <cell r="R10812" t="str">
            <v>471030081All</v>
          </cell>
          <cell r="S10812">
            <v>19</v>
          </cell>
        </row>
        <row r="10813">
          <cell r="A10813" t="str">
            <v>471150081All</v>
          </cell>
          <cell r="B10813">
            <v>19</v>
          </cell>
          <cell r="R10813" t="str">
            <v>471050011All</v>
          </cell>
          <cell r="S10813">
            <v>31</v>
          </cell>
        </row>
        <row r="10814">
          <cell r="A10814" t="str">
            <v>471170011All</v>
          </cell>
          <cell r="B10814">
            <v>35</v>
          </cell>
          <cell r="R10814" t="str">
            <v>471050041All</v>
          </cell>
          <cell r="S10814">
            <v>52</v>
          </cell>
        </row>
        <row r="10815">
          <cell r="A10815" t="str">
            <v>471170041All</v>
          </cell>
          <cell r="B10815">
            <v>48</v>
          </cell>
          <cell r="R10815" t="str">
            <v>471050081All</v>
          </cell>
          <cell r="S10815">
            <v>20</v>
          </cell>
        </row>
        <row r="10816">
          <cell r="A10816" t="str">
            <v>471170081All</v>
          </cell>
          <cell r="B10816">
            <v>18</v>
          </cell>
          <cell r="R10816" t="str">
            <v>471070011All</v>
          </cell>
          <cell r="S10816">
            <v>32</v>
          </cell>
        </row>
        <row r="10817">
          <cell r="A10817" t="str">
            <v>471190011All</v>
          </cell>
          <cell r="B10817">
            <v>34</v>
          </cell>
          <cell r="R10817" t="str">
            <v>471070041All</v>
          </cell>
          <cell r="S10817">
            <v>50</v>
          </cell>
        </row>
        <row r="10818">
          <cell r="A10818" t="str">
            <v>471190041All</v>
          </cell>
          <cell r="B10818">
            <v>69</v>
          </cell>
          <cell r="R10818" t="str">
            <v>471070081All</v>
          </cell>
          <cell r="S10818">
            <v>20</v>
          </cell>
        </row>
        <row r="10819">
          <cell r="A10819" t="str">
            <v>471190051All</v>
          </cell>
          <cell r="B10819">
            <v>30</v>
          </cell>
          <cell r="R10819" t="str">
            <v>471090011All</v>
          </cell>
          <cell r="S10819">
            <v>32</v>
          </cell>
        </row>
        <row r="10820">
          <cell r="A10820" t="str">
            <v>471190081All</v>
          </cell>
          <cell r="B10820">
            <v>22</v>
          </cell>
          <cell r="R10820" t="str">
            <v>471090041All</v>
          </cell>
          <cell r="S10820">
            <v>74</v>
          </cell>
        </row>
        <row r="10821">
          <cell r="A10821" t="str">
            <v>471210011All</v>
          </cell>
          <cell r="B10821">
            <v>31</v>
          </cell>
          <cell r="R10821" t="str">
            <v>471090051All</v>
          </cell>
          <cell r="S10821">
            <v>47</v>
          </cell>
        </row>
        <row r="10822">
          <cell r="A10822" t="str">
            <v>471210041All</v>
          </cell>
          <cell r="B10822">
            <v>49</v>
          </cell>
          <cell r="R10822" t="str">
            <v>471090081All</v>
          </cell>
          <cell r="S10822">
            <v>21</v>
          </cell>
        </row>
        <row r="10823">
          <cell r="A10823" t="str">
            <v>471210081All</v>
          </cell>
          <cell r="B10823">
            <v>20</v>
          </cell>
          <cell r="R10823" t="str">
            <v>471110011All</v>
          </cell>
          <cell r="S10823">
            <v>35</v>
          </cell>
        </row>
        <row r="10824">
          <cell r="A10824" t="str">
            <v>471230011All</v>
          </cell>
          <cell r="B10824">
            <v>32</v>
          </cell>
          <cell r="R10824" t="str">
            <v>471110041All</v>
          </cell>
          <cell r="S10824">
            <v>76</v>
          </cell>
        </row>
        <row r="10825">
          <cell r="A10825" t="str">
            <v>471230041All</v>
          </cell>
          <cell r="B10825">
            <v>55</v>
          </cell>
          <cell r="R10825" t="str">
            <v>471110081All</v>
          </cell>
          <cell r="S10825">
            <v>22</v>
          </cell>
        </row>
        <row r="10826">
          <cell r="A10826" t="str">
            <v>471230081All</v>
          </cell>
          <cell r="B10826">
            <v>20</v>
          </cell>
          <cell r="R10826" t="str">
            <v>471130011All</v>
          </cell>
          <cell r="S10826">
            <v>34</v>
          </cell>
        </row>
        <row r="10827">
          <cell r="A10827" t="str">
            <v>471250011All</v>
          </cell>
          <cell r="B10827">
            <v>39</v>
          </cell>
          <cell r="R10827" t="str">
            <v>471130041All</v>
          </cell>
          <cell r="S10827">
            <v>75</v>
          </cell>
        </row>
        <row r="10828">
          <cell r="A10828" t="str">
            <v>471250041All</v>
          </cell>
          <cell r="B10828">
            <v>91</v>
          </cell>
          <cell r="R10828" t="str">
            <v>471130051All</v>
          </cell>
          <cell r="S10828">
            <v>47</v>
          </cell>
        </row>
        <row r="10829">
          <cell r="A10829" t="str">
            <v>471250051All</v>
          </cell>
          <cell r="B10829">
            <v>46</v>
          </cell>
          <cell r="R10829" t="str">
            <v>471130081All</v>
          </cell>
          <cell r="S10829">
            <v>20</v>
          </cell>
        </row>
        <row r="10830">
          <cell r="A10830" t="str">
            <v>471250081All</v>
          </cell>
          <cell r="B10830">
            <v>22</v>
          </cell>
          <cell r="R10830" t="str">
            <v>471150011All</v>
          </cell>
          <cell r="S10830">
            <v>29</v>
          </cell>
        </row>
        <row r="10831">
          <cell r="A10831" t="str">
            <v>471290041All</v>
          </cell>
          <cell r="B10831">
            <v>63</v>
          </cell>
          <cell r="R10831" t="str">
            <v>471150041All</v>
          </cell>
          <cell r="S10831">
            <v>73</v>
          </cell>
        </row>
        <row r="10832">
          <cell r="A10832" t="str">
            <v>471310011All</v>
          </cell>
          <cell r="B10832">
            <v>36</v>
          </cell>
          <cell r="R10832" t="str">
            <v>471150081All</v>
          </cell>
          <cell r="S10832">
            <v>19</v>
          </cell>
        </row>
        <row r="10833">
          <cell r="A10833" t="str">
            <v>471310041All</v>
          </cell>
          <cell r="B10833">
            <v>92</v>
          </cell>
          <cell r="R10833" t="str">
            <v>471170011All</v>
          </cell>
          <cell r="S10833">
            <v>35</v>
          </cell>
        </row>
        <row r="10834">
          <cell r="A10834" t="str">
            <v>471310051All</v>
          </cell>
          <cell r="B10834">
            <v>47</v>
          </cell>
          <cell r="R10834" t="str">
            <v>471170041All</v>
          </cell>
          <cell r="S10834">
            <v>48</v>
          </cell>
        </row>
        <row r="10835">
          <cell r="A10835" t="str">
            <v>471310081All</v>
          </cell>
          <cell r="B10835">
            <v>26</v>
          </cell>
          <cell r="R10835" t="str">
            <v>471170081All</v>
          </cell>
          <cell r="S10835">
            <v>18</v>
          </cell>
        </row>
        <row r="10836">
          <cell r="A10836" t="str">
            <v>471330041All</v>
          </cell>
          <cell r="B10836">
            <v>39</v>
          </cell>
          <cell r="R10836" t="str">
            <v>471190011All</v>
          </cell>
          <cell r="S10836">
            <v>34</v>
          </cell>
        </row>
        <row r="10837">
          <cell r="A10837" t="str">
            <v>471330081All</v>
          </cell>
          <cell r="B10837">
            <v>21</v>
          </cell>
          <cell r="R10837" t="str">
            <v>471190041All</v>
          </cell>
          <cell r="S10837">
            <v>69</v>
          </cell>
        </row>
        <row r="10838">
          <cell r="A10838" t="str">
            <v>471350011All</v>
          </cell>
          <cell r="B10838">
            <v>32</v>
          </cell>
          <cell r="R10838" t="str">
            <v>471190051All</v>
          </cell>
          <cell r="S10838">
            <v>30</v>
          </cell>
        </row>
        <row r="10839">
          <cell r="A10839" t="str">
            <v>471350041All</v>
          </cell>
          <cell r="B10839">
            <v>62</v>
          </cell>
          <cell r="R10839" t="str">
            <v>471190081All</v>
          </cell>
          <cell r="S10839">
            <v>22</v>
          </cell>
        </row>
        <row r="10840">
          <cell r="A10840" t="str">
            <v>471350081All</v>
          </cell>
          <cell r="B10840">
            <v>18</v>
          </cell>
          <cell r="R10840" t="str">
            <v>471210011All</v>
          </cell>
          <cell r="S10840">
            <v>31</v>
          </cell>
        </row>
        <row r="10841">
          <cell r="A10841" t="str">
            <v>471370011All</v>
          </cell>
          <cell r="B10841">
            <v>31</v>
          </cell>
          <cell r="R10841" t="str">
            <v>471210041All</v>
          </cell>
          <cell r="S10841">
            <v>49</v>
          </cell>
        </row>
        <row r="10842">
          <cell r="A10842" t="str">
            <v>471370041All</v>
          </cell>
          <cell r="B10842">
            <v>66</v>
          </cell>
          <cell r="R10842" t="str">
            <v>471210081All</v>
          </cell>
          <cell r="S10842">
            <v>20</v>
          </cell>
        </row>
        <row r="10843">
          <cell r="A10843" t="str">
            <v>471370081All</v>
          </cell>
          <cell r="B10843">
            <v>22</v>
          </cell>
          <cell r="R10843" t="str">
            <v>471230011All</v>
          </cell>
          <cell r="S10843">
            <v>32</v>
          </cell>
        </row>
        <row r="10844">
          <cell r="A10844" t="str">
            <v>471390011All</v>
          </cell>
          <cell r="B10844">
            <v>30</v>
          </cell>
          <cell r="R10844" t="str">
            <v>471230041All</v>
          </cell>
          <cell r="S10844">
            <v>55</v>
          </cell>
        </row>
        <row r="10845">
          <cell r="A10845" t="str">
            <v>471390041All</v>
          </cell>
          <cell r="B10845">
            <v>55</v>
          </cell>
          <cell r="R10845" t="str">
            <v>471230081All</v>
          </cell>
          <cell r="S10845">
            <v>20</v>
          </cell>
        </row>
        <row r="10846">
          <cell r="A10846" t="str">
            <v>471390081All</v>
          </cell>
          <cell r="B10846">
            <v>18</v>
          </cell>
          <cell r="R10846" t="str">
            <v>471250011All</v>
          </cell>
          <cell r="S10846">
            <v>39</v>
          </cell>
        </row>
        <row r="10847">
          <cell r="A10847" t="str">
            <v>471410041All</v>
          </cell>
          <cell r="B10847">
            <v>60</v>
          </cell>
          <cell r="R10847" t="str">
            <v>471250041All</v>
          </cell>
          <cell r="S10847">
            <v>91</v>
          </cell>
        </row>
        <row r="10848">
          <cell r="A10848" t="str">
            <v>471410081All</v>
          </cell>
          <cell r="B10848">
            <v>20</v>
          </cell>
          <cell r="R10848" t="str">
            <v>471250051All</v>
          </cell>
          <cell r="S10848">
            <v>46</v>
          </cell>
        </row>
        <row r="10849">
          <cell r="A10849" t="str">
            <v>471430011All</v>
          </cell>
          <cell r="B10849">
            <v>31</v>
          </cell>
          <cell r="R10849" t="str">
            <v>471250081All</v>
          </cell>
          <cell r="S10849">
            <v>22</v>
          </cell>
        </row>
        <row r="10850">
          <cell r="A10850" t="str">
            <v>471430041All</v>
          </cell>
          <cell r="B10850">
            <v>48</v>
          </cell>
          <cell r="R10850" t="str">
            <v>471290041All</v>
          </cell>
          <cell r="S10850">
            <v>63</v>
          </cell>
        </row>
        <row r="10851">
          <cell r="A10851" t="str">
            <v>471430081All</v>
          </cell>
          <cell r="B10851">
            <v>17</v>
          </cell>
          <cell r="R10851" t="str">
            <v>471310011All</v>
          </cell>
          <cell r="S10851">
            <v>36</v>
          </cell>
        </row>
        <row r="10852">
          <cell r="A10852" t="str">
            <v>471470011All</v>
          </cell>
          <cell r="B10852">
            <v>40</v>
          </cell>
          <cell r="R10852" t="str">
            <v>471310041All</v>
          </cell>
          <cell r="S10852">
            <v>92</v>
          </cell>
        </row>
        <row r="10853">
          <cell r="A10853" t="str">
            <v>471470041All</v>
          </cell>
          <cell r="B10853">
            <v>91</v>
          </cell>
          <cell r="R10853" t="str">
            <v>471310051All</v>
          </cell>
          <cell r="S10853">
            <v>47</v>
          </cell>
        </row>
        <row r="10854">
          <cell r="A10854" t="str">
            <v>471470051All</v>
          </cell>
          <cell r="B10854">
            <v>46</v>
          </cell>
          <cell r="R10854" t="str">
            <v>471310081All</v>
          </cell>
          <cell r="S10854">
            <v>26</v>
          </cell>
        </row>
        <row r="10855">
          <cell r="A10855" t="str">
            <v>471470081All</v>
          </cell>
          <cell r="B10855">
            <v>21</v>
          </cell>
          <cell r="R10855" t="str">
            <v>471330041All</v>
          </cell>
          <cell r="S10855">
            <v>39</v>
          </cell>
        </row>
        <row r="10856">
          <cell r="A10856" t="str">
            <v>471470091All</v>
          </cell>
          <cell r="B10856">
            <v>41</v>
          </cell>
          <cell r="R10856" t="str">
            <v>471330081All</v>
          </cell>
          <cell r="S10856">
            <v>21</v>
          </cell>
        </row>
        <row r="10857">
          <cell r="A10857" t="str">
            <v>471490011All</v>
          </cell>
          <cell r="B10857">
            <v>32</v>
          </cell>
          <cell r="R10857" t="str">
            <v>471350011All</v>
          </cell>
          <cell r="S10857">
            <v>32</v>
          </cell>
        </row>
        <row r="10858">
          <cell r="A10858" t="str">
            <v>471490041All</v>
          </cell>
          <cell r="B10858">
            <v>71</v>
          </cell>
          <cell r="R10858" t="str">
            <v>471350041All</v>
          </cell>
          <cell r="S10858">
            <v>62</v>
          </cell>
        </row>
        <row r="10859">
          <cell r="A10859" t="str">
            <v>471490081All</v>
          </cell>
          <cell r="B10859">
            <v>20</v>
          </cell>
          <cell r="R10859" t="str">
            <v>471350081All</v>
          </cell>
          <cell r="S10859">
            <v>18</v>
          </cell>
        </row>
        <row r="10860">
          <cell r="A10860" t="str">
            <v>471510041All</v>
          </cell>
          <cell r="B10860">
            <v>59</v>
          </cell>
          <cell r="R10860" t="str">
            <v>471370011All</v>
          </cell>
          <cell r="S10860">
            <v>31</v>
          </cell>
        </row>
        <row r="10861">
          <cell r="A10861" t="str">
            <v>471530041All</v>
          </cell>
          <cell r="B10861">
            <v>67</v>
          </cell>
          <cell r="R10861" t="str">
            <v>471370041All</v>
          </cell>
          <cell r="S10861">
            <v>66</v>
          </cell>
        </row>
        <row r="10862">
          <cell r="A10862" t="str">
            <v>471530081All</v>
          </cell>
          <cell r="B10862">
            <v>18</v>
          </cell>
          <cell r="R10862" t="str">
            <v>471370081All</v>
          </cell>
          <cell r="S10862">
            <v>22</v>
          </cell>
        </row>
        <row r="10863">
          <cell r="A10863" t="str">
            <v>471550011All</v>
          </cell>
          <cell r="B10863">
            <v>31</v>
          </cell>
          <cell r="R10863" t="str">
            <v>471390011All</v>
          </cell>
          <cell r="S10863">
            <v>30</v>
          </cell>
        </row>
        <row r="10864">
          <cell r="A10864" t="str">
            <v>471550041All</v>
          </cell>
          <cell r="B10864">
            <v>49</v>
          </cell>
          <cell r="R10864" t="str">
            <v>471390041All</v>
          </cell>
          <cell r="S10864">
            <v>55</v>
          </cell>
        </row>
        <row r="10865">
          <cell r="A10865" t="str">
            <v>471570011All</v>
          </cell>
          <cell r="B10865">
            <v>34</v>
          </cell>
          <cell r="R10865" t="str">
            <v>471390081All</v>
          </cell>
          <cell r="S10865">
            <v>18</v>
          </cell>
        </row>
        <row r="10866">
          <cell r="A10866" t="str">
            <v>471570041All</v>
          </cell>
          <cell r="B10866">
            <v>78</v>
          </cell>
          <cell r="R10866" t="str">
            <v>471410041All</v>
          </cell>
          <cell r="S10866">
            <v>60</v>
          </cell>
        </row>
        <row r="10867">
          <cell r="A10867" t="str">
            <v>471570051All</v>
          </cell>
          <cell r="B10867">
            <v>47</v>
          </cell>
          <cell r="R10867" t="str">
            <v>471410081All</v>
          </cell>
          <cell r="S10867">
            <v>20</v>
          </cell>
        </row>
        <row r="10868">
          <cell r="A10868" t="str">
            <v>471570081All</v>
          </cell>
          <cell r="B10868">
            <v>20</v>
          </cell>
          <cell r="R10868" t="str">
            <v>471430011All</v>
          </cell>
          <cell r="S10868">
            <v>31</v>
          </cell>
        </row>
        <row r="10869">
          <cell r="A10869" t="str">
            <v>471590011All</v>
          </cell>
          <cell r="B10869">
            <v>33</v>
          </cell>
          <cell r="R10869" t="str">
            <v>471430041All</v>
          </cell>
          <cell r="S10869">
            <v>48</v>
          </cell>
        </row>
        <row r="10870">
          <cell r="A10870" t="str">
            <v>471590041All</v>
          </cell>
          <cell r="B10870">
            <v>81</v>
          </cell>
          <cell r="R10870" t="str">
            <v>471430081All</v>
          </cell>
          <cell r="S10870">
            <v>17</v>
          </cell>
        </row>
        <row r="10871">
          <cell r="A10871" t="str">
            <v>471590081All</v>
          </cell>
          <cell r="B10871">
            <v>21</v>
          </cell>
          <cell r="R10871" t="str">
            <v>471470011All</v>
          </cell>
          <cell r="S10871">
            <v>40</v>
          </cell>
        </row>
        <row r="10872">
          <cell r="A10872" t="str">
            <v>471610011All</v>
          </cell>
          <cell r="B10872">
            <v>33</v>
          </cell>
          <cell r="R10872" t="str">
            <v>471470041All</v>
          </cell>
          <cell r="S10872">
            <v>91</v>
          </cell>
        </row>
        <row r="10873">
          <cell r="A10873" t="str">
            <v>471610041All</v>
          </cell>
          <cell r="B10873">
            <v>71</v>
          </cell>
          <cell r="R10873" t="str">
            <v>471470051All</v>
          </cell>
          <cell r="S10873">
            <v>46</v>
          </cell>
        </row>
        <row r="10874">
          <cell r="A10874" t="str">
            <v>471610081All</v>
          </cell>
          <cell r="B10874">
            <v>21</v>
          </cell>
          <cell r="R10874" t="str">
            <v>471470081All</v>
          </cell>
          <cell r="S10874">
            <v>21</v>
          </cell>
        </row>
        <row r="10875">
          <cell r="A10875" t="str">
            <v>471630041All</v>
          </cell>
          <cell r="B10875">
            <v>51</v>
          </cell>
          <cell r="R10875" t="str">
            <v>471470091All</v>
          </cell>
          <cell r="S10875">
            <v>41</v>
          </cell>
        </row>
        <row r="10876">
          <cell r="A10876" t="str">
            <v>471650011All</v>
          </cell>
          <cell r="B10876">
            <v>35</v>
          </cell>
          <cell r="R10876" t="str">
            <v>471490011All</v>
          </cell>
          <cell r="S10876">
            <v>32</v>
          </cell>
        </row>
        <row r="10877">
          <cell r="A10877" t="str">
            <v>471650041All</v>
          </cell>
          <cell r="B10877">
            <v>74</v>
          </cell>
          <cell r="R10877" t="str">
            <v>471490041All</v>
          </cell>
          <cell r="S10877">
            <v>71</v>
          </cell>
        </row>
        <row r="10878">
          <cell r="A10878" t="str">
            <v>471650081All</v>
          </cell>
          <cell r="B10878">
            <v>20</v>
          </cell>
          <cell r="R10878" t="str">
            <v>471490081All</v>
          </cell>
          <cell r="S10878">
            <v>20</v>
          </cell>
        </row>
        <row r="10879">
          <cell r="A10879" t="str">
            <v>471670011All</v>
          </cell>
          <cell r="B10879">
            <v>32</v>
          </cell>
          <cell r="R10879" t="str">
            <v>471510041All</v>
          </cell>
          <cell r="S10879">
            <v>59</v>
          </cell>
        </row>
        <row r="10880">
          <cell r="A10880" t="str">
            <v>471670041All</v>
          </cell>
          <cell r="B10880">
            <v>76</v>
          </cell>
          <cell r="R10880" t="str">
            <v>471530041All</v>
          </cell>
          <cell r="S10880">
            <v>67</v>
          </cell>
        </row>
        <row r="10881">
          <cell r="A10881" t="str">
            <v>471670051All</v>
          </cell>
          <cell r="B10881">
            <v>47</v>
          </cell>
          <cell r="R10881" t="str">
            <v>471530081All</v>
          </cell>
          <cell r="S10881">
            <v>18</v>
          </cell>
        </row>
        <row r="10882">
          <cell r="A10882" t="str">
            <v>471670081All</v>
          </cell>
          <cell r="B10882">
            <v>21</v>
          </cell>
          <cell r="R10882" t="str">
            <v>471550011All</v>
          </cell>
          <cell r="S10882">
            <v>31</v>
          </cell>
        </row>
        <row r="10883">
          <cell r="A10883" t="str">
            <v>471690011All</v>
          </cell>
          <cell r="B10883">
            <v>29</v>
          </cell>
          <cell r="R10883" t="str">
            <v>471550041All</v>
          </cell>
          <cell r="S10883">
            <v>49</v>
          </cell>
        </row>
        <row r="10884">
          <cell r="A10884" t="str">
            <v>471690041All</v>
          </cell>
          <cell r="B10884">
            <v>62</v>
          </cell>
          <cell r="R10884" t="str">
            <v>471570011All</v>
          </cell>
          <cell r="S10884">
            <v>34</v>
          </cell>
        </row>
        <row r="10885">
          <cell r="A10885" t="str">
            <v>471690081All</v>
          </cell>
          <cell r="B10885">
            <v>21</v>
          </cell>
          <cell r="R10885" t="str">
            <v>471570041All</v>
          </cell>
          <cell r="S10885">
            <v>78</v>
          </cell>
        </row>
        <row r="10886">
          <cell r="A10886" t="str">
            <v>471750041All</v>
          </cell>
          <cell r="B10886">
            <v>66</v>
          </cell>
          <cell r="R10886" t="str">
            <v>471570051All</v>
          </cell>
          <cell r="S10886">
            <v>47</v>
          </cell>
        </row>
        <row r="10887">
          <cell r="A10887" t="str">
            <v>471750081All</v>
          </cell>
          <cell r="B10887">
            <v>22</v>
          </cell>
          <cell r="R10887" t="str">
            <v>471570081All</v>
          </cell>
          <cell r="S10887">
            <v>20</v>
          </cell>
        </row>
        <row r="10888">
          <cell r="A10888" t="str">
            <v>471770011All</v>
          </cell>
          <cell r="B10888">
            <v>32</v>
          </cell>
          <cell r="R10888" t="str">
            <v>471590011All</v>
          </cell>
          <cell r="S10888">
            <v>33</v>
          </cell>
        </row>
        <row r="10889">
          <cell r="A10889" t="str">
            <v>471770041All</v>
          </cell>
          <cell r="B10889">
            <v>68</v>
          </cell>
          <cell r="R10889" t="str">
            <v>471590041All</v>
          </cell>
          <cell r="S10889">
            <v>81</v>
          </cell>
        </row>
        <row r="10890">
          <cell r="A10890" t="str">
            <v>471770081All</v>
          </cell>
          <cell r="B10890">
            <v>22</v>
          </cell>
          <cell r="R10890" t="str">
            <v>471590081All</v>
          </cell>
          <cell r="S10890">
            <v>21</v>
          </cell>
        </row>
        <row r="10891">
          <cell r="A10891" t="str">
            <v>471790041All</v>
          </cell>
          <cell r="B10891">
            <v>50</v>
          </cell>
          <cell r="R10891" t="str">
            <v>471610011All</v>
          </cell>
          <cell r="S10891">
            <v>33</v>
          </cell>
        </row>
        <row r="10892">
          <cell r="A10892" t="str">
            <v>471810011All</v>
          </cell>
          <cell r="B10892">
            <v>33</v>
          </cell>
          <cell r="R10892" t="str">
            <v>471610041All</v>
          </cell>
          <cell r="S10892">
            <v>71</v>
          </cell>
        </row>
        <row r="10893">
          <cell r="A10893" t="str">
            <v>471810041All</v>
          </cell>
          <cell r="B10893">
            <v>65</v>
          </cell>
          <cell r="R10893" t="str">
            <v>471610081All</v>
          </cell>
          <cell r="S10893">
            <v>21</v>
          </cell>
        </row>
        <row r="10894">
          <cell r="A10894" t="str">
            <v>471810081All</v>
          </cell>
          <cell r="B10894">
            <v>17</v>
          </cell>
          <cell r="R10894" t="str">
            <v>471630041All</v>
          </cell>
          <cell r="S10894">
            <v>51</v>
          </cell>
        </row>
        <row r="10895">
          <cell r="A10895" t="str">
            <v>471830011All</v>
          </cell>
          <cell r="B10895">
            <v>38</v>
          </cell>
          <cell r="R10895" t="str">
            <v>471650011All</v>
          </cell>
          <cell r="S10895">
            <v>35</v>
          </cell>
        </row>
        <row r="10896">
          <cell r="A10896" t="str">
            <v>471830041All</v>
          </cell>
          <cell r="B10896">
            <v>90</v>
          </cell>
          <cell r="R10896" t="str">
            <v>471650041All</v>
          </cell>
          <cell r="S10896">
            <v>74</v>
          </cell>
        </row>
        <row r="10897">
          <cell r="A10897" t="str">
            <v>471830051All</v>
          </cell>
          <cell r="B10897">
            <v>47</v>
          </cell>
          <cell r="R10897" t="str">
            <v>471650081All</v>
          </cell>
          <cell r="S10897">
            <v>20</v>
          </cell>
        </row>
        <row r="10898">
          <cell r="A10898" t="str">
            <v>471830081All</v>
          </cell>
          <cell r="B10898">
            <v>23</v>
          </cell>
          <cell r="R10898" t="str">
            <v>471670011All</v>
          </cell>
          <cell r="S10898">
            <v>32</v>
          </cell>
        </row>
        <row r="10899">
          <cell r="A10899" t="str">
            <v>471850011All</v>
          </cell>
          <cell r="B10899">
            <v>31</v>
          </cell>
          <cell r="R10899" t="str">
            <v>471670041All</v>
          </cell>
          <cell r="S10899">
            <v>76</v>
          </cell>
        </row>
        <row r="10900">
          <cell r="A10900" t="str">
            <v>471850041All</v>
          </cell>
          <cell r="B10900">
            <v>54</v>
          </cell>
          <cell r="R10900" t="str">
            <v>471670051All</v>
          </cell>
          <cell r="S10900">
            <v>47</v>
          </cell>
        </row>
        <row r="10901">
          <cell r="A10901" t="str">
            <v>471850081All</v>
          </cell>
          <cell r="B10901">
            <v>18</v>
          </cell>
          <cell r="R10901" t="str">
            <v>471670081All</v>
          </cell>
          <cell r="S10901">
            <v>21</v>
          </cell>
        </row>
        <row r="10902">
          <cell r="A10902" t="str">
            <v>471870011All</v>
          </cell>
          <cell r="B10902">
            <v>30</v>
          </cell>
          <cell r="R10902" t="str">
            <v>471690011All</v>
          </cell>
          <cell r="S10902">
            <v>29</v>
          </cell>
        </row>
        <row r="10903">
          <cell r="A10903" t="str">
            <v>471870041All</v>
          </cell>
          <cell r="B10903">
            <v>73</v>
          </cell>
          <cell r="R10903" t="str">
            <v>471690041All</v>
          </cell>
          <cell r="S10903">
            <v>62</v>
          </cell>
        </row>
        <row r="10904">
          <cell r="A10904" t="str">
            <v>471870081All</v>
          </cell>
          <cell r="B10904">
            <v>21</v>
          </cell>
          <cell r="R10904" t="str">
            <v>471690081All</v>
          </cell>
          <cell r="S10904">
            <v>21</v>
          </cell>
        </row>
        <row r="10905">
          <cell r="A10905" t="str">
            <v>471890011All</v>
          </cell>
          <cell r="B10905">
            <v>29</v>
          </cell>
          <cell r="R10905" t="str">
            <v>471750041All</v>
          </cell>
          <cell r="S10905">
            <v>66</v>
          </cell>
        </row>
        <row r="10906">
          <cell r="A10906" t="str">
            <v>471890041All</v>
          </cell>
          <cell r="B10906">
            <v>54</v>
          </cell>
          <cell r="R10906" t="str">
            <v>471750081All</v>
          </cell>
          <cell r="S10906">
            <v>22</v>
          </cell>
        </row>
        <row r="10907">
          <cell r="A10907" t="str">
            <v>471890081All</v>
          </cell>
          <cell r="B10907">
            <v>21</v>
          </cell>
          <cell r="R10907" t="str">
            <v>471770011All</v>
          </cell>
          <cell r="S10907">
            <v>32</v>
          </cell>
        </row>
        <row r="10908">
          <cell r="A10908" t="str">
            <v>480010011All</v>
          </cell>
          <cell r="B10908">
            <v>18</v>
          </cell>
          <cell r="R10908" t="str">
            <v>471770041All</v>
          </cell>
          <cell r="S10908">
            <v>68</v>
          </cell>
        </row>
        <row r="10909">
          <cell r="A10909" t="str">
            <v>480010041All</v>
          </cell>
          <cell r="B10909">
            <v>62</v>
          </cell>
          <cell r="R10909" t="str">
            <v>471770051All</v>
          </cell>
          <cell r="S10909">
            <v>30</v>
          </cell>
        </row>
        <row r="10910">
          <cell r="A10910" t="str">
            <v>480010051All</v>
          </cell>
          <cell r="B10910">
            <v>34</v>
          </cell>
          <cell r="R10910" t="str">
            <v>471770081All</v>
          </cell>
          <cell r="S10910">
            <v>22</v>
          </cell>
        </row>
        <row r="10911">
          <cell r="A10911" t="str">
            <v>480030011All</v>
          </cell>
          <cell r="B10911">
            <v>13</v>
          </cell>
          <cell r="R10911" t="str">
            <v>471790041All</v>
          </cell>
          <cell r="S10911">
            <v>50</v>
          </cell>
        </row>
        <row r="10912">
          <cell r="A10912" t="str">
            <v>480030011Irrigated</v>
          </cell>
          <cell r="B10912">
            <v>17</v>
          </cell>
          <cell r="R10912" t="str">
            <v>471810011All</v>
          </cell>
          <cell r="S10912">
            <v>33</v>
          </cell>
        </row>
        <row r="10913">
          <cell r="A10913" t="str">
            <v>480030011Nonirrigated</v>
          </cell>
          <cell r="B10913">
            <v>11</v>
          </cell>
          <cell r="R10913" t="str">
            <v>471810041All</v>
          </cell>
          <cell r="S10913">
            <v>65</v>
          </cell>
        </row>
        <row r="10914">
          <cell r="A10914" t="str">
            <v>480030051All</v>
          </cell>
          <cell r="B10914">
            <v>15</v>
          </cell>
          <cell r="R10914" t="str">
            <v>471810081All</v>
          </cell>
          <cell r="S10914">
            <v>17</v>
          </cell>
        </row>
        <row r="10915">
          <cell r="A10915" t="str">
            <v>480030075All</v>
          </cell>
          <cell r="B10915">
            <v>1900</v>
          </cell>
          <cell r="R10915" t="str">
            <v>471830011All</v>
          </cell>
          <cell r="S10915">
            <v>38</v>
          </cell>
        </row>
        <row r="10916">
          <cell r="A10916" t="str">
            <v>480070051All</v>
          </cell>
          <cell r="B10916">
            <v>39</v>
          </cell>
          <cell r="R10916" t="str">
            <v>471830041All</v>
          </cell>
          <cell r="S10916">
            <v>90</v>
          </cell>
        </row>
        <row r="10917">
          <cell r="A10917" t="str">
            <v>480090011All</v>
          </cell>
          <cell r="B10917">
            <v>15</v>
          </cell>
          <cell r="R10917" t="str">
            <v>471830051All</v>
          </cell>
          <cell r="S10917">
            <v>47</v>
          </cell>
        </row>
        <row r="10918">
          <cell r="A10918" t="str">
            <v>480090016All</v>
          </cell>
          <cell r="B10918">
            <v>21</v>
          </cell>
          <cell r="R10918" t="str">
            <v>471830081All</v>
          </cell>
          <cell r="S10918">
            <v>23</v>
          </cell>
        </row>
        <row r="10919">
          <cell r="A10919" t="str">
            <v>480090051All</v>
          </cell>
          <cell r="B10919">
            <v>35</v>
          </cell>
          <cell r="R10919" t="str">
            <v>471850011All</v>
          </cell>
          <cell r="S10919">
            <v>31</v>
          </cell>
        </row>
        <row r="10920">
          <cell r="A10920" t="str">
            <v>480090091All</v>
          </cell>
          <cell r="B10920">
            <v>22</v>
          </cell>
          <cell r="R10920" t="str">
            <v>471850041All</v>
          </cell>
          <cell r="S10920">
            <v>54</v>
          </cell>
        </row>
        <row r="10921">
          <cell r="A10921" t="str">
            <v>480110011All</v>
          </cell>
          <cell r="B10921">
            <v>15</v>
          </cell>
          <cell r="R10921" t="str">
            <v>471850081All</v>
          </cell>
          <cell r="S10921">
            <v>18</v>
          </cell>
        </row>
        <row r="10922">
          <cell r="A10922" t="str">
            <v>480110041All</v>
          </cell>
          <cell r="B10922">
            <v>128</v>
          </cell>
          <cell r="R10922" t="str">
            <v>471870011All</v>
          </cell>
          <cell r="S10922">
            <v>30</v>
          </cell>
        </row>
        <row r="10923">
          <cell r="A10923" t="str">
            <v>480110051All</v>
          </cell>
          <cell r="B10923">
            <v>26</v>
          </cell>
          <cell r="R10923" t="str">
            <v>471870041All</v>
          </cell>
          <cell r="S10923">
            <v>73</v>
          </cell>
        </row>
        <row r="10924">
          <cell r="A10924" t="str">
            <v>480110075All</v>
          </cell>
          <cell r="B10924">
            <v>1411</v>
          </cell>
          <cell r="R10924" t="str">
            <v>471870081All</v>
          </cell>
          <cell r="S10924">
            <v>21</v>
          </cell>
        </row>
        <row r="10925">
          <cell r="A10925" t="str">
            <v>480130011All</v>
          </cell>
          <cell r="B10925">
            <v>20</v>
          </cell>
          <cell r="R10925" t="str">
            <v>471890011All</v>
          </cell>
          <cell r="S10925">
            <v>29</v>
          </cell>
        </row>
        <row r="10926">
          <cell r="A10926" t="str">
            <v>480130011Irrigated</v>
          </cell>
          <cell r="B10926">
            <v>23</v>
          </cell>
          <cell r="R10926" t="str">
            <v>471890041All</v>
          </cell>
          <cell r="S10926">
            <v>54</v>
          </cell>
        </row>
        <row r="10927">
          <cell r="A10927" t="str">
            <v>480130011Nonirrigated</v>
          </cell>
          <cell r="B10927">
            <v>10</v>
          </cell>
          <cell r="R10927" t="str">
            <v>471890081All</v>
          </cell>
          <cell r="S10927">
            <v>21</v>
          </cell>
        </row>
        <row r="10928">
          <cell r="A10928" t="str">
            <v>480130016All</v>
          </cell>
          <cell r="B10928">
            <v>20</v>
          </cell>
          <cell r="R10928" t="str">
            <v>480010011All</v>
          </cell>
          <cell r="S10928">
            <v>18</v>
          </cell>
        </row>
        <row r="10929">
          <cell r="A10929" t="str">
            <v>480130016Irrigated</v>
          </cell>
          <cell r="B10929">
            <v>26</v>
          </cell>
          <cell r="R10929" t="str">
            <v>480010041All</v>
          </cell>
          <cell r="S10929">
            <v>62</v>
          </cell>
        </row>
        <row r="10930">
          <cell r="A10930" t="str">
            <v>480130016Nonirrigated</v>
          </cell>
          <cell r="B10930">
            <v>14</v>
          </cell>
          <cell r="R10930" t="str">
            <v>480010051All</v>
          </cell>
          <cell r="S10930">
            <v>34</v>
          </cell>
        </row>
        <row r="10931">
          <cell r="A10931" t="str">
            <v>480130041All</v>
          </cell>
          <cell r="B10931">
            <v>38</v>
          </cell>
          <cell r="R10931" t="str">
            <v>480030011All</v>
          </cell>
          <cell r="S10931">
            <v>13</v>
          </cell>
        </row>
        <row r="10932">
          <cell r="A10932" t="str">
            <v>480130041Irrigated</v>
          </cell>
          <cell r="B10932">
            <v>60</v>
          </cell>
          <cell r="R10932" t="str">
            <v>480030011Irrigated</v>
          </cell>
          <cell r="S10932">
            <v>17</v>
          </cell>
        </row>
        <row r="10933">
          <cell r="A10933" t="str">
            <v>480130041Nonirrigated</v>
          </cell>
          <cell r="B10933">
            <v>29</v>
          </cell>
          <cell r="R10933" t="str">
            <v>480030011NonIrrigated</v>
          </cell>
          <cell r="S10933">
            <v>11</v>
          </cell>
        </row>
        <row r="10934">
          <cell r="A10934" t="str">
            <v>480130051All</v>
          </cell>
          <cell r="B10934">
            <v>30</v>
          </cell>
          <cell r="R10934" t="str">
            <v>480030051All</v>
          </cell>
          <cell r="S10934">
            <v>15</v>
          </cell>
        </row>
        <row r="10935">
          <cell r="A10935" t="str">
            <v>480130051Irrigated</v>
          </cell>
          <cell r="B10935">
            <v>53</v>
          </cell>
          <cell r="R10935" t="str">
            <v>480030075All</v>
          </cell>
          <cell r="S10935">
            <v>1900</v>
          </cell>
        </row>
        <row r="10936">
          <cell r="A10936" t="str">
            <v>480130051Nonirrigated</v>
          </cell>
          <cell r="B10936">
            <v>25</v>
          </cell>
          <cell r="R10936" t="str">
            <v>480070051All</v>
          </cell>
          <cell r="S10936">
            <v>39</v>
          </cell>
        </row>
        <row r="10937">
          <cell r="A10937" t="str">
            <v>480130075All</v>
          </cell>
          <cell r="B10937">
            <v>1853</v>
          </cell>
          <cell r="R10937" t="str">
            <v>480090011All</v>
          </cell>
          <cell r="S10937">
            <v>15</v>
          </cell>
        </row>
        <row r="10938">
          <cell r="A10938" t="str">
            <v>480150011All</v>
          </cell>
          <cell r="B10938">
            <v>15</v>
          </cell>
          <cell r="R10938" t="str">
            <v>480090016All</v>
          </cell>
          <cell r="S10938">
            <v>21</v>
          </cell>
        </row>
        <row r="10939">
          <cell r="A10939" t="str">
            <v>480150018LGRAll</v>
          </cell>
          <cell r="B10939">
            <v>5349</v>
          </cell>
          <cell r="R10939" t="str">
            <v>480090051All</v>
          </cell>
          <cell r="S10939">
            <v>35</v>
          </cell>
        </row>
        <row r="10940">
          <cell r="A10940" t="str">
            <v>480150041All</v>
          </cell>
          <cell r="B10940">
            <v>60</v>
          </cell>
          <cell r="R10940" t="str">
            <v>480090091All</v>
          </cell>
          <cell r="S10940">
            <v>22</v>
          </cell>
        </row>
        <row r="10941">
          <cell r="A10941" t="str">
            <v>480150051All</v>
          </cell>
          <cell r="B10941">
            <v>47</v>
          </cell>
          <cell r="R10941" t="str">
            <v>480110011All</v>
          </cell>
          <cell r="S10941">
            <v>15</v>
          </cell>
        </row>
        <row r="10942">
          <cell r="A10942" t="str">
            <v>480150081All</v>
          </cell>
          <cell r="B10942">
            <v>15</v>
          </cell>
          <cell r="R10942" t="str">
            <v>480110041All</v>
          </cell>
          <cell r="S10942">
            <v>128</v>
          </cell>
        </row>
        <row r="10943">
          <cell r="A10943" t="str">
            <v>480170011All</v>
          </cell>
          <cell r="B10943">
            <v>15</v>
          </cell>
          <cell r="R10943" t="str">
            <v>480110051All</v>
          </cell>
          <cell r="S10943">
            <v>26</v>
          </cell>
        </row>
        <row r="10944">
          <cell r="A10944" t="str">
            <v>480170011Irrigated</v>
          </cell>
          <cell r="B10944">
            <v>22</v>
          </cell>
          <cell r="R10944" t="str">
            <v>480110075All</v>
          </cell>
          <cell r="S10944">
            <v>1411</v>
          </cell>
        </row>
        <row r="10945">
          <cell r="A10945" t="str">
            <v>480170011Nonirrigated</v>
          </cell>
          <cell r="B10945">
            <v>12</v>
          </cell>
          <cell r="R10945" t="str">
            <v>480130011All</v>
          </cell>
          <cell r="S10945">
            <v>20</v>
          </cell>
        </row>
        <row r="10946">
          <cell r="A10946" t="str">
            <v>480170041All</v>
          </cell>
          <cell r="B10946">
            <v>84</v>
          </cell>
          <cell r="R10946" t="str">
            <v>480130011Irrigated</v>
          </cell>
          <cell r="S10946">
            <v>23</v>
          </cell>
        </row>
        <row r="10947">
          <cell r="A10947" t="str">
            <v>480170051All</v>
          </cell>
          <cell r="B10947">
            <v>27</v>
          </cell>
          <cell r="R10947" t="str">
            <v>480130011NonIrrigated</v>
          </cell>
          <cell r="S10947">
            <v>10</v>
          </cell>
        </row>
        <row r="10948">
          <cell r="A10948" t="str">
            <v>480170075All</v>
          </cell>
          <cell r="B10948">
            <v>1768</v>
          </cell>
          <cell r="R10948" t="str">
            <v>480130016All</v>
          </cell>
          <cell r="S10948">
            <v>20</v>
          </cell>
        </row>
        <row r="10949">
          <cell r="A10949" t="str">
            <v>480170078All</v>
          </cell>
          <cell r="B10949">
            <v>596</v>
          </cell>
          <cell r="R10949" t="str">
            <v>480130016Irrigated</v>
          </cell>
          <cell r="S10949">
            <v>26</v>
          </cell>
        </row>
        <row r="10950">
          <cell r="A10950" t="str">
            <v>480170078Irrigated</v>
          </cell>
          <cell r="B10950">
            <v>800</v>
          </cell>
          <cell r="R10950" t="str">
            <v>480130016NonIrrigated</v>
          </cell>
          <cell r="S10950">
            <v>14</v>
          </cell>
        </row>
        <row r="10951">
          <cell r="A10951" t="str">
            <v>480170078Nonirrigated</v>
          </cell>
          <cell r="B10951">
            <v>426</v>
          </cell>
          <cell r="R10951" t="str">
            <v>480130041All</v>
          </cell>
          <cell r="S10951">
            <v>38</v>
          </cell>
        </row>
        <row r="10952">
          <cell r="A10952" t="str">
            <v>480170081All</v>
          </cell>
          <cell r="B10952">
            <v>26</v>
          </cell>
          <cell r="R10952" t="str">
            <v>480130041Irrigated</v>
          </cell>
          <cell r="S10952">
            <v>60</v>
          </cell>
        </row>
        <row r="10953">
          <cell r="A10953" t="str">
            <v>480170091All</v>
          </cell>
          <cell r="B10953">
            <v>18</v>
          </cell>
          <cell r="R10953" t="str">
            <v>480130041NonIrrigated</v>
          </cell>
          <cell r="S10953">
            <v>29</v>
          </cell>
        </row>
        <row r="10954">
          <cell r="A10954" t="str">
            <v>480190011All</v>
          </cell>
          <cell r="B10954">
            <v>13</v>
          </cell>
          <cell r="R10954" t="str">
            <v>480130051All</v>
          </cell>
          <cell r="S10954">
            <v>30</v>
          </cell>
        </row>
        <row r="10955">
          <cell r="A10955" t="str">
            <v>480190016All</v>
          </cell>
          <cell r="B10955">
            <v>17</v>
          </cell>
          <cell r="R10955" t="str">
            <v>480130051Irrigated</v>
          </cell>
          <cell r="S10955">
            <v>53</v>
          </cell>
        </row>
        <row r="10956">
          <cell r="A10956" t="str">
            <v>480190051All</v>
          </cell>
          <cell r="B10956">
            <v>22</v>
          </cell>
          <cell r="R10956" t="str">
            <v>480130051NonIrrigated</v>
          </cell>
          <cell r="S10956">
            <v>25</v>
          </cell>
        </row>
        <row r="10957">
          <cell r="A10957" t="str">
            <v>480210011All</v>
          </cell>
          <cell r="B10957">
            <v>22</v>
          </cell>
          <cell r="R10957" t="str">
            <v>480130075All</v>
          </cell>
          <cell r="S10957">
            <v>1853</v>
          </cell>
        </row>
        <row r="10958">
          <cell r="A10958" t="str">
            <v>480210041All</v>
          </cell>
          <cell r="B10958">
            <v>41</v>
          </cell>
          <cell r="R10958" t="str">
            <v>480150011All</v>
          </cell>
          <cell r="S10958">
            <v>15</v>
          </cell>
        </row>
        <row r="10959">
          <cell r="A10959" t="str">
            <v>480210051All</v>
          </cell>
          <cell r="B10959">
            <v>42</v>
          </cell>
          <cell r="R10959" t="str">
            <v>480150018LGRAll</v>
          </cell>
          <cell r="S10959">
            <v>5349</v>
          </cell>
        </row>
        <row r="10960">
          <cell r="A10960" t="str">
            <v>480230011All</v>
          </cell>
          <cell r="B10960">
            <v>15</v>
          </cell>
          <cell r="R10960" t="str">
            <v>480150041All</v>
          </cell>
          <cell r="S10960">
            <v>60</v>
          </cell>
        </row>
        <row r="10961">
          <cell r="A10961" t="str">
            <v>480230016All</v>
          </cell>
          <cell r="B10961">
            <v>19</v>
          </cell>
          <cell r="R10961" t="str">
            <v>480150051All</v>
          </cell>
          <cell r="S10961">
            <v>47</v>
          </cell>
        </row>
        <row r="10962">
          <cell r="A10962" t="str">
            <v>480230051All</v>
          </cell>
          <cell r="B10962">
            <v>18</v>
          </cell>
          <cell r="R10962" t="str">
            <v>480150081All</v>
          </cell>
          <cell r="S10962">
            <v>15</v>
          </cell>
        </row>
        <row r="10963">
          <cell r="A10963" t="str">
            <v>480230075All</v>
          </cell>
          <cell r="B10963">
            <v>1635</v>
          </cell>
          <cell r="R10963" t="str">
            <v>480170011All</v>
          </cell>
          <cell r="S10963">
            <v>15</v>
          </cell>
        </row>
        <row r="10964">
          <cell r="A10964" t="str">
            <v>480250011All</v>
          </cell>
          <cell r="B10964">
            <v>14</v>
          </cell>
          <cell r="R10964" t="str">
            <v>480170011Irrigated</v>
          </cell>
          <cell r="S10964">
            <v>22</v>
          </cell>
        </row>
        <row r="10965">
          <cell r="A10965" t="str">
            <v>480250041All</v>
          </cell>
          <cell r="B10965">
            <v>34</v>
          </cell>
          <cell r="R10965" t="str">
            <v>480170011NonIrrigated</v>
          </cell>
          <cell r="S10965">
            <v>12</v>
          </cell>
        </row>
        <row r="10966">
          <cell r="A10966" t="str">
            <v>480250051All</v>
          </cell>
          <cell r="B10966">
            <v>36</v>
          </cell>
          <cell r="R10966" t="str">
            <v>480170041All</v>
          </cell>
          <cell r="S10966">
            <v>84</v>
          </cell>
        </row>
        <row r="10967">
          <cell r="A10967" t="str">
            <v>480250396All</v>
          </cell>
          <cell r="B10967">
            <v>630</v>
          </cell>
          <cell r="R10967" t="str">
            <v>480170051All</v>
          </cell>
          <cell r="S10967">
            <v>27</v>
          </cell>
        </row>
        <row r="10968">
          <cell r="A10968" t="str">
            <v>480270011All</v>
          </cell>
          <cell r="B10968">
            <v>26</v>
          </cell>
          <cell r="R10968" t="str">
            <v>480170075All</v>
          </cell>
          <cell r="S10968">
            <v>1768</v>
          </cell>
        </row>
        <row r="10969">
          <cell r="A10969" t="str">
            <v>480270016All</v>
          </cell>
          <cell r="B10969">
            <v>33</v>
          </cell>
          <cell r="R10969" t="str">
            <v>480170078All</v>
          </cell>
          <cell r="S10969">
            <v>596</v>
          </cell>
        </row>
        <row r="10970">
          <cell r="A10970" t="str">
            <v>480270041All</v>
          </cell>
          <cell r="B10970">
            <v>51</v>
          </cell>
          <cell r="R10970" t="str">
            <v>480170078Irrigated</v>
          </cell>
          <cell r="S10970">
            <v>800</v>
          </cell>
        </row>
        <row r="10971">
          <cell r="A10971" t="str">
            <v>480270051All</v>
          </cell>
          <cell r="B10971">
            <v>50</v>
          </cell>
          <cell r="R10971" t="str">
            <v>480170078NonIrrigated</v>
          </cell>
          <cell r="S10971">
            <v>426</v>
          </cell>
        </row>
        <row r="10972">
          <cell r="A10972" t="str">
            <v>480270081All</v>
          </cell>
          <cell r="B10972">
            <v>14</v>
          </cell>
          <cell r="R10972" t="str">
            <v>480170081All</v>
          </cell>
          <cell r="S10972">
            <v>26</v>
          </cell>
        </row>
        <row r="10973">
          <cell r="A10973" t="str">
            <v>480290011All</v>
          </cell>
          <cell r="B10973">
            <v>16</v>
          </cell>
          <cell r="R10973" t="str">
            <v>480170091All</v>
          </cell>
          <cell r="S10973">
            <v>18</v>
          </cell>
        </row>
        <row r="10974">
          <cell r="A10974" t="str">
            <v>480290016All</v>
          </cell>
          <cell r="B10974">
            <v>14</v>
          </cell>
          <cell r="R10974" t="str">
            <v>480190011All</v>
          </cell>
          <cell r="S10974">
            <v>13</v>
          </cell>
        </row>
        <row r="10975">
          <cell r="A10975" t="str">
            <v>480290041All</v>
          </cell>
          <cell r="B10975">
            <v>41</v>
          </cell>
          <cell r="R10975" t="str">
            <v>480190016All</v>
          </cell>
          <cell r="S10975">
            <v>17</v>
          </cell>
        </row>
        <row r="10976">
          <cell r="A10976" t="str">
            <v>480290041Irrigated</v>
          </cell>
          <cell r="B10976">
            <v>76</v>
          </cell>
          <cell r="R10976" t="str">
            <v>480190051All</v>
          </cell>
          <cell r="S10976">
            <v>22</v>
          </cell>
        </row>
        <row r="10977">
          <cell r="A10977" t="str">
            <v>480290041Nonirrigated</v>
          </cell>
          <cell r="B10977">
            <v>27</v>
          </cell>
          <cell r="R10977" t="str">
            <v>480210011All</v>
          </cell>
          <cell r="S10977">
            <v>22</v>
          </cell>
        </row>
        <row r="10978">
          <cell r="A10978" t="str">
            <v>480290051All</v>
          </cell>
          <cell r="B10978">
            <v>36</v>
          </cell>
          <cell r="R10978" t="str">
            <v>480210041All</v>
          </cell>
          <cell r="S10978">
            <v>41</v>
          </cell>
        </row>
        <row r="10979">
          <cell r="A10979" t="str">
            <v>480310016All</v>
          </cell>
          <cell r="B10979">
            <v>21</v>
          </cell>
          <cell r="R10979" t="str">
            <v>480210051All</v>
          </cell>
          <cell r="S10979">
            <v>42</v>
          </cell>
        </row>
        <row r="10980">
          <cell r="A10980" t="str">
            <v>480310051All</v>
          </cell>
          <cell r="B10980">
            <v>22</v>
          </cell>
          <cell r="R10980" t="str">
            <v>480230011All</v>
          </cell>
          <cell r="S10980">
            <v>15</v>
          </cell>
        </row>
        <row r="10981">
          <cell r="A10981" t="str">
            <v>480330011All</v>
          </cell>
          <cell r="B10981">
            <v>15</v>
          </cell>
          <cell r="R10981" t="str">
            <v>480230016All</v>
          </cell>
          <cell r="S10981">
            <v>19</v>
          </cell>
        </row>
        <row r="10982">
          <cell r="A10982" t="str">
            <v>480330051All</v>
          </cell>
          <cell r="B10982">
            <v>14</v>
          </cell>
          <cell r="R10982" t="str">
            <v>480230051All</v>
          </cell>
          <cell r="S10982">
            <v>18</v>
          </cell>
        </row>
        <row r="10983">
          <cell r="A10983" t="str">
            <v>480350011All</v>
          </cell>
          <cell r="B10983">
            <v>17</v>
          </cell>
          <cell r="R10983" t="str">
            <v>480230075All</v>
          </cell>
          <cell r="S10983">
            <v>1635</v>
          </cell>
        </row>
        <row r="10984">
          <cell r="A10984" t="str">
            <v>480350016All</v>
          </cell>
          <cell r="B10984">
            <v>31</v>
          </cell>
          <cell r="R10984" t="str">
            <v>480250011All</v>
          </cell>
          <cell r="S10984">
            <v>14</v>
          </cell>
        </row>
        <row r="10985">
          <cell r="A10985" t="str">
            <v>480350041All</v>
          </cell>
          <cell r="B10985">
            <v>29</v>
          </cell>
          <cell r="R10985" t="str">
            <v>480250041All</v>
          </cell>
          <cell r="S10985">
            <v>34</v>
          </cell>
        </row>
        <row r="10986">
          <cell r="A10986" t="str">
            <v>480350051All</v>
          </cell>
          <cell r="B10986">
            <v>36</v>
          </cell>
          <cell r="R10986" t="str">
            <v>480250051All</v>
          </cell>
          <cell r="S10986">
            <v>36</v>
          </cell>
        </row>
        <row r="10987">
          <cell r="A10987" t="str">
            <v>480370011All</v>
          </cell>
          <cell r="B10987">
            <v>29</v>
          </cell>
          <cell r="R10987" t="str">
            <v>480250396All</v>
          </cell>
          <cell r="S10987">
            <v>630</v>
          </cell>
        </row>
        <row r="10988">
          <cell r="A10988" t="str">
            <v>480370016All</v>
          </cell>
          <cell r="B10988">
            <v>31</v>
          </cell>
          <cell r="R10988" t="str">
            <v>480270011All</v>
          </cell>
          <cell r="S10988">
            <v>26</v>
          </cell>
        </row>
        <row r="10989">
          <cell r="A10989" t="str">
            <v>480370018LGRAll</v>
          </cell>
          <cell r="B10989">
            <v>3391</v>
          </cell>
          <cell r="R10989" t="str">
            <v>480270016All</v>
          </cell>
          <cell r="S10989">
            <v>33</v>
          </cell>
        </row>
        <row r="10990">
          <cell r="A10990" t="str">
            <v>480370041All</v>
          </cell>
          <cell r="B10990">
            <v>67</v>
          </cell>
          <cell r="R10990" t="str">
            <v>480270041All</v>
          </cell>
          <cell r="S10990">
            <v>51</v>
          </cell>
        </row>
        <row r="10991">
          <cell r="A10991" t="str">
            <v>480370041Irrigated</v>
          </cell>
          <cell r="B10991">
            <v>67</v>
          </cell>
          <cell r="R10991" t="str">
            <v>480270051All</v>
          </cell>
          <cell r="S10991">
            <v>50</v>
          </cell>
        </row>
        <row r="10992">
          <cell r="A10992" t="str">
            <v>480370041Nonirrigated</v>
          </cell>
          <cell r="B10992">
            <v>67</v>
          </cell>
          <cell r="R10992" t="str">
            <v>480270081All</v>
          </cell>
          <cell r="S10992">
            <v>14</v>
          </cell>
        </row>
        <row r="10993">
          <cell r="A10993" t="str">
            <v>480370051All</v>
          </cell>
          <cell r="B10993">
            <v>40</v>
          </cell>
          <cell r="R10993" t="str">
            <v>480290011All</v>
          </cell>
          <cell r="S10993">
            <v>16</v>
          </cell>
        </row>
        <row r="10994">
          <cell r="A10994" t="str">
            <v>480370051Irrigated</v>
          </cell>
          <cell r="B10994">
            <v>40</v>
          </cell>
          <cell r="R10994" t="str">
            <v>480290016All</v>
          </cell>
          <cell r="S10994">
            <v>14</v>
          </cell>
        </row>
        <row r="10995">
          <cell r="A10995" t="str">
            <v>480370051Nonirrigated</v>
          </cell>
          <cell r="B10995">
            <v>40</v>
          </cell>
          <cell r="R10995" t="str">
            <v>480290041All</v>
          </cell>
          <cell r="S10995">
            <v>41</v>
          </cell>
        </row>
        <row r="10996">
          <cell r="A10996" t="str">
            <v>480370081All</v>
          </cell>
          <cell r="B10996">
            <v>10</v>
          </cell>
          <cell r="R10996" t="str">
            <v>480290041Irrigated</v>
          </cell>
          <cell r="S10996">
            <v>76</v>
          </cell>
        </row>
        <row r="10997">
          <cell r="A10997" t="str">
            <v>480370081Irrigated</v>
          </cell>
          <cell r="B10997">
            <v>11</v>
          </cell>
          <cell r="R10997" t="str">
            <v>480290041NonIrrigated</v>
          </cell>
          <cell r="S10997">
            <v>27</v>
          </cell>
        </row>
        <row r="10998">
          <cell r="A10998" t="str">
            <v>480370081Nonirrigated</v>
          </cell>
          <cell r="B10998">
            <v>9</v>
          </cell>
          <cell r="R10998" t="str">
            <v>480290051All</v>
          </cell>
          <cell r="S10998">
            <v>36</v>
          </cell>
        </row>
        <row r="10999">
          <cell r="A10999" t="str">
            <v>480390011All</v>
          </cell>
          <cell r="B10999">
            <v>22</v>
          </cell>
          <cell r="R10999" t="str">
            <v>480310016All</v>
          </cell>
          <cell r="S10999">
            <v>21</v>
          </cell>
        </row>
        <row r="11000">
          <cell r="A11000" t="str">
            <v>480390018LGRAll</v>
          </cell>
          <cell r="B11000">
            <v>5672</v>
          </cell>
          <cell r="R11000" t="str">
            <v>480310051All</v>
          </cell>
          <cell r="S11000">
            <v>22</v>
          </cell>
        </row>
        <row r="11001">
          <cell r="A11001" t="str">
            <v>480390041All</v>
          </cell>
          <cell r="B11001">
            <v>52</v>
          </cell>
          <cell r="R11001" t="str">
            <v>480330011All</v>
          </cell>
          <cell r="S11001">
            <v>15</v>
          </cell>
        </row>
        <row r="11002">
          <cell r="A11002" t="str">
            <v>480390051All</v>
          </cell>
          <cell r="B11002">
            <v>48</v>
          </cell>
          <cell r="R11002" t="str">
            <v>480330051All</v>
          </cell>
          <cell r="S11002">
            <v>14</v>
          </cell>
        </row>
        <row r="11003">
          <cell r="A11003" t="str">
            <v>480390081All</v>
          </cell>
          <cell r="B11003">
            <v>11</v>
          </cell>
          <cell r="R11003" t="str">
            <v>480350011All</v>
          </cell>
          <cell r="S11003">
            <v>17</v>
          </cell>
        </row>
        <row r="11004">
          <cell r="A11004" t="str">
            <v>480410011All</v>
          </cell>
          <cell r="B11004">
            <v>17</v>
          </cell>
          <cell r="R11004" t="str">
            <v>480350016All</v>
          </cell>
          <cell r="S11004">
            <v>31</v>
          </cell>
        </row>
        <row r="11005">
          <cell r="A11005" t="str">
            <v>480410011Irrigated</v>
          </cell>
          <cell r="B11005">
            <v>17</v>
          </cell>
          <cell r="R11005" t="str">
            <v>480350041All</v>
          </cell>
          <cell r="S11005">
            <v>29</v>
          </cell>
        </row>
        <row r="11006">
          <cell r="A11006" t="str">
            <v>480410011Nonirrigated</v>
          </cell>
          <cell r="B11006">
            <v>17</v>
          </cell>
          <cell r="R11006" t="str">
            <v>480350051All</v>
          </cell>
          <cell r="S11006">
            <v>36</v>
          </cell>
        </row>
        <row r="11007">
          <cell r="A11007" t="str">
            <v>480410041All</v>
          </cell>
          <cell r="B11007">
            <v>75</v>
          </cell>
          <cell r="R11007" t="str">
            <v>480370011All</v>
          </cell>
          <cell r="S11007">
            <v>29</v>
          </cell>
        </row>
        <row r="11008">
          <cell r="A11008" t="str">
            <v>480410041Irrigated</v>
          </cell>
          <cell r="B11008">
            <v>80</v>
          </cell>
          <cell r="R11008" t="str">
            <v>480370016All</v>
          </cell>
          <cell r="S11008">
            <v>31</v>
          </cell>
        </row>
        <row r="11009">
          <cell r="A11009" t="str">
            <v>480410041Nonirrigated</v>
          </cell>
          <cell r="B11009">
            <v>55</v>
          </cell>
          <cell r="R11009" t="str">
            <v>480370018LGRAll</v>
          </cell>
          <cell r="S11009">
            <v>3391</v>
          </cell>
        </row>
        <row r="11010">
          <cell r="A11010" t="str">
            <v>480410051All</v>
          </cell>
          <cell r="B11010">
            <v>42</v>
          </cell>
          <cell r="R11010" t="str">
            <v>480370041All</v>
          </cell>
          <cell r="S11010">
            <v>67</v>
          </cell>
        </row>
        <row r="11011">
          <cell r="A11011" t="str">
            <v>480410081All</v>
          </cell>
          <cell r="B11011">
            <v>15</v>
          </cell>
          <cell r="R11011" t="str">
            <v>480370041Irrigated</v>
          </cell>
          <cell r="S11011">
            <v>67</v>
          </cell>
        </row>
        <row r="11012">
          <cell r="A11012" t="str">
            <v>480450011All</v>
          </cell>
          <cell r="B11012">
            <v>12</v>
          </cell>
          <cell r="R11012" t="str">
            <v>480370041NonIrrigated</v>
          </cell>
          <cell r="S11012">
            <v>67</v>
          </cell>
        </row>
        <row r="11013">
          <cell r="A11013" t="str">
            <v>480450016All</v>
          </cell>
          <cell r="B11013">
            <v>18</v>
          </cell>
          <cell r="R11013" t="str">
            <v>480370051All</v>
          </cell>
          <cell r="S11013">
            <v>40</v>
          </cell>
        </row>
        <row r="11014">
          <cell r="A11014" t="str">
            <v>480450041All</v>
          </cell>
          <cell r="B11014">
            <v>81</v>
          </cell>
          <cell r="R11014" t="str">
            <v>480370051Irrigated</v>
          </cell>
          <cell r="S11014">
            <v>40</v>
          </cell>
        </row>
        <row r="11015">
          <cell r="A11015" t="str">
            <v>480450051All</v>
          </cell>
          <cell r="B11015">
            <v>26</v>
          </cell>
          <cell r="R11015" t="str">
            <v>480370051NonIrrigated</v>
          </cell>
          <cell r="S11015">
            <v>40</v>
          </cell>
        </row>
        <row r="11016">
          <cell r="A11016" t="str">
            <v>480450075All</v>
          </cell>
          <cell r="B11016">
            <v>1896</v>
          </cell>
          <cell r="R11016" t="str">
            <v>480370081All</v>
          </cell>
          <cell r="S11016">
            <v>10</v>
          </cell>
        </row>
        <row r="11017">
          <cell r="A11017" t="str">
            <v>480450078All</v>
          </cell>
          <cell r="B11017">
            <v>793</v>
          </cell>
          <cell r="R11017" t="str">
            <v>480370081Irrigated</v>
          </cell>
          <cell r="S11017">
            <v>11</v>
          </cell>
        </row>
        <row r="11018">
          <cell r="A11018" t="str">
            <v>480450081All</v>
          </cell>
          <cell r="B11018">
            <v>24</v>
          </cell>
          <cell r="R11018" t="str">
            <v>480370081NonIrrigated</v>
          </cell>
          <cell r="S11018">
            <v>9</v>
          </cell>
        </row>
        <row r="11019">
          <cell r="A11019" t="str">
            <v>480470041All</v>
          </cell>
          <cell r="B11019">
            <v>33</v>
          </cell>
          <cell r="R11019" t="str">
            <v>480390011All</v>
          </cell>
          <cell r="S11019">
            <v>22</v>
          </cell>
        </row>
        <row r="11020">
          <cell r="A11020" t="str">
            <v>480470051All</v>
          </cell>
          <cell r="B11020">
            <v>22</v>
          </cell>
          <cell r="R11020" t="str">
            <v>480390018LGRAll</v>
          </cell>
          <cell r="S11020">
            <v>5672</v>
          </cell>
        </row>
        <row r="11021">
          <cell r="A11021" t="str">
            <v>480490011All</v>
          </cell>
          <cell r="B11021">
            <v>13</v>
          </cell>
          <cell r="R11021" t="str">
            <v>480390041All</v>
          </cell>
          <cell r="S11021">
            <v>52</v>
          </cell>
        </row>
        <row r="11022">
          <cell r="A11022" t="str">
            <v>480490016All</v>
          </cell>
          <cell r="B11022">
            <v>22</v>
          </cell>
          <cell r="R11022" t="str">
            <v>480390051All</v>
          </cell>
          <cell r="S11022">
            <v>48</v>
          </cell>
        </row>
        <row r="11023">
          <cell r="A11023" t="str">
            <v>480490041All</v>
          </cell>
          <cell r="B11023">
            <v>36</v>
          </cell>
          <cell r="R11023" t="str">
            <v>480390081All</v>
          </cell>
          <cell r="S11023">
            <v>11</v>
          </cell>
        </row>
        <row r="11024">
          <cell r="A11024" t="str">
            <v>480490051All</v>
          </cell>
          <cell r="B11024">
            <v>16</v>
          </cell>
          <cell r="R11024" t="str">
            <v>480410011All</v>
          </cell>
          <cell r="S11024">
            <v>17</v>
          </cell>
        </row>
        <row r="11025">
          <cell r="A11025" t="str">
            <v>480490075All</v>
          </cell>
          <cell r="B11025">
            <v>1030</v>
          </cell>
          <cell r="R11025" t="str">
            <v>480410011Irrigated</v>
          </cell>
          <cell r="S11025">
            <v>17</v>
          </cell>
        </row>
        <row r="11026">
          <cell r="A11026" t="str">
            <v>480490075Irrigated</v>
          </cell>
          <cell r="B11026">
            <v>1456</v>
          </cell>
          <cell r="R11026" t="str">
            <v>480410011NonIrrigated</v>
          </cell>
          <cell r="S11026">
            <v>17</v>
          </cell>
        </row>
        <row r="11027">
          <cell r="A11027" t="str">
            <v>480490075Nonirrigated</v>
          </cell>
          <cell r="B11027">
            <v>473</v>
          </cell>
          <cell r="R11027" t="str">
            <v>480410041All</v>
          </cell>
          <cell r="S11027">
            <v>75</v>
          </cell>
        </row>
        <row r="11028">
          <cell r="A11028" t="str">
            <v>480510011All</v>
          </cell>
          <cell r="B11028">
            <v>25</v>
          </cell>
          <cell r="R11028" t="str">
            <v>480410041Irrigated</v>
          </cell>
          <cell r="S11028">
            <v>80</v>
          </cell>
        </row>
        <row r="11029">
          <cell r="A11029" t="str">
            <v>480510016All</v>
          </cell>
          <cell r="B11029">
            <v>27</v>
          </cell>
          <cell r="R11029" t="str">
            <v>480410041NonIrrigated</v>
          </cell>
          <cell r="S11029">
            <v>55</v>
          </cell>
        </row>
        <row r="11030">
          <cell r="A11030" t="str">
            <v>480510041All</v>
          </cell>
          <cell r="B11030">
            <v>68</v>
          </cell>
          <cell r="R11030" t="str">
            <v>480410051All</v>
          </cell>
          <cell r="S11030">
            <v>42</v>
          </cell>
        </row>
        <row r="11031">
          <cell r="A11031" t="str">
            <v>480510041Irrigated</v>
          </cell>
          <cell r="B11031">
            <v>87</v>
          </cell>
          <cell r="R11031" t="str">
            <v>480410081All</v>
          </cell>
          <cell r="S11031">
            <v>15</v>
          </cell>
        </row>
        <row r="11032">
          <cell r="A11032" t="str">
            <v>480510041Nonirrigated</v>
          </cell>
          <cell r="B11032">
            <v>57</v>
          </cell>
          <cell r="R11032" t="str">
            <v>480450011All</v>
          </cell>
          <cell r="S11032">
            <v>12</v>
          </cell>
        </row>
        <row r="11033">
          <cell r="A11033" t="str">
            <v>480510051All</v>
          </cell>
          <cell r="B11033">
            <v>48</v>
          </cell>
          <cell r="R11033" t="str">
            <v>480450016All</v>
          </cell>
          <cell r="S11033">
            <v>18</v>
          </cell>
        </row>
        <row r="11034">
          <cell r="A11034" t="str">
            <v>480510081All</v>
          </cell>
          <cell r="B11034">
            <v>18</v>
          </cell>
          <cell r="R11034" t="str">
            <v>480450041All</v>
          </cell>
          <cell r="S11034">
            <v>81</v>
          </cell>
        </row>
        <row r="11035">
          <cell r="A11035" t="str">
            <v>480510081Irrigated</v>
          </cell>
          <cell r="B11035">
            <v>21</v>
          </cell>
          <cell r="R11035" t="str">
            <v>480450051All</v>
          </cell>
          <cell r="S11035">
            <v>26</v>
          </cell>
        </row>
        <row r="11036">
          <cell r="A11036" t="str">
            <v>480510081Nonirrigated</v>
          </cell>
          <cell r="B11036">
            <v>16</v>
          </cell>
          <cell r="R11036" t="str">
            <v>480450075All</v>
          </cell>
          <cell r="S11036">
            <v>1896</v>
          </cell>
        </row>
        <row r="11037">
          <cell r="A11037" t="str">
            <v>480530011All</v>
          </cell>
          <cell r="B11037">
            <v>13</v>
          </cell>
          <cell r="R11037" t="str">
            <v>480450078All</v>
          </cell>
          <cell r="S11037">
            <v>793</v>
          </cell>
        </row>
        <row r="11038">
          <cell r="A11038" t="str">
            <v>480530016All</v>
          </cell>
          <cell r="B11038">
            <v>24</v>
          </cell>
          <cell r="R11038" t="str">
            <v>480450081All</v>
          </cell>
          <cell r="S11038">
            <v>24</v>
          </cell>
        </row>
        <row r="11039">
          <cell r="A11039" t="str">
            <v>480530051All</v>
          </cell>
          <cell r="B11039">
            <v>22</v>
          </cell>
          <cell r="R11039" t="str">
            <v>480470041All</v>
          </cell>
          <cell r="S11039">
            <v>33</v>
          </cell>
        </row>
        <row r="11040">
          <cell r="A11040" t="str">
            <v>480550011All</v>
          </cell>
          <cell r="B11040">
            <v>15</v>
          </cell>
          <cell r="R11040" t="str">
            <v>480470051All</v>
          </cell>
          <cell r="S11040">
            <v>22</v>
          </cell>
        </row>
        <row r="11041">
          <cell r="A11041" t="str">
            <v>480550041All</v>
          </cell>
          <cell r="B11041">
            <v>36</v>
          </cell>
          <cell r="R11041" t="str">
            <v>480490011All</v>
          </cell>
          <cell r="S11041">
            <v>13</v>
          </cell>
        </row>
        <row r="11042">
          <cell r="A11042" t="str">
            <v>480550051All</v>
          </cell>
          <cell r="B11042">
            <v>36</v>
          </cell>
          <cell r="R11042" t="str">
            <v>480490016All</v>
          </cell>
          <cell r="S11042">
            <v>22</v>
          </cell>
        </row>
        <row r="11043">
          <cell r="A11043" t="str">
            <v>480570011All</v>
          </cell>
          <cell r="B11043">
            <v>16</v>
          </cell>
          <cell r="R11043" t="str">
            <v>480490041All</v>
          </cell>
          <cell r="S11043">
            <v>36</v>
          </cell>
        </row>
        <row r="11044">
          <cell r="A11044" t="str">
            <v>480570018LGRAll</v>
          </cell>
          <cell r="B11044">
            <v>4236</v>
          </cell>
          <cell r="R11044" t="str">
            <v>480490051All</v>
          </cell>
          <cell r="S11044">
            <v>16</v>
          </cell>
        </row>
        <row r="11045">
          <cell r="A11045" t="str">
            <v>480570041All</v>
          </cell>
          <cell r="B11045">
            <v>55</v>
          </cell>
          <cell r="R11045" t="str">
            <v>480490075All</v>
          </cell>
          <cell r="S11045">
            <v>1030</v>
          </cell>
        </row>
        <row r="11046">
          <cell r="A11046" t="str">
            <v>480570051All</v>
          </cell>
          <cell r="B11046">
            <v>46</v>
          </cell>
          <cell r="R11046" t="str">
            <v>480490075Irrigated</v>
          </cell>
          <cell r="S11046">
            <v>1456</v>
          </cell>
        </row>
        <row r="11047">
          <cell r="A11047" t="str">
            <v>480570081All</v>
          </cell>
          <cell r="B11047">
            <v>17</v>
          </cell>
          <cell r="R11047" t="str">
            <v>480490075NonIrrigated</v>
          </cell>
          <cell r="S11047">
            <v>473</v>
          </cell>
        </row>
        <row r="11048">
          <cell r="A11048" t="str">
            <v>480590011All</v>
          </cell>
          <cell r="B11048">
            <v>14</v>
          </cell>
          <cell r="R11048" t="str">
            <v>480510011All</v>
          </cell>
          <cell r="S11048">
            <v>25</v>
          </cell>
        </row>
        <row r="11049">
          <cell r="A11049" t="str">
            <v>480590016All</v>
          </cell>
          <cell r="B11049">
            <v>22</v>
          </cell>
          <cell r="R11049" t="str">
            <v>480510016All</v>
          </cell>
          <cell r="S11049">
            <v>27</v>
          </cell>
        </row>
        <row r="11050">
          <cell r="A11050" t="str">
            <v>480590051All</v>
          </cell>
          <cell r="B11050">
            <v>26</v>
          </cell>
          <cell r="R11050" t="str">
            <v>480510041All</v>
          </cell>
          <cell r="S11050">
            <v>68</v>
          </cell>
        </row>
        <row r="11051">
          <cell r="A11051" t="str">
            <v>480590091All</v>
          </cell>
          <cell r="B11051">
            <v>22</v>
          </cell>
          <cell r="R11051" t="str">
            <v>480510041Irrigated</v>
          </cell>
          <cell r="S11051">
            <v>87</v>
          </cell>
        </row>
        <row r="11052">
          <cell r="A11052" t="str">
            <v>480610011All</v>
          </cell>
          <cell r="B11052">
            <v>21</v>
          </cell>
          <cell r="R11052" t="str">
            <v>480510041NonIrrigated</v>
          </cell>
          <cell r="S11052">
            <v>57</v>
          </cell>
        </row>
        <row r="11053">
          <cell r="A11053" t="str">
            <v>480610041All</v>
          </cell>
          <cell r="B11053">
            <v>53</v>
          </cell>
          <cell r="R11053" t="str">
            <v>480510051All</v>
          </cell>
          <cell r="S11053">
            <v>48</v>
          </cell>
        </row>
        <row r="11054">
          <cell r="A11054" t="str">
            <v>480610051All</v>
          </cell>
          <cell r="B11054">
            <v>36</v>
          </cell>
          <cell r="R11054" t="str">
            <v>480510081All</v>
          </cell>
          <cell r="S11054">
            <v>18</v>
          </cell>
        </row>
        <row r="11055">
          <cell r="A11055" t="str">
            <v>480610051Irrigated</v>
          </cell>
          <cell r="B11055">
            <v>45</v>
          </cell>
          <cell r="R11055" t="str">
            <v>480510081Irrigated</v>
          </cell>
          <cell r="S11055">
            <v>21</v>
          </cell>
        </row>
        <row r="11056">
          <cell r="A11056" t="str">
            <v>480610051Nonirrigated</v>
          </cell>
          <cell r="B11056">
            <v>31</v>
          </cell>
          <cell r="R11056" t="str">
            <v>480510081NonIrrigated</v>
          </cell>
          <cell r="S11056">
            <v>16</v>
          </cell>
        </row>
        <row r="11057">
          <cell r="A11057" t="str">
            <v>480610081All</v>
          </cell>
          <cell r="B11057">
            <v>15</v>
          </cell>
          <cell r="R11057" t="str">
            <v>480530011All</v>
          </cell>
          <cell r="S11057">
            <v>13</v>
          </cell>
        </row>
        <row r="11058">
          <cell r="A11058" t="str">
            <v>480630081All</v>
          </cell>
          <cell r="B11058">
            <v>15</v>
          </cell>
          <cell r="R11058" t="str">
            <v>480530016All</v>
          </cell>
          <cell r="S11058">
            <v>24</v>
          </cell>
        </row>
        <row r="11059">
          <cell r="A11059" t="str">
            <v>480650011All</v>
          </cell>
          <cell r="B11059">
            <v>17</v>
          </cell>
          <cell r="R11059" t="str">
            <v>480530051All</v>
          </cell>
          <cell r="S11059">
            <v>22</v>
          </cell>
        </row>
        <row r="11060">
          <cell r="A11060" t="str">
            <v>480650016All</v>
          </cell>
          <cell r="B11060">
            <v>27</v>
          </cell>
          <cell r="R11060" t="str">
            <v>480550011All</v>
          </cell>
          <cell r="S11060">
            <v>15</v>
          </cell>
        </row>
        <row r="11061">
          <cell r="A11061" t="str">
            <v>480650041All</v>
          </cell>
          <cell r="B11061">
            <v>128</v>
          </cell>
          <cell r="R11061" t="str">
            <v>480550041All</v>
          </cell>
          <cell r="S11061">
            <v>36</v>
          </cell>
        </row>
        <row r="11062">
          <cell r="A11062" t="str">
            <v>480650051All</v>
          </cell>
          <cell r="B11062">
            <v>28</v>
          </cell>
          <cell r="R11062" t="str">
            <v>480550051All</v>
          </cell>
          <cell r="S11062">
            <v>36</v>
          </cell>
        </row>
        <row r="11063">
          <cell r="A11063" t="str">
            <v>480650078All</v>
          </cell>
          <cell r="B11063">
            <v>480</v>
          </cell>
          <cell r="R11063" t="str">
            <v>480570011All</v>
          </cell>
          <cell r="S11063">
            <v>16</v>
          </cell>
        </row>
        <row r="11064">
          <cell r="A11064" t="str">
            <v>480650081All</v>
          </cell>
          <cell r="B11064">
            <v>27</v>
          </cell>
          <cell r="R11064" t="str">
            <v>480570018LGRAll</v>
          </cell>
          <cell r="S11064">
            <v>4236</v>
          </cell>
        </row>
        <row r="11065">
          <cell r="A11065" t="str">
            <v>480690011All</v>
          </cell>
          <cell r="B11065">
            <v>20</v>
          </cell>
          <cell r="R11065" t="str">
            <v>480570041All</v>
          </cell>
          <cell r="S11065">
            <v>55</v>
          </cell>
        </row>
        <row r="11066">
          <cell r="A11066" t="str">
            <v>480690011Irrigated</v>
          </cell>
          <cell r="B11066">
            <v>34</v>
          </cell>
          <cell r="R11066" t="str">
            <v>480570051All</v>
          </cell>
          <cell r="S11066">
            <v>46</v>
          </cell>
        </row>
        <row r="11067">
          <cell r="A11067" t="str">
            <v>480690011Nonirrigated</v>
          </cell>
          <cell r="B11067">
            <v>14</v>
          </cell>
          <cell r="R11067" t="str">
            <v>480570081All</v>
          </cell>
          <cell r="S11067">
            <v>17</v>
          </cell>
        </row>
        <row r="11068">
          <cell r="A11068" t="str">
            <v>480690016All</v>
          </cell>
          <cell r="B11068">
            <v>27</v>
          </cell>
          <cell r="R11068" t="str">
            <v>480590011All</v>
          </cell>
          <cell r="S11068">
            <v>14</v>
          </cell>
        </row>
        <row r="11069">
          <cell r="A11069" t="str">
            <v>480690016Irrigated</v>
          </cell>
          <cell r="B11069">
            <v>31</v>
          </cell>
          <cell r="R11069" t="str">
            <v>480590016All</v>
          </cell>
          <cell r="S11069">
            <v>22</v>
          </cell>
        </row>
        <row r="11070">
          <cell r="A11070" t="str">
            <v>480690016Nonirrigated</v>
          </cell>
          <cell r="B11070">
            <v>17</v>
          </cell>
          <cell r="R11070" t="str">
            <v>480590051All</v>
          </cell>
          <cell r="S11070">
            <v>26</v>
          </cell>
        </row>
        <row r="11071">
          <cell r="A11071" t="str">
            <v>480690041All</v>
          </cell>
          <cell r="B11071">
            <v>141</v>
          </cell>
          <cell r="R11071" t="str">
            <v>480590091All</v>
          </cell>
          <cell r="S11071">
            <v>22</v>
          </cell>
        </row>
        <row r="11072">
          <cell r="A11072" t="str">
            <v>480690051All</v>
          </cell>
          <cell r="B11072">
            <v>34</v>
          </cell>
          <cell r="R11072" t="str">
            <v>480610011All</v>
          </cell>
          <cell r="S11072">
            <v>21</v>
          </cell>
        </row>
        <row r="11073">
          <cell r="A11073" t="str">
            <v>480690051Irrigated</v>
          </cell>
          <cell r="B11073">
            <v>51</v>
          </cell>
          <cell r="R11073" t="str">
            <v>480610041All</v>
          </cell>
          <cell r="S11073">
            <v>53</v>
          </cell>
        </row>
        <row r="11074">
          <cell r="A11074" t="str">
            <v>480690051Nonirrigated</v>
          </cell>
          <cell r="B11074">
            <v>19</v>
          </cell>
          <cell r="R11074" t="str">
            <v>480610051All</v>
          </cell>
          <cell r="S11074">
            <v>36</v>
          </cell>
        </row>
        <row r="11075">
          <cell r="A11075" t="str">
            <v>480690078All</v>
          </cell>
          <cell r="B11075">
            <v>718</v>
          </cell>
          <cell r="R11075" t="str">
            <v>480610051Irrigated</v>
          </cell>
          <cell r="S11075">
            <v>45</v>
          </cell>
        </row>
        <row r="11076">
          <cell r="A11076" t="str">
            <v>480690078Irrigated</v>
          </cell>
          <cell r="B11076">
            <v>875</v>
          </cell>
          <cell r="R11076" t="str">
            <v>480610051NonIrrigated</v>
          </cell>
          <cell r="S11076">
            <v>31</v>
          </cell>
        </row>
        <row r="11077">
          <cell r="A11077" t="str">
            <v>480690078Nonirrigated</v>
          </cell>
          <cell r="B11077">
            <v>505</v>
          </cell>
          <cell r="R11077" t="str">
            <v>480610081All</v>
          </cell>
          <cell r="S11077">
            <v>15</v>
          </cell>
        </row>
        <row r="11078">
          <cell r="A11078" t="str">
            <v>480690081All</v>
          </cell>
          <cell r="B11078">
            <v>28</v>
          </cell>
          <cell r="R11078" t="str">
            <v>480630081All</v>
          </cell>
          <cell r="S11078">
            <v>15</v>
          </cell>
        </row>
        <row r="11079">
          <cell r="A11079" t="str">
            <v>480710011All</v>
          </cell>
          <cell r="B11079">
            <v>16</v>
          </cell>
          <cell r="R11079" t="str">
            <v>480650011All</v>
          </cell>
          <cell r="S11079">
            <v>17</v>
          </cell>
        </row>
        <row r="11080">
          <cell r="A11080" t="str">
            <v>480710018LGRAll</v>
          </cell>
          <cell r="B11080">
            <v>3522</v>
          </cell>
          <cell r="R11080" t="str">
            <v>480650016All</v>
          </cell>
          <cell r="S11080">
            <v>27</v>
          </cell>
        </row>
        <row r="11081">
          <cell r="A11081" t="str">
            <v>480710041All</v>
          </cell>
          <cell r="B11081">
            <v>23</v>
          </cell>
          <cell r="R11081" t="str">
            <v>480650041All</v>
          </cell>
          <cell r="S11081">
            <v>128</v>
          </cell>
        </row>
        <row r="11082">
          <cell r="A11082" t="str">
            <v>480710051All</v>
          </cell>
          <cell r="B11082">
            <v>47</v>
          </cell>
          <cell r="R11082" t="str">
            <v>480650051All</v>
          </cell>
          <cell r="S11082">
            <v>28</v>
          </cell>
        </row>
        <row r="11083">
          <cell r="A11083" t="str">
            <v>480710081All</v>
          </cell>
          <cell r="B11083">
            <v>10</v>
          </cell>
          <cell r="R11083" t="str">
            <v>480650078All</v>
          </cell>
          <cell r="S11083">
            <v>480</v>
          </cell>
        </row>
        <row r="11084">
          <cell r="A11084" t="str">
            <v>480730041All</v>
          </cell>
          <cell r="B11084">
            <v>62</v>
          </cell>
          <cell r="R11084" t="str">
            <v>480650081All</v>
          </cell>
          <cell r="S11084">
            <v>27</v>
          </cell>
        </row>
        <row r="11085">
          <cell r="A11085" t="str">
            <v>480750011All</v>
          </cell>
          <cell r="B11085">
            <v>13</v>
          </cell>
          <cell r="R11085" t="str">
            <v>480690011All</v>
          </cell>
          <cell r="S11085">
            <v>20</v>
          </cell>
        </row>
        <row r="11086">
          <cell r="A11086" t="str">
            <v>480750051All</v>
          </cell>
          <cell r="B11086">
            <v>26</v>
          </cell>
          <cell r="R11086" t="str">
            <v>480690011Irrigated</v>
          </cell>
          <cell r="S11086">
            <v>34</v>
          </cell>
        </row>
        <row r="11087">
          <cell r="A11087" t="str">
            <v>480750075All</v>
          </cell>
          <cell r="B11087">
            <v>910</v>
          </cell>
          <cell r="R11087" t="str">
            <v>480690011NonIrrigated</v>
          </cell>
          <cell r="S11087">
            <v>14</v>
          </cell>
        </row>
        <row r="11088">
          <cell r="A11088" t="str">
            <v>480770011All</v>
          </cell>
          <cell r="B11088">
            <v>15</v>
          </cell>
          <cell r="R11088" t="str">
            <v>480690016All</v>
          </cell>
          <cell r="S11088">
            <v>27</v>
          </cell>
        </row>
        <row r="11089">
          <cell r="A11089" t="str">
            <v>480770016All</v>
          </cell>
          <cell r="B11089">
            <v>31</v>
          </cell>
          <cell r="R11089" t="str">
            <v>480690016Irrigated</v>
          </cell>
          <cell r="S11089">
            <v>31</v>
          </cell>
        </row>
        <row r="11090">
          <cell r="A11090" t="str">
            <v>480770051All</v>
          </cell>
          <cell r="B11090">
            <v>36</v>
          </cell>
          <cell r="R11090" t="str">
            <v>480690016NonIrrigated</v>
          </cell>
          <cell r="S11090">
            <v>17</v>
          </cell>
        </row>
        <row r="11091">
          <cell r="A11091" t="str">
            <v>480790011All</v>
          </cell>
          <cell r="B11091">
            <v>14</v>
          </cell>
          <cell r="R11091" t="str">
            <v>480690041All</v>
          </cell>
          <cell r="S11091">
            <v>141</v>
          </cell>
        </row>
        <row r="11092">
          <cell r="A11092" t="str">
            <v>480790011Irrigated</v>
          </cell>
          <cell r="B11092">
            <v>19</v>
          </cell>
          <cell r="R11092" t="str">
            <v>480690051All</v>
          </cell>
          <cell r="S11092">
            <v>34</v>
          </cell>
        </row>
        <row r="11093">
          <cell r="A11093" t="str">
            <v>480790011Nonirrigated</v>
          </cell>
          <cell r="B11093">
            <v>10</v>
          </cell>
          <cell r="R11093" t="str">
            <v>480690051Irrigated</v>
          </cell>
          <cell r="S11093">
            <v>51</v>
          </cell>
        </row>
        <row r="11094">
          <cell r="A11094" t="str">
            <v>480790051All</v>
          </cell>
          <cell r="B11094">
            <v>29</v>
          </cell>
          <cell r="R11094" t="str">
            <v>480690051NonIrrigated</v>
          </cell>
          <cell r="S11094">
            <v>19</v>
          </cell>
        </row>
        <row r="11095">
          <cell r="A11095" t="str">
            <v>480790051Irrigated</v>
          </cell>
          <cell r="B11095">
            <v>35</v>
          </cell>
          <cell r="R11095" t="str">
            <v>480690078All</v>
          </cell>
          <cell r="S11095">
            <v>718</v>
          </cell>
        </row>
        <row r="11096">
          <cell r="A11096" t="str">
            <v>480790051Nonirrigated</v>
          </cell>
          <cell r="B11096">
            <v>16</v>
          </cell>
          <cell r="R11096" t="str">
            <v>480690078Irrigated</v>
          </cell>
          <cell r="S11096">
            <v>875</v>
          </cell>
        </row>
        <row r="11097">
          <cell r="A11097" t="str">
            <v>480790075All</v>
          </cell>
          <cell r="B11097">
            <v>1927</v>
          </cell>
          <cell r="R11097" t="str">
            <v>480690078NonIrrigated</v>
          </cell>
          <cell r="S11097">
            <v>505</v>
          </cell>
        </row>
        <row r="11098">
          <cell r="A11098" t="str">
            <v>480790078All</v>
          </cell>
          <cell r="B11098">
            <v>550</v>
          </cell>
          <cell r="R11098" t="str">
            <v>480690081All</v>
          </cell>
          <cell r="S11098">
            <v>28</v>
          </cell>
        </row>
        <row r="11099">
          <cell r="A11099" t="str">
            <v>480790078Irrigated</v>
          </cell>
          <cell r="B11099">
            <v>788</v>
          </cell>
          <cell r="R11099" t="str">
            <v>480710011All</v>
          </cell>
          <cell r="S11099">
            <v>16</v>
          </cell>
        </row>
        <row r="11100">
          <cell r="A11100" t="str">
            <v>480790078Nonirrigated</v>
          </cell>
          <cell r="B11100">
            <v>377</v>
          </cell>
          <cell r="R11100" t="str">
            <v>480710018LGRAll</v>
          </cell>
          <cell r="S11100">
            <v>3522</v>
          </cell>
        </row>
        <row r="11101">
          <cell r="A11101" t="str">
            <v>480810011All</v>
          </cell>
          <cell r="B11101">
            <v>10</v>
          </cell>
          <cell r="R11101" t="str">
            <v>480710041All</v>
          </cell>
          <cell r="S11101">
            <v>23</v>
          </cell>
        </row>
        <row r="11102">
          <cell r="A11102" t="str">
            <v>480810016All</v>
          </cell>
          <cell r="B11102">
            <v>18</v>
          </cell>
          <cell r="R11102" t="str">
            <v>480710051All</v>
          </cell>
          <cell r="S11102">
            <v>47</v>
          </cell>
        </row>
        <row r="11103">
          <cell r="A11103" t="str">
            <v>480810051All</v>
          </cell>
          <cell r="B11103">
            <v>17</v>
          </cell>
          <cell r="R11103" t="str">
            <v>480710081All</v>
          </cell>
          <cell r="S11103">
            <v>10</v>
          </cell>
        </row>
        <row r="11104">
          <cell r="A11104" t="str">
            <v>480810091All</v>
          </cell>
          <cell r="B11104">
            <v>22</v>
          </cell>
          <cell r="R11104" t="str">
            <v>480730041All</v>
          </cell>
          <cell r="S11104">
            <v>62</v>
          </cell>
        </row>
        <row r="11105">
          <cell r="A11105" t="str">
            <v>480830011All</v>
          </cell>
          <cell r="B11105">
            <v>13</v>
          </cell>
          <cell r="R11105" t="str">
            <v>480750011All</v>
          </cell>
          <cell r="S11105">
            <v>13</v>
          </cell>
        </row>
        <row r="11106">
          <cell r="A11106" t="str">
            <v>480830016All</v>
          </cell>
          <cell r="B11106">
            <v>18</v>
          </cell>
          <cell r="R11106" t="str">
            <v>480750051All</v>
          </cell>
          <cell r="S11106">
            <v>26</v>
          </cell>
        </row>
        <row r="11107">
          <cell r="A11107" t="str">
            <v>480830051All</v>
          </cell>
          <cell r="B11107">
            <v>15</v>
          </cell>
          <cell r="R11107" t="str">
            <v>480750075All</v>
          </cell>
          <cell r="S11107">
            <v>910</v>
          </cell>
        </row>
        <row r="11108">
          <cell r="A11108" t="str">
            <v>480830091All</v>
          </cell>
          <cell r="B11108">
            <v>22</v>
          </cell>
          <cell r="R11108" t="str">
            <v>480770011All</v>
          </cell>
          <cell r="S11108">
            <v>15</v>
          </cell>
        </row>
        <row r="11109">
          <cell r="A11109" t="str">
            <v>480850011All</v>
          </cell>
          <cell r="B11109">
            <v>26</v>
          </cell>
          <cell r="R11109" t="str">
            <v>480770016All</v>
          </cell>
          <cell r="S11109">
            <v>31</v>
          </cell>
        </row>
        <row r="11110">
          <cell r="A11110" t="str">
            <v>480850016All</v>
          </cell>
          <cell r="B11110">
            <v>31</v>
          </cell>
          <cell r="R11110" t="str">
            <v>480770051All</v>
          </cell>
          <cell r="S11110">
            <v>36</v>
          </cell>
        </row>
        <row r="11111">
          <cell r="A11111" t="str">
            <v>480850041All</v>
          </cell>
          <cell r="B11111">
            <v>47</v>
          </cell>
          <cell r="R11111" t="str">
            <v>480790011All</v>
          </cell>
          <cell r="S11111">
            <v>14</v>
          </cell>
        </row>
        <row r="11112">
          <cell r="A11112" t="str">
            <v>480850051All</v>
          </cell>
          <cell r="B11112">
            <v>46</v>
          </cell>
          <cell r="R11112" t="str">
            <v>480790011Irrigated</v>
          </cell>
          <cell r="S11112">
            <v>19</v>
          </cell>
        </row>
        <row r="11113">
          <cell r="A11113" t="str">
            <v>480850081All</v>
          </cell>
          <cell r="B11113">
            <v>13</v>
          </cell>
          <cell r="R11113" t="str">
            <v>480790011NonIrrigated</v>
          </cell>
          <cell r="S11113">
            <v>10</v>
          </cell>
        </row>
        <row r="11114">
          <cell r="A11114" t="str">
            <v>480870011All</v>
          </cell>
          <cell r="B11114">
            <v>15</v>
          </cell>
          <cell r="R11114" t="str">
            <v>480790051All</v>
          </cell>
          <cell r="S11114">
            <v>29</v>
          </cell>
        </row>
        <row r="11115">
          <cell r="A11115" t="str">
            <v>480870051All</v>
          </cell>
          <cell r="B11115">
            <v>29</v>
          </cell>
          <cell r="R11115" t="str">
            <v>480790051Irrigated</v>
          </cell>
          <cell r="S11115">
            <v>35</v>
          </cell>
        </row>
        <row r="11116">
          <cell r="A11116" t="str">
            <v>480870051Irrigated</v>
          </cell>
          <cell r="B11116">
            <v>36</v>
          </cell>
          <cell r="R11116" t="str">
            <v>480790051NonIrrigated</v>
          </cell>
          <cell r="S11116">
            <v>16</v>
          </cell>
        </row>
        <row r="11117">
          <cell r="A11117" t="str">
            <v>480870051Nonirrigated</v>
          </cell>
          <cell r="B11117">
            <v>21</v>
          </cell>
          <cell r="R11117" t="str">
            <v>480790075All</v>
          </cell>
          <cell r="S11117">
            <v>1927</v>
          </cell>
        </row>
        <row r="11118">
          <cell r="A11118" t="str">
            <v>480870075All</v>
          </cell>
          <cell r="B11118">
            <v>1721</v>
          </cell>
          <cell r="R11118" t="str">
            <v>480790078All</v>
          </cell>
          <cell r="S11118">
            <v>550</v>
          </cell>
        </row>
        <row r="11119">
          <cell r="A11119" t="str">
            <v>480870075Irrigated</v>
          </cell>
          <cell r="B11119">
            <v>1980</v>
          </cell>
          <cell r="R11119" t="str">
            <v>480790078Irrigated</v>
          </cell>
          <cell r="S11119">
            <v>788</v>
          </cell>
        </row>
        <row r="11120">
          <cell r="A11120" t="str">
            <v>480870075Nonirrigated</v>
          </cell>
          <cell r="B11120">
            <v>451</v>
          </cell>
          <cell r="R11120" t="str">
            <v>480790078NonIrrigated</v>
          </cell>
          <cell r="S11120">
            <v>377</v>
          </cell>
        </row>
        <row r="11121">
          <cell r="A11121" t="str">
            <v>480890011All</v>
          </cell>
          <cell r="B11121">
            <v>16</v>
          </cell>
          <cell r="R11121" t="str">
            <v>480810011All</v>
          </cell>
          <cell r="S11121">
            <v>10</v>
          </cell>
        </row>
        <row r="11122">
          <cell r="A11122" t="str">
            <v>480890018LGRAll</v>
          </cell>
          <cell r="B11122">
            <v>5583</v>
          </cell>
          <cell r="R11122" t="str">
            <v>480810016All</v>
          </cell>
          <cell r="S11122">
            <v>18</v>
          </cell>
        </row>
        <row r="11123">
          <cell r="A11123" t="str">
            <v>480890041All</v>
          </cell>
          <cell r="B11123">
            <v>63</v>
          </cell>
          <cell r="R11123" t="str">
            <v>480810051All</v>
          </cell>
          <cell r="S11123">
            <v>17</v>
          </cell>
        </row>
        <row r="11124">
          <cell r="A11124" t="str">
            <v>480890051All</v>
          </cell>
          <cell r="B11124">
            <v>47</v>
          </cell>
          <cell r="R11124" t="str">
            <v>480810091All</v>
          </cell>
          <cell r="S11124">
            <v>22</v>
          </cell>
        </row>
        <row r="11125">
          <cell r="A11125" t="str">
            <v>480890081All</v>
          </cell>
          <cell r="B11125">
            <v>13</v>
          </cell>
          <cell r="R11125" t="str">
            <v>480830011All</v>
          </cell>
          <cell r="S11125">
            <v>13</v>
          </cell>
        </row>
        <row r="11126">
          <cell r="A11126" t="str">
            <v>480910011All</v>
          </cell>
          <cell r="B11126">
            <v>18</v>
          </cell>
          <cell r="R11126" t="str">
            <v>480830016All</v>
          </cell>
          <cell r="S11126">
            <v>18</v>
          </cell>
        </row>
        <row r="11127">
          <cell r="A11127" t="str">
            <v>480910016All</v>
          </cell>
          <cell r="B11127">
            <v>26</v>
          </cell>
          <cell r="R11127" t="str">
            <v>480830051All</v>
          </cell>
          <cell r="S11127">
            <v>15</v>
          </cell>
        </row>
        <row r="11128">
          <cell r="A11128" t="str">
            <v>480910041All</v>
          </cell>
          <cell r="B11128">
            <v>38</v>
          </cell>
          <cell r="R11128" t="str">
            <v>480830091All</v>
          </cell>
          <cell r="S11128">
            <v>22</v>
          </cell>
        </row>
        <row r="11129">
          <cell r="A11129" t="str">
            <v>480910051All</v>
          </cell>
          <cell r="B11129">
            <v>41</v>
          </cell>
          <cell r="R11129" t="str">
            <v>480850011All</v>
          </cell>
          <cell r="S11129">
            <v>26</v>
          </cell>
        </row>
        <row r="11130">
          <cell r="A11130" t="str">
            <v>480930011All</v>
          </cell>
          <cell r="B11130">
            <v>20</v>
          </cell>
          <cell r="R11130" t="str">
            <v>480850016All</v>
          </cell>
          <cell r="S11130">
            <v>31</v>
          </cell>
        </row>
        <row r="11131">
          <cell r="A11131" t="str">
            <v>480930016All</v>
          </cell>
          <cell r="B11131">
            <v>21</v>
          </cell>
          <cell r="R11131" t="str">
            <v>480850041All</v>
          </cell>
          <cell r="S11131">
            <v>47</v>
          </cell>
        </row>
        <row r="11132">
          <cell r="A11132" t="str">
            <v>480930041All</v>
          </cell>
          <cell r="B11132">
            <v>11</v>
          </cell>
          <cell r="R11132" t="str">
            <v>480850051All</v>
          </cell>
          <cell r="S11132">
            <v>46</v>
          </cell>
        </row>
        <row r="11133">
          <cell r="A11133" t="str">
            <v>480930041Irrigated</v>
          </cell>
          <cell r="B11133">
            <v>13</v>
          </cell>
          <cell r="R11133" t="str">
            <v>480850081All</v>
          </cell>
          <cell r="S11133">
            <v>13</v>
          </cell>
        </row>
        <row r="11134">
          <cell r="A11134" t="str">
            <v>480930041Nonirrigated</v>
          </cell>
          <cell r="B11134">
            <v>7</v>
          </cell>
          <cell r="R11134" t="str">
            <v>480870011All</v>
          </cell>
          <cell r="S11134">
            <v>15</v>
          </cell>
        </row>
        <row r="11135">
          <cell r="A11135" t="str">
            <v>480930051All</v>
          </cell>
          <cell r="B11135">
            <v>26</v>
          </cell>
          <cell r="R11135" t="str">
            <v>480870051All</v>
          </cell>
          <cell r="S11135">
            <v>29</v>
          </cell>
        </row>
        <row r="11136">
          <cell r="A11136" t="str">
            <v>480930075All</v>
          </cell>
          <cell r="B11136">
            <v>701</v>
          </cell>
          <cell r="R11136" t="str">
            <v>480870051Irrigated</v>
          </cell>
          <cell r="S11136">
            <v>36</v>
          </cell>
        </row>
        <row r="11137">
          <cell r="A11137" t="str">
            <v>480930075Irrigated</v>
          </cell>
          <cell r="B11137">
            <v>1254</v>
          </cell>
          <cell r="R11137" t="str">
            <v>480870051NonIrrigated</v>
          </cell>
          <cell r="S11137">
            <v>21</v>
          </cell>
        </row>
        <row r="11138">
          <cell r="A11138" t="str">
            <v>480930075Nonirrigated</v>
          </cell>
          <cell r="B11138">
            <v>389</v>
          </cell>
          <cell r="R11138" t="str">
            <v>480870075All</v>
          </cell>
          <cell r="S11138">
            <v>1721</v>
          </cell>
        </row>
        <row r="11139">
          <cell r="A11139" t="str">
            <v>480950011All</v>
          </cell>
          <cell r="B11139">
            <v>13</v>
          </cell>
          <cell r="R11139" t="str">
            <v>480870075Irrigated</v>
          </cell>
          <cell r="S11139">
            <v>1980</v>
          </cell>
        </row>
        <row r="11140">
          <cell r="A11140" t="str">
            <v>480950016All</v>
          </cell>
          <cell r="B11140">
            <v>19</v>
          </cell>
          <cell r="R11140" t="str">
            <v>480870075NonIrrigated</v>
          </cell>
          <cell r="S11140">
            <v>451</v>
          </cell>
        </row>
        <row r="11141">
          <cell r="A11141" t="str">
            <v>480950051All</v>
          </cell>
          <cell r="B11141">
            <v>23</v>
          </cell>
          <cell r="R11141" t="str">
            <v>480890011All</v>
          </cell>
          <cell r="S11141">
            <v>16</v>
          </cell>
        </row>
        <row r="11142">
          <cell r="A11142" t="str">
            <v>480950091All</v>
          </cell>
          <cell r="B11142">
            <v>22</v>
          </cell>
          <cell r="R11142" t="str">
            <v>480890018LGRAll</v>
          </cell>
          <cell r="S11142">
            <v>5583</v>
          </cell>
        </row>
        <row r="11143">
          <cell r="A11143" t="str">
            <v>480970011All</v>
          </cell>
          <cell r="B11143">
            <v>25</v>
          </cell>
          <cell r="R11143" t="str">
            <v>480890041All</v>
          </cell>
          <cell r="S11143">
            <v>63</v>
          </cell>
        </row>
        <row r="11144">
          <cell r="A11144" t="str">
            <v>480970016All</v>
          </cell>
          <cell r="B11144">
            <v>31</v>
          </cell>
          <cell r="R11144" t="str">
            <v>480890051All</v>
          </cell>
          <cell r="S11144">
            <v>47</v>
          </cell>
        </row>
        <row r="11145">
          <cell r="A11145" t="str">
            <v>480970041All</v>
          </cell>
          <cell r="B11145">
            <v>51</v>
          </cell>
          <cell r="R11145" t="str">
            <v>480890081All</v>
          </cell>
          <cell r="S11145">
            <v>13</v>
          </cell>
        </row>
        <row r="11146">
          <cell r="A11146" t="str">
            <v>480970051All</v>
          </cell>
          <cell r="B11146">
            <v>36</v>
          </cell>
          <cell r="R11146" t="str">
            <v>480910011All</v>
          </cell>
          <cell r="S11146">
            <v>18</v>
          </cell>
        </row>
        <row r="11147">
          <cell r="A11147" t="str">
            <v>480970081All</v>
          </cell>
          <cell r="B11147">
            <v>11</v>
          </cell>
          <cell r="R11147" t="str">
            <v>480910016All</v>
          </cell>
          <cell r="S11147">
            <v>26</v>
          </cell>
        </row>
        <row r="11148">
          <cell r="A11148" t="str">
            <v>480990011All</v>
          </cell>
          <cell r="B11148">
            <v>25</v>
          </cell>
          <cell r="R11148" t="str">
            <v>480910041All</v>
          </cell>
          <cell r="S11148">
            <v>38</v>
          </cell>
        </row>
        <row r="11149">
          <cell r="A11149" t="str">
            <v>480990016All</v>
          </cell>
          <cell r="B11149">
            <v>33</v>
          </cell>
          <cell r="R11149" t="str">
            <v>480910051All</v>
          </cell>
          <cell r="S11149">
            <v>41</v>
          </cell>
        </row>
        <row r="11150">
          <cell r="A11150" t="str">
            <v>480990041All</v>
          </cell>
          <cell r="B11150">
            <v>38</v>
          </cell>
          <cell r="R11150" t="str">
            <v>480930011All</v>
          </cell>
          <cell r="S11150">
            <v>20</v>
          </cell>
        </row>
        <row r="11151">
          <cell r="A11151" t="str">
            <v>480990051All</v>
          </cell>
          <cell r="B11151">
            <v>39</v>
          </cell>
          <cell r="R11151" t="str">
            <v>480930016All</v>
          </cell>
          <cell r="S11151">
            <v>21</v>
          </cell>
        </row>
        <row r="11152">
          <cell r="A11152" t="str">
            <v>480990081All</v>
          </cell>
          <cell r="B11152">
            <v>14</v>
          </cell>
          <cell r="R11152" t="str">
            <v>480930041All</v>
          </cell>
          <cell r="S11152">
            <v>11</v>
          </cell>
        </row>
        <row r="11153">
          <cell r="A11153" t="str">
            <v>481010011All</v>
          </cell>
          <cell r="B11153">
            <v>11</v>
          </cell>
          <cell r="R11153" t="str">
            <v>480930041Irrigated</v>
          </cell>
          <cell r="S11153">
            <v>13</v>
          </cell>
        </row>
        <row r="11154">
          <cell r="A11154" t="str">
            <v>481010016All</v>
          </cell>
          <cell r="B11154">
            <v>18</v>
          </cell>
          <cell r="R11154" t="str">
            <v>480930041NonIrrigated</v>
          </cell>
          <cell r="S11154">
            <v>7</v>
          </cell>
        </row>
        <row r="11155">
          <cell r="A11155" t="str">
            <v>481010051All</v>
          </cell>
          <cell r="B11155">
            <v>17</v>
          </cell>
          <cell r="R11155" t="str">
            <v>480930051All</v>
          </cell>
          <cell r="S11155">
            <v>26</v>
          </cell>
        </row>
        <row r="11156">
          <cell r="A11156" t="str">
            <v>481050011All</v>
          </cell>
          <cell r="B11156">
            <v>11</v>
          </cell>
          <cell r="R11156" t="str">
            <v>480930075All</v>
          </cell>
          <cell r="S11156">
            <v>701</v>
          </cell>
        </row>
        <row r="11157">
          <cell r="A11157" t="str">
            <v>481070011All</v>
          </cell>
          <cell r="B11157">
            <v>11</v>
          </cell>
          <cell r="R11157" t="str">
            <v>480930075Irrigated</v>
          </cell>
          <cell r="S11157">
            <v>1254</v>
          </cell>
        </row>
        <row r="11158">
          <cell r="A11158" t="str">
            <v>481070041All</v>
          </cell>
          <cell r="B11158">
            <v>83</v>
          </cell>
          <cell r="R11158" t="str">
            <v>480930075NonIrrigated</v>
          </cell>
          <cell r="S11158">
            <v>389</v>
          </cell>
        </row>
        <row r="11159">
          <cell r="A11159" t="str">
            <v>481070051All</v>
          </cell>
          <cell r="B11159">
            <v>32</v>
          </cell>
          <cell r="R11159" t="str">
            <v>480950011All</v>
          </cell>
          <cell r="S11159">
            <v>13</v>
          </cell>
        </row>
        <row r="11160">
          <cell r="A11160" t="str">
            <v>481070051Irrigated</v>
          </cell>
          <cell r="B11160">
            <v>38</v>
          </cell>
          <cell r="R11160" t="str">
            <v>480950016All</v>
          </cell>
          <cell r="S11160">
            <v>19</v>
          </cell>
        </row>
        <row r="11161">
          <cell r="A11161" t="str">
            <v>481070051Nonirrigated</v>
          </cell>
          <cell r="B11161">
            <v>18</v>
          </cell>
          <cell r="R11161" t="str">
            <v>480950051All</v>
          </cell>
          <cell r="S11161">
            <v>23</v>
          </cell>
        </row>
        <row r="11162">
          <cell r="A11162" t="str">
            <v>481070075All</v>
          </cell>
          <cell r="B11162">
            <v>1936</v>
          </cell>
          <cell r="R11162" t="str">
            <v>480950091All</v>
          </cell>
          <cell r="S11162">
            <v>22</v>
          </cell>
        </row>
        <row r="11163">
          <cell r="A11163" t="str">
            <v>481070078All</v>
          </cell>
          <cell r="B11163">
            <v>917</v>
          </cell>
          <cell r="R11163" t="str">
            <v>480970011All</v>
          </cell>
          <cell r="S11163">
            <v>25</v>
          </cell>
        </row>
        <row r="11164">
          <cell r="A11164" t="str">
            <v>481070081All</v>
          </cell>
          <cell r="B11164">
            <v>20</v>
          </cell>
          <cell r="R11164" t="str">
            <v>480970016All</v>
          </cell>
          <cell r="S11164">
            <v>31</v>
          </cell>
        </row>
        <row r="11165">
          <cell r="A11165" t="str">
            <v>481070396All</v>
          </cell>
          <cell r="B11165">
            <v>473</v>
          </cell>
          <cell r="R11165" t="str">
            <v>480970041All</v>
          </cell>
          <cell r="S11165">
            <v>51</v>
          </cell>
        </row>
        <row r="11166">
          <cell r="A11166" t="str">
            <v>481090011All</v>
          </cell>
          <cell r="B11166">
            <v>20</v>
          </cell>
          <cell r="R11166" t="str">
            <v>480970051All</v>
          </cell>
          <cell r="S11166">
            <v>36</v>
          </cell>
        </row>
        <row r="11167">
          <cell r="A11167" t="str">
            <v>481110011All</v>
          </cell>
          <cell r="B11167">
            <v>26</v>
          </cell>
          <cell r="R11167" t="str">
            <v>480970081All</v>
          </cell>
          <cell r="S11167">
            <v>11</v>
          </cell>
        </row>
        <row r="11168">
          <cell r="A11168" t="str">
            <v>481110011Irrigated</v>
          </cell>
          <cell r="B11168">
            <v>33</v>
          </cell>
          <cell r="R11168" t="str">
            <v>480990011All</v>
          </cell>
          <cell r="S11168">
            <v>25</v>
          </cell>
        </row>
        <row r="11169">
          <cell r="A11169" t="str">
            <v>481110011Nonirrigated</v>
          </cell>
          <cell r="B11169">
            <v>13</v>
          </cell>
          <cell r="R11169" t="str">
            <v>480990016All</v>
          </cell>
          <cell r="S11169">
            <v>33</v>
          </cell>
        </row>
        <row r="11170">
          <cell r="A11170" t="str">
            <v>481110016All</v>
          </cell>
          <cell r="B11170">
            <v>33</v>
          </cell>
          <cell r="R11170" t="str">
            <v>480990041All</v>
          </cell>
          <cell r="S11170">
            <v>38</v>
          </cell>
        </row>
        <row r="11171">
          <cell r="A11171" t="str">
            <v>481110041All</v>
          </cell>
          <cell r="B11171">
            <v>153</v>
          </cell>
          <cell r="R11171" t="str">
            <v>480990051All</v>
          </cell>
          <cell r="S11171">
            <v>39</v>
          </cell>
        </row>
        <row r="11172">
          <cell r="A11172" t="str">
            <v>481110051All</v>
          </cell>
          <cell r="B11172">
            <v>30</v>
          </cell>
          <cell r="R11172" t="str">
            <v>480990081All</v>
          </cell>
          <cell r="S11172">
            <v>14</v>
          </cell>
        </row>
        <row r="11173">
          <cell r="A11173" t="str">
            <v>481110051Irrigated</v>
          </cell>
          <cell r="B11173">
            <v>41</v>
          </cell>
          <cell r="R11173" t="str">
            <v>481010011All</v>
          </cell>
          <cell r="S11173">
            <v>11</v>
          </cell>
        </row>
        <row r="11174">
          <cell r="A11174" t="str">
            <v>481110051Nonirrigated</v>
          </cell>
          <cell r="B11174">
            <v>18</v>
          </cell>
          <cell r="R11174" t="str">
            <v>481010016All</v>
          </cell>
          <cell r="S11174">
            <v>18</v>
          </cell>
        </row>
        <row r="11175">
          <cell r="A11175" t="str">
            <v>481110078All</v>
          </cell>
          <cell r="B11175">
            <v>620</v>
          </cell>
          <cell r="R11175" t="str">
            <v>481010051All</v>
          </cell>
          <cell r="S11175">
            <v>17</v>
          </cell>
        </row>
        <row r="11176">
          <cell r="A11176" t="str">
            <v>481110081All</v>
          </cell>
          <cell r="B11176">
            <v>26</v>
          </cell>
          <cell r="R11176" t="str">
            <v>481050011All</v>
          </cell>
          <cell r="S11176">
            <v>11</v>
          </cell>
        </row>
        <row r="11177">
          <cell r="A11177" t="str">
            <v>481130011All</v>
          </cell>
          <cell r="B11177">
            <v>25</v>
          </cell>
          <cell r="R11177" t="str">
            <v>481070011All</v>
          </cell>
          <cell r="S11177">
            <v>11</v>
          </cell>
        </row>
        <row r="11178">
          <cell r="A11178" t="str">
            <v>481130016All</v>
          </cell>
          <cell r="B11178">
            <v>27</v>
          </cell>
          <cell r="R11178" t="str">
            <v>481070041All</v>
          </cell>
          <cell r="S11178">
            <v>83</v>
          </cell>
        </row>
        <row r="11179">
          <cell r="A11179" t="str">
            <v>481130041All</v>
          </cell>
          <cell r="B11179">
            <v>44</v>
          </cell>
          <cell r="R11179" t="str">
            <v>481070051All</v>
          </cell>
          <cell r="S11179">
            <v>32</v>
          </cell>
        </row>
        <row r="11180">
          <cell r="A11180" t="str">
            <v>481130051All</v>
          </cell>
          <cell r="B11180">
            <v>42</v>
          </cell>
          <cell r="R11180" t="str">
            <v>481070051Irrigated</v>
          </cell>
          <cell r="S11180">
            <v>38</v>
          </cell>
        </row>
        <row r="11181">
          <cell r="A11181" t="str">
            <v>481130081All</v>
          </cell>
          <cell r="B11181">
            <v>18</v>
          </cell>
          <cell r="R11181" t="str">
            <v>481070051NonIrrigated</v>
          </cell>
          <cell r="S11181">
            <v>18</v>
          </cell>
        </row>
        <row r="11182">
          <cell r="A11182" t="str">
            <v>481150011All</v>
          </cell>
          <cell r="B11182">
            <v>21</v>
          </cell>
          <cell r="R11182" t="str">
            <v>481070075All</v>
          </cell>
          <cell r="S11182">
            <v>1936</v>
          </cell>
        </row>
        <row r="11183">
          <cell r="A11183" t="str">
            <v>481150011Irrigated</v>
          </cell>
          <cell r="B11183">
            <v>26</v>
          </cell>
          <cell r="R11183" t="str">
            <v>481070078All</v>
          </cell>
          <cell r="S11183">
            <v>917</v>
          </cell>
        </row>
        <row r="11184">
          <cell r="A11184" t="str">
            <v>481150011Nonirrigated</v>
          </cell>
          <cell r="B11184">
            <v>12</v>
          </cell>
          <cell r="R11184" t="str">
            <v>481070081All</v>
          </cell>
          <cell r="S11184">
            <v>20</v>
          </cell>
        </row>
        <row r="11185">
          <cell r="A11185" t="str">
            <v>481150051All</v>
          </cell>
          <cell r="B11185">
            <v>36</v>
          </cell>
          <cell r="R11185" t="str">
            <v>481070396All</v>
          </cell>
          <cell r="S11185">
            <v>473</v>
          </cell>
        </row>
        <row r="11186">
          <cell r="A11186" t="str">
            <v>481150075All</v>
          </cell>
          <cell r="B11186">
            <v>2818</v>
          </cell>
          <cell r="R11186" t="str">
            <v>481090011All</v>
          </cell>
          <cell r="S11186">
            <v>20</v>
          </cell>
        </row>
        <row r="11187">
          <cell r="A11187" t="str">
            <v>481150078All</v>
          </cell>
          <cell r="B11187">
            <v>431</v>
          </cell>
          <cell r="R11187" t="str">
            <v>481110011All</v>
          </cell>
          <cell r="S11187">
            <v>26</v>
          </cell>
        </row>
        <row r="11188">
          <cell r="A11188" t="str">
            <v>481170011All</v>
          </cell>
          <cell r="B11188">
            <v>17</v>
          </cell>
          <cell r="R11188" t="str">
            <v>481110011Irrigated</v>
          </cell>
          <cell r="S11188">
            <v>33</v>
          </cell>
        </row>
        <row r="11189">
          <cell r="A11189" t="str">
            <v>481170011Irrigated</v>
          </cell>
          <cell r="B11189">
            <v>29</v>
          </cell>
          <cell r="R11189" t="str">
            <v>481110011NonIrrigated</v>
          </cell>
          <cell r="S11189">
            <v>13</v>
          </cell>
        </row>
        <row r="11190">
          <cell r="A11190" t="str">
            <v>481170011Nonirrigated</v>
          </cell>
          <cell r="B11190">
            <v>13</v>
          </cell>
          <cell r="R11190" t="str">
            <v>481110016All</v>
          </cell>
          <cell r="S11190">
            <v>33</v>
          </cell>
        </row>
        <row r="11191">
          <cell r="A11191" t="str">
            <v>481170016All</v>
          </cell>
          <cell r="B11191">
            <v>25</v>
          </cell>
          <cell r="R11191" t="str">
            <v>481110041All</v>
          </cell>
          <cell r="S11191">
            <v>153</v>
          </cell>
        </row>
        <row r="11192">
          <cell r="A11192" t="str">
            <v>481170016Irrigated</v>
          </cell>
          <cell r="B11192">
            <v>29</v>
          </cell>
          <cell r="R11192" t="str">
            <v>481110051All</v>
          </cell>
          <cell r="S11192">
            <v>30</v>
          </cell>
        </row>
        <row r="11193">
          <cell r="A11193" t="str">
            <v>481170016Nonirrigated</v>
          </cell>
          <cell r="B11193">
            <v>15</v>
          </cell>
          <cell r="R11193" t="str">
            <v>481110051Irrigated</v>
          </cell>
          <cell r="S11193">
            <v>41</v>
          </cell>
        </row>
        <row r="11194">
          <cell r="A11194" t="str">
            <v>481170041All</v>
          </cell>
          <cell r="B11194">
            <v>108</v>
          </cell>
          <cell r="R11194" t="str">
            <v>481110051NonIrrigated</v>
          </cell>
          <cell r="S11194">
            <v>18</v>
          </cell>
        </row>
        <row r="11195">
          <cell r="A11195" t="str">
            <v>481170051All</v>
          </cell>
          <cell r="B11195">
            <v>22</v>
          </cell>
          <cell r="R11195" t="str">
            <v>481110078All</v>
          </cell>
          <cell r="S11195">
            <v>620</v>
          </cell>
        </row>
        <row r="11196">
          <cell r="A11196" t="str">
            <v>481170051Irrigated</v>
          </cell>
          <cell r="B11196">
            <v>43</v>
          </cell>
          <cell r="R11196" t="str">
            <v>481110081All</v>
          </cell>
          <cell r="S11196">
            <v>26</v>
          </cell>
        </row>
        <row r="11197">
          <cell r="A11197" t="str">
            <v>481170051Nonirrigated</v>
          </cell>
          <cell r="B11197">
            <v>18</v>
          </cell>
          <cell r="R11197" t="str">
            <v>481130011All</v>
          </cell>
          <cell r="S11197">
            <v>25</v>
          </cell>
        </row>
        <row r="11198">
          <cell r="A11198" t="str">
            <v>481170078All</v>
          </cell>
          <cell r="B11198">
            <v>646</v>
          </cell>
          <cell r="R11198" t="str">
            <v>481130016All</v>
          </cell>
          <cell r="S11198">
            <v>27</v>
          </cell>
        </row>
        <row r="11199">
          <cell r="A11199" t="str">
            <v>481170078Irrigated</v>
          </cell>
          <cell r="B11199">
            <v>875</v>
          </cell>
          <cell r="R11199" t="str">
            <v>481130041All</v>
          </cell>
          <cell r="S11199">
            <v>44</v>
          </cell>
        </row>
        <row r="11200">
          <cell r="A11200" t="str">
            <v>481170078Nonirrigated</v>
          </cell>
          <cell r="B11200">
            <v>389</v>
          </cell>
          <cell r="R11200" t="str">
            <v>481130051All</v>
          </cell>
          <cell r="S11200">
            <v>42</v>
          </cell>
        </row>
        <row r="11201">
          <cell r="A11201" t="str">
            <v>481170081All</v>
          </cell>
          <cell r="B11201">
            <v>26</v>
          </cell>
          <cell r="R11201" t="str">
            <v>481130081All</v>
          </cell>
          <cell r="S11201">
            <v>18</v>
          </cell>
        </row>
        <row r="11202">
          <cell r="A11202" t="str">
            <v>481170091All</v>
          </cell>
          <cell r="B11202">
            <v>37</v>
          </cell>
          <cell r="R11202" t="str">
            <v>481150011All</v>
          </cell>
          <cell r="S11202">
            <v>21</v>
          </cell>
        </row>
        <row r="11203">
          <cell r="A11203" t="str">
            <v>481190011All</v>
          </cell>
          <cell r="B11203">
            <v>29</v>
          </cell>
          <cell r="R11203" t="str">
            <v>481150011Irrigated</v>
          </cell>
          <cell r="S11203">
            <v>26</v>
          </cell>
        </row>
        <row r="11204">
          <cell r="A11204" t="str">
            <v>481190016All</v>
          </cell>
          <cell r="B11204">
            <v>31</v>
          </cell>
          <cell r="R11204" t="str">
            <v>481150011NonIrrigated</v>
          </cell>
          <cell r="S11204">
            <v>12</v>
          </cell>
        </row>
        <row r="11205">
          <cell r="A11205" t="str">
            <v>481190018LGRAll</v>
          </cell>
          <cell r="B11205">
            <v>3070</v>
          </cell>
          <cell r="R11205" t="str">
            <v>481150051All</v>
          </cell>
          <cell r="S11205">
            <v>36</v>
          </cell>
        </row>
        <row r="11206">
          <cell r="A11206" t="str">
            <v>481190041All</v>
          </cell>
          <cell r="B11206">
            <v>63</v>
          </cell>
          <cell r="R11206" t="str">
            <v>481150075All</v>
          </cell>
          <cell r="S11206">
            <v>2818</v>
          </cell>
        </row>
        <row r="11207">
          <cell r="A11207" t="str">
            <v>481190051All</v>
          </cell>
          <cell r="B11207">
            <v>41</v>
          </cell>
          <cell r="R11207" t="str">
            <v>481150078All</v>
          </cell>
          <cell r="S11207">
            <v>431</v>
          </cell>
        </row>
        <row r="11208">
          <cell r="A11208" t="str">
            <v>481190081All</v>
          </cell>
          <cell r="B11208">
            <v>15</v>
          </cell>
          <cell r="R11208" t="str">
            <v>481170011All</v>
          </cell>
          <cell r="S11208">
            <v>17</v>
          </cell>
        </row>
        <row r="11209">
          <cell r="A11209" t="str">
            <v>481210011All</v>
          </cell>
          <cell r="B11209">
            <v>18</v>
          </cell>
          <cell r="R11209" t="str">
            <v>481170011Irrigated</v>
          </cell>
          <cell r="S11209">
            <v>29</v>
          </cell>
        </row>
        <row r="11210">
          <cell r="A11210" t="str">
            <v>481210016All</v>
          </cell>
          <cell r="B11210">
            <v>31</v>
          </cell>
          <cell r="R11210" t="str">
            <v>481170011NonIrrigated</v>
          </cell>
          <cell r="S11210">
            <v>13</v>
          </cell>
        </row>
        <row r="11211">
          <cell r="A11211" t="str">
            <v>481210041All</v>
          </cell>
          <cell r="B11211">
            <v>41</v>
          </cell>
          <cell r="R11211" t="str">
            <v>481170016All</v>
          </cell>
          <cell r="S11211">
            <v>25</v>
          </cell>
        </row>
        <row r="11212">
          <cell r="A11212" t="str">
            <v>481210051All</v>
          </cell>
          <cell r="B11212">
            <v>32</v>
          </cell>
          <cell r="R11212" t="str">
            <v>481170016Irrigated</v>
          </cell>
          <cell r="S11212">
            <v>29</v>
          </cell>
        </row>
        <row r="11213">
          <cell r="A11213" t="str">
            <v>481210081All</v>
          </cell>
          <cell r="B11213">
            <v>13</v>
          </cell>
          <cell r="R11213" t="str">
            <v>481170016NonIrrigated</v>
          </cell>
          <cell r="S11213">
            <v>15</v>
          </cell>
        </row>
        <row r="11214">
          <cell r="A11214" t="str">
            <v>481230011All</v>
          </cell>
          <cell r="B11214">
            <v>15</v>
          </cell>
          <cell r="R11214" t="str">
            <v>481170041All</v>
          </cell>
          <cell r="S11214">
            <v>108</v>
          </cell>
        </row>
        <row r="11215">
          <cell r="A11215" t="str">
            <v>481230041All</v>
          </cell>
          <cell r="B11215">
            <v>41</v>
          </cell>
          <cell r="R11215" t="str">
            <v>481170051All</v>
          </cell>
          <cell r="S11215">
            <v>22</v>
          </cell>
        </row>
        <row r="11216">
          <cell r="A11216" t="str">
            <v>481230051All</v>
          </cell>
          <cell r="B11216">
            <v>41</v>
          </cell>
          <cell r="R11216" t="str">
            <v>481170051Irrigated</v>
          </cell>
          <cell r="S11216">
            <v>43</v>
          </cell>
        </row>
        <row r="11217">
          <cell r="A11217" t="str">
            <v>481230075All</v>
          </cell>
          <cell r="B11217">
            <v>851</v>
          </cell>
          <cell r="R11217" t="str">
            <v>481170051NonIrrigated</v>
          </cell>
          <cell r="S11217">
            <v>18</v>
          </cell>
        </row>
        <row r="11218">
          <cell r="A11218" t="str">
            <v>481250011All</v>
          </cell>
          <cell r="B11218">
            <v>10</v>
          </cell>
          <cell r="R11218" t="str">
            <v>481170078All</v>
          </cell>
          <cell r="S11218">
            <v>646</v>
          </cell>
        </row>
        <row r="11219">
          <cell r="A11219" t="str">
            <v>481250051All</v>
          </cell>
          <cell r="B11219">
            <v>21</v>
          </cell>
          <cell r="R11219" t="str">
            <v>481170078Irrigated</v>
          </cell>
          <cell r="S11219">
            <v>875</v>
          </cell>
        </row>
        <row r="11220">
          <cell r="A11220" t="str">
            <v>481250075All</v>
          </cell>
          <cell r="B11220">
            <v>1087</v>
          </cell>
          <cell r="R11220" t="str">
            <v>481170078NonIrrigated</v>
          </cell>
          <cell r="S11220">
            <v>389</v>
          </cell>
        </row>
        <row r="11221">
          <cell r="A11221" t="str">
            <v>481270011All</v>
          </cell>
          <cell r="B11221">
            <v>16</v>
          </cell>
          <cell r="R11221" t="str">
            <v>481170081All</v>
          </cell>
          <cell r="S11221">
            <v>26</v>
          </cell>
        </row>
        <row r="11222">
          <cell r="A11222" t="str">
            <v>481270011Irrigated</v>
          </cell>
          <cell r="B11222">
            <v>20</v>
          </cell>
          <cell r="R11222" t="str">
            <v>481170091All</v>
          </cell>
          <cell r="S11222">
            <v>37</v>
          </cell>
        </row>
        <row r="11223">
          <cell r="A11223" t="str">
            <v>481270011Nonirrigated</v>
          </cell>
          <cell r="B11223">
            <v>11</v>
          </cell>
          <cell r="R11223" t="str">
            <v>481190011All</v>
          </cell>
          <cell r="S11223">
            <v>29</v>
          </cell>
        </row>
        <row r="11224">
          <cell r="A11224" t="str">
            <v>481270041All</v>
          </cell>
          <cell r="B11224">
            <v>27</v>
          </cell>
          <cell r="R11224" t="str">
            <v>481190016All</v>
          </cell>
          <cell r="S11224">
            <v>31</v>
          </cell>
        </row>
        <row r="11225">
          <cell r="A11225" t="str">
            <v>481270051All</v>
          </cell>
          <cell r="B11225">
            <v>50</v>
          </cell>
          <cell r="R11225" t="str">
            <v>481190018LGRAll</v>
          </cell>
          <cell r="S11225">
            <v>3070</v>
          </cell>
        </row>
        <row r="11226">
          <cell r="A11226" t="str">
            <v>481290011All</v>
          </cell>
          <cell r="B11226">
            <v>16</v>
          </cell>
          <cell r="R11226" t="str">
            <v>481190041All</v>
          </cell>
          <cell r="S11226">
            <v>63</v>
          </cell>
        </row>
        <row r="11227">
          <cell r="A11227" t="str">
            <v>481290041All</v>
          </cell>
          <cell r="B11227">
            <v>113</v>
          </cell>
          <cell r="R11227" t="str">
            <v>481190051All</v>
          </cell>
          <cell r="S11227">
            <v>41</v>
          </cell>
        </row>
        <row r="11228">
          <cell r="A11228" t="str">
            <v>481290051All</v>
          </cell>
          <cell r="B11228">
            <v>23</v>
          </cell>
          <cell r="R11228" t="str">
            <v>481190081All</v>
          </cell>
          <cell r="S11228">
            <v>15</v>
          </cell>
        </row>
        <row r="11229">
          <cell r="A11229" t="str">
            <v>481290051Irrigated</v>
          </cell>
          <cell r="B11229">
            <v>34</v>
          </cell>
          <cell r="R11229" t="str">
            <v>481210011All</v>
          </cell>
          <cell r="S11229">
            <v>18</v>
          </cell>
        </row>
        <row r="11230">
          <cell r="A11230" t="str">
            <v>481290051Nonirrigated</v>
          </cell>
          <cell r="B11230">
            <v>20</v>
          </cell>
          <cell r="R11230" t="str">
            <v>481210016All</v>
          </cell>
          <cell r="S11230">
            <v>31</v>
          </cell>
        </row>
        <row r="11231">
          <cell r="A11231" t="str">
            <v>481290075All</v>
          </cell>
          <cell r="B11231">
            <v>1961</v>
          </cell>
          <cell r="R11231" t="str">
            <v>481210041All</v>
          </cell>
          <cell r="S11231">
            <v>41</v>
          </cell>
        </row>
        <row r="11232">
          <cell r="A11232" t="str">
            <v>481310011All</v>
          </cell>
          <cell r="B11232">
            <v>11</v>
          </cell>
          <cell r="R11232" t="str">
            <v>481210051All</v>
          </cell>
          <cell r="S11232">
            <v>32</v>
          </cell>
        </row>
        <row r="11233">
          <cell r="A11233" t="str">
            <v>481310041All</v>
          </cell>
          <cell r="B11233">
            <v>27</v>
          </cell>
          <cell r="R11233" t="str">
            <v>481210081All</v>
          </cell>
          <cell r="S11233">
            <v>13</v>
          </cell>
        </row>
        <row r="11234">
          <cell r="A11234" t="str">
            <v>481310051All</v>
          </cell>
          <cell r="B11234">
            <v>25</v>
          </cell>
          <cell r="R11234" t="str">
            <v>481230011All</v>
          </cell>
          <cell r="S11234">
            <v>15</v>
          </cell>
        </row>
        <row r="11235">
          <cell r="A11235" t="str">
            <v>481310075All</v>
          </cell>
          <cell r="B11235">
            <v>1729</v>
          </cell>
          <cell r="R11235" t="str">
            <v>481230041All</v>
          </cell>
          <cell r="S11235">
            <v>41</v>
          </cell>
        </row>
        <row r="11236">
          <cell r="A11236" t="str">
            <v>481330011All</v>
          </cell>
          <cell r="B11236">
            <v>13</v>
          </cell>
          <cell r="R11236" t="str">
            <v>481230051All</v>
          </cell>
          <cell r="S11236">
            <v>41</v>
          </cell>
        </row>
        <row r="11237">
          <cell r="A11237" t="str">
            <v>481330016All</v>
          </cell>
          <cell r="B11237">
            <v>26</v>
          </cell>
          <cell r="R11237" t="str">
            <v>481230075All</v>
          </cell>
          <cell r="S11237">
            <v>851</v>
          </cell>
        </row>
        <row r="11238">
          <cell r="A11238" t="str">
            <v>481330051All</v>
          </cell>
          <cell r="B11238">
            <v>20</v>
          </cell>
          <cell r="R11238" t="str">
            <v>481250011All</v>
          </cell>
          <cell r="S11238">
            <v>10</v>
          </cell>
        </row>
        <row r="11239">
          <cell r="A11239" t="str">
            <v>481330075All</v>
          </cell>
          <cell r="B11239">
            <v>888</v>
          </cell>
          <cell r="R11239" t="str">
            <v>481250051All</v>
          </cell>
          <cell r="S11239">
            <v>21</v>
          </cell>
        </row>
        <row r="11240">
          <cell r="A11240" t="str">
            <v>481330075Irrigated</v>
          </cell>
          <cell r="B11240">
            <v>1188</v>
          </cell>
          <cell r="R11240" t="str">
            <v>481250075All</v>
          </cell>
          <cell r="S11240">
            <v>1087</v>
          </cell>
        </row>
        <row r="11241">
          <cell r="A11241" t="str">
            <v>481330075Nonirrigated</v>
          </cell>
          <cell r="B11241">
            <v>473</v>
          </cell>
          <cell r="R11241" t="str">
            <v>481270011All</v>
          </cell>
          <cell r="S11241">
            <v>16</v>
          </cell>
        </row>
        <row r="11242">
          <cell r="A11242" t="str">
            <v>481390011All</v>
          </cell>
          <cell r="B11242">
            <v>22</v>
          </cell>
          <cell r="R11242" t="str">
            <v>481270011Irrigated</v>
          </cell>
          <cell r="S11242">
            <v>20</v>
          </cell>
        </row>
        <row r="11243">
          <cell r="A11243" t="str">
            <v>481390016All</v>
          </cell>
          <cell r="B11243">
            <v>31</v>
          </cell>
          <cell r="R11243" t="str">
            <v>481270011NonIrrigated</v>
          </cell>
          <cell r="S11243">
            <v>11</v>
          </cell>
        </row>
        <row r="11244">
          <cell r="A11244" t="str">
            <v>481390041All</v>
          </cell>
          <cell r="B11244">
            <v>48</v>
          </cell>
          <cell r="R11244" t="str">
            <v>481270041All</v>
          </cell>
          <cell r="S11244">
            <v>27</v>
          </cell>
        </row>
        <row r="11245">
          <cell r="A11245" t="str">
            <v>481390051All</v>
          </cell>
          <cell r="B11245">
            <v>45</v>
          </cell>
          <cell r="R11245" t="str">
            <v>481270051All</v>
          </cell>
          <cell r="S11245">
            <v>50</v>
          </cell>
        </row>
        <row r="11246">
          <cell r="A11246" t="str">
            <v>481390078All</v>
          </cell>
          <cell r="B11246">
            <v>430</v>
          </cell>
          <cell r="R11246" t="str">
            <v>481290011All</v>
          </cell>
          <cell r="S11246">
            <v>16</v>
          </cell>
        </row>
        <row r="11247">
          <cell r="A11247" t="str">
            <v>481390081All</v>
          </cell>
          <cell r="B11247">
            <v>18</v>
          </cell>
          <cell r="R11247" t="str">
            <v>481290041All</v>
          </cell>
          <cell r="S11247">
            <v>113</v>
          </cell>
        </row>
        <row r="11248">
          <cell r="A11248" t="str">
            <v>481410011All</v>
          </cell>
          <cell r="B11248">
            <v>43</v>
          </cell>
          <cell r="R11248" t="str">
            <v>481290051All</v>
          </cell>
          <cell r="S11248">
            <v>23</v>
          </cell>
        </row>
        <row r="11249">
          <cell r="A11249" t="str">
            <v>481410051All</v>
          </cell>
          <cell r="B11249">
            <v>34</v>
          </cell>
          <cell r="R11249" t="str">
            <v>481290051Irrigated</v>
          </cell>
          <cell r="S11249">
            <v>34</v>
          </cell>
        </row>
        <row r="11250">
          <cell r="A11250" t="str">
            <v>481430011All</v>
          </cell>
          <cell r="B11250">
            <v>15</v>
          </cell>
          <cell r="R11250" t="str">
            <v>481290051NonIrrigated</v>
          </cell>
          <cell r="S11250">
            <v>20</v>
          </cell>
        </row>
        <row r="11251">
          <cell r="A11251" t="str">
            <v>481430016All</v>
          </cell>
          <cell r="B11251">
            <v>28</v>
          </cell>
          <cell r="R11251" t="str">
            <v>481290075All</v>
          </cell>
          <cell r="S11251">
            <v>1961</v>
          </cell>
        </row>
        <row r="11252">
          <cell r="A11252" t="str">
            <v>481430041All</v>
          </cell>
          <cell r="B11252">
            <v>11</v>
          </cell>
          <cell r="R11252" t="str">
            <v>481310011All</v>
          </cell>
          <cell r="S11252">
            <v>11</v>
          </cell>
        </row>
        <row r="11253">
          <cell r="A11253" t="str">
            <v>481430041Irrigated</v>
          </cell>
          <cell r="B11253">
            <v>15</v>
          </cell>
          <cell r="R11253" t="str">
            <v>481310041All</v>
          </cell>
          <cell r="S11253">
            <v>27</v>
          </cell>
        </row>
        <row r="11254">
          <cell r="A11254" t="str">
            <v>481430041Nonirrigated</v>
          </cell>
          <cell r="B11254">
            <v>7</v>
          </cell>
          <cell r="R11254" t="str">
            <v>481310051All</v>
          </cell>
          <cell r="S11254">
            <v>25</v>
          </cell>
        </row>
        <row r="11255">
          <cell r="A11255" t="str">
            <v>481430051All</v>
          </cell>
          <cell r="B11255">
            <v>18</v>
          </cell>
          <cell r="R11255" t="str">
            <v>481310075All</v>
          </cell>
          <cell r="S11255">
            <v>1729</v>
          </cell>
        </row>
        <row r="11256">
          <cell r="A11256" t="str">
            <v>481430075All</v>
          </cell>
          <cell r="B11256">
            <v>1002</v>
          </cell>
          <cell r="R11256" t="str">
            <v>481330011All</v>
          </cell>
          <cell r="S11256">
            <v>13</v>
          </cell>
        </row>
        <row r="11257">
          <cell r="A11257" t="str">
            <v>481450011All</v>
          </cell>
          <cell r="B11257">
            <v>21</v>
          </cell>
          <cell r="R11257" t="str">
            <v>481330016All</v>
          </cell>
          <cell r="S11257">
            <v>26</v>
          </cell>
        </row>
        <row r="11258">
          <cell r="A11258" t="str">
            <v>481450016All</v>
          </cell>
          <cell r="B11258">
            <v>29</v>
          </cell>
          <cell r="R11258" t="str">
            <v>481330051All</v>
          </cell>
          <cell r="S11258">
            <v>20</v>
          </cell>
        </row>
        <row r="11259">
          <cell r="A11259" t="str">
            <v>481450041All</v>
          </cell>
          <cell r="B11259">
            <v>60</v>
          </cell>
          <cell r="R11259" t="str">
            <v>481330075All</v>
          </cell>
          <cell r="S11259">
            <v>888</v>
          </cell>
        </row>
        <row r="11260">
          <cell r="A11260" t="str">
            <v>481450051All</v>
          </cell>
          <cell r="B11260">
            <v>44</v>
          </cell>
          <cell r="R11260" t="str">
            <v>481330075Irrigated</v>
          </cell>
          <cell r="S11260">
            <v>1188</v>
          </cell>
        </row>
        <row r="11261">
          <cell r="A11261" t="str">
            <v>481450081All</v>
          </cell>
          <cell r="B11261">
            <v>18</v>
          </cell>
          <cell r="R11261" t="str">
            <v>481330075NonIrrigated</v>
          </cell>
          <cell r="S11261">
            <v>473</v>
          </cell>
        </row>
        <row r="11262">
          <cell r="A11262" t="str">
            <v>481470011All</v>
          </cell>
          <cell r="B11262">
            <v>22</v>
          </cell>
          <cell r="R11262" t="str">
            <v>481390011All</v>
          </cell>
          <cell r="S11262">
            <v>22</v>
          </cell>
        </row>
        <row r="11263">
          <cell r="A11263" t="str">
            <v>481470016All</v>
          </cell>
          <cell r="B11263">
            <v>28</v>
          </cell>
          <cell r="R11263" t="str">
            <v>481390016All</v>
          </cell>
          <cell r="S11263">
            <v>31</v>
          </cell>
        </row>
        <row r="11264">
          <cell r="A11264" t="str">
            <v>481470041All</v>
          </cell>
          <cell r="B11264">
            <v>48</v>
          </cell>
          <cell r="R11264" t="str">
            <v>481390041All</v>
          </cell>
          <cell r="S11264">
            <v>48</v>
          </cell>
        </row>
        <row r="11265">
          <cell r="A11265" t="str">
            <v>481470051All</v>
          </cell>
          <cell r="B11265">
            <v>42</v>
          </cell>
          <cell r="R11265" t="str">
            <v>481390051All</v>
          </cell>
          <cell r="S11265">
            <v>45</v>
          </cell>
        </row>
        <row r="11266">
          <cell r="A11266" t="str">
            <v>481470075All</v>
          </cell>
          <cell r="B11266">
            <v>928</v>
          </cell>
          <cell r="R11266" t="str">
            <v>481390078All</v>
          </cell>
          <cell r="S11266">
            <v>430</v>
          </cell>
        </row>
        <row r="11267">
          <cell r="A11267" t="str">
            <v>481470081All</v>
          </cell>
          <cell r="B11267">
            <v>13</v>
          </cell>
          <cell r="R11267" t="str">
            <v>481390081All</v>
          </cell>
          <cell r="S11267">
            <v>18</v>
          </cell>
        </row>
        <row r="11268">
          <cell r="A11268" t="str">
            <v>481490011All</v>
          </cell>
          <cell r="B11268">
            <v>19</v>
          </cell>
          <cell r="R11268" t="str">
            <v>481410011All</v>
          </cell>
          <cell r="S11268">
            <v>43</v>
          </cell>
        </row>
        <row r="11269">
          <cell r="A11269" t="str">
            <v>481490041All</v>
          </cell>
          <cell r="B11269">
            <v>46</v>
          </cell>
          <cell r="R11269" t="str">
            <v>481410051All</v>
          </cell>
          <cell r="S11269">
            <v>34</v>
          </cell>
        </row>
        <row r="11270">
          <cell r="A11270" t="str">
            <v>481490051All</v>
          </cell>
          <cell r="B11270">
            <v>42</v>
          </cell>
          <cell r="R11270" t="str">
            <v>481430011All</v>
          </cell>
          <cell r="S11270">
            <v>15</v>
          </cell>
        </row>
        <row r="11271">
          <cell r="A11271" t="str">
            <v>481490081All</v>
          </cell>
          <cell r="B11271">
            <v>16</v>
          </cell>
          <cell r="R11271" t="str">
            <v>481430016All</v>
          </cell>
          <cell r="S11271">
            <v>28</v>
          </cell>
        </row>
        <row r="11272">
          <cell r="A11272" t="str">
            <v>481510011All</v>
          </cell>
          <cell r="B11272">
            <v>13</v>
          </cell>
          <cell r="R11272" t="str">
            <v>481430041All</v>
          </cell>
          <cell r="S11272">
            <v>11</v>
          </cell>
        </row>
        <row r="11273">
          <cell r="A11273" t="str">
            <v>481510016All</v>
          </cell>
          <cell r="B11273">
            <v>15</v>
          </cell>
          <cell r="R11273" t="str">
            <v>481430041Irrigated</v>
          </cell>
          <cell r="S11273">
            <v>15</v>
          </cell>
        </row>
        <row r="11274">
          <cell r="A11274" t="str">
            <v>481510051All</v>
          </cell>
          <cell r="B11274">
            <v>14</v>
          </cell>
          <cell r="R11274" t="str">
            <v>481430041NonIrrigated</v>
          </cell>
          <cell r="S11274">
            <v>7</v>
          </cell>
        </row>
        <row r="11275">
          <cell r="A11275" t="str">
            <v>481530011All</v>
          </cell>
          <cell r="B11275">
            <v>13</v>
          </cell>
          <cell r="R11275" t="str">
            <v>481430051All</v>
          </cell>
          <cell r="S11275">
            <v>18</v>
          </cell>
        </row>
        <row r="11276">
          <cell r="A11276" t="str">
            <v>481530041All</v>
          </cell>
          <cell r="B11276">
            <v>91</v>
          </cell>
          <cell r="R11276" t="str">
            <v>481430075All</v>
          </cell>
          <cell r="S11276">
            <v>1002</v>
          </cell>
        </row>
        <row r="11277">
          <cell r="A11277" t="str">
            <v>481530051All</v>
          </cell>
          <cell r="B11277">
            <v>40</v>
          </cell>
          <cell r="R11277" t="str">
            <v>481450011All</v>
          </cell>
          <cell r="S11277">
            <v>21</v>
          </cell>
        </row>
        <row r="11278">
          <cell r="A11278" t="str">
            <v>481530051Irrigated</v>
          </cell>
          <cell r="B11278">
            <v>54</v>
          </cell>
          <cell r="R11278" t="str">
            <v>481450016All</v>
          </cell>
          <cell r="S11278">
            <v>29</v>
          </cell>
        </row>
        <row r="11279">
          <cell r="A11279" t="str">
            <v>481530051Nonirrigated</v>
          </cell>
          <cell r="B11279">
            <v>21</v>
          </cell>
          <cell r="R11279" t="str">
            <v>481450041All</v>
          </cell>
          <cell r="S11279">
            <v>60</v>
          </cell>
        </row>
        <row r="11280">
          <cell r="A11280" t="str">
            <v>481530078All</v>
          </cell>
          <cell r="B11280">
            <v>828</v>
          </cell>
          <cell r="R11280" t="str">
            <v>481450051All</v>
          </cell>
          <cell r="S11280">
            <v>44</v>
          </cell>
        </row>
        <row r="11281">
          <cell r="A11281" t="str">
            <v>481530081All</v>
          </cell>
          <cell r="B11281">
            <v>26</v>
          </cell>
          <cell r="R11281" t="str">
            <v>481450081All</v>
          </cell>
          <cell r="S11281">
            <v>18</v>
          </cell>
        </row>
        <row r="11282">
          <cell r="A11282" t="str">
            <v>481530091All</v>
          </cell>
          <cell r="B11282">
            <v>27</v>
          </cell>
          <cell r="R11282" t="str">
            <v>481470011All</v>
          </cell>
          <cell r="S11282">
            <v>22</v>
          </cell>
        </row>
        <row r="11283">
          <cell r="A11283" t="str">
            <v>481530396All</v>
          </cell>
          <cell r="B11283">
            <v>473</v>
          </cell>
          <cell r="R11283" t="str">
            <v>481470016All</v>
          </cell>
          <cell r="S11283">
            <v>28</v>
          </cell>
        </row>
        <row r="11284">
          <cell r="A11284" t="str">
            <v>481550011All</v>
          </cell>
          <cell r="B11284">
            <v>15</v>
          </cell>
          <cell r="R11284" t="str">
            <v>481470041All</v>
          </cell>
          <cell r="S11284">
            <v>48</v>
          </cell>
        </row>
        <row r="11285">
          <cell r="A11285" t="str">
            <v>481550016All</v>
          </cell>
          <cell r="B11285">
            <v>18</v>
          </cell>
          <cell r="R11285" t="str">
            <v>481470051All</v>
          </cell>
          <cell r="S11285">
            <v>42</v>
          </cell>
        </row>
        <row r="11286">
          <cell r="A11286" t="str">
            <v>481550051All</v>
          </cell>
          <cell r="B11286">
            <v>15</v>
          </cell>
          <cell r="R11286" t="str">
            <v>481470075All</v>
          </cell>
          <cell r="S11286">
            <v>928</v>
          </cell>
        </row>
        <row r="11287">
          <cell r="A11287" t="str">
            <v>481550075All</v>
          </cell>
          <cell r="B11287">
            <v>2014</v>
          </cell>
          <cell r="R11287" t="str">
            <v>481470081All</v>
          </cell>
          <cell r="S11287">
            <v>13</v>
          </cell>
        </row>
        <row r="11288">
          <cell r="A11288" t="str">
            <v>481570011All</v>
          </cell>
          <cell r="B11288">
            <v>22</v>
          </cell>
          <cell r="R11288" t="str">
            <v>481490011All</v>
          </cell>
          <cell r="S11288">
            <v>19</v>
          </cell>
        </row>
        <row r="11289">
          <cell r="A11289" t="str">
            <v>481570018LGRAll</v>
          </cell>
          <cell r="B11289">
            <v>5764</v>
          </cell>
          <cell r="R11289" t="str">
            <v>481490041All</v>
          </cell>
          <cell r="S11289">
            <v>46</v>
          </cell>
        </row>
        <row r="11290">
          <cell r="A11290" t="str">
            <v>481570041All</v>
          </cell>
          <cell r="B11290">
            <v>57</v>
          </cell>
          <cell r="R11290" t="str">
            <v>481490051All</v>
          </cell>
          <cell r="S11290">
            <v>42</v>
          </cell>
        </row>
        <row r="11291">
          <cell r="A11291" t="str">
            <v>481570051All</v>
          </cell>
          <cell r="B11291">
            <v>48</v>
          </cell>
          <cell r="R11291" t="str">
            <v>481490081All</v>
          </cell>
          <cell r="S11291">
            <v>16</v>
          </cell>
        </row>
        <row r="11292">
          <cell r="A11292" t="str">
            <v>481570081All</v>
          </cell>
          <cell r="B11292">
            <v>10</v>
          </cell>
          <cell r="R11292" t="str">
            <v>481510011All</v>
          </cell>
          <cell r="S11292">
            <v>13</v>
          </cell>
        </row>
        <row r="11293">
          <cell r="A11293" t="str">
            <v>481590011All</v>
          </cell>
          <cell r="B11293">
            <v>22</v>
          </cell>
          <cell r="R11293" t="str">
            <v>481510016All</v>
          </cell>
          <cell r="S11293">
            <v>15</v>
          </cell>
        </row>
        <row r="11294">
          <cell r="A11294" t="str">
            <v>481590051All</v>
          </cell>
          <cell r="B11294">
            <v>41</v>
          </cell>
          <cell r="R11294" t="str">
            <v>481510051All</v>
          </cell>
          <cell r="S11294">
            <v>14</v>
          </cell>
        </row>
        <row r="11295">
          <cell r="A11295" t="str">
            <v>481590081All</v>
          </cell>
          <cell r="B11295">
            <v>14</v>
          </cell>
          <cell r="R11295" t="str">
            <v>481530011All</v>
          </cell>
          <cell r="S11295">
            <v>13</v>
          </cell>
        </row>
        <row r="11296">
          <cell r="A11296" t="str">
            <v>481630011All</v>
          </cell>
          <cell r="B11296">
            <v>22</v>
          </cell>
          <cell r="R11296" t="str">
            <v>481530041All</v>
          </cell>
          <cell r="S11296">
            <v>91</v>
          </cell>
        </row>
        <row r="11297">
          <cell r="A11297" t="str">
            <v>481630011Irrigated</v>
          </cell>
          <cell r="B11297">
            <v>25</v>
          </cell>
          <cell r="R11297" t="str">
            <v>481530051All</v>
          </cell>
          <cell r="S11297">
            <v>40</v>
          </cell>
        </row>
        <row r="11298">
          <cell r="A11298" t="str">
            <v>481630011Nonirrigated</v>
          </cell>
          <cell r="B11298">
            <v>13</v>
          </cell>
          <cell r="R11298" t="str">
            <v>481530051Irrigated</v>
          </cell>
          <cell r="S11298">
            <v>54</v>
          </cell>
        </row>
        <row r="11299">
          <cell r="A11299" t="str">
            <v>481630016All</v>
          </cell>
          <cell r="B11299">
            <v>20</v>
          </cell>
          <cell r="R11299" t="str">
            <v>481530051NonIrrigated</v>
          </cell>
          <cell r="S11299">
            <v>21</v>
          </cell>
        </row>
        <row r="11300">
          <cell r="A11300" t="str">
            <v>481630016Irrigated</v>
          </cell>
          <cell r="B11300">
            <v>27</v>
          </cell>
          <cell r="R11300" t="str">
            <v>481530078All</v>
          </cell>
          <cell r="S11300">
            <v>828</v>
          </cell>
        </row>
        <row r="11301">
          <cell r="A11301" t="str">
            <v>481630016Nonirrigated</v>
          </cell>
          <cell r="B11301">
            <v>14</v>
          </cell>
          <cell r="R11301" t="str">
            <v>481530081All</v>
          </cell>
          <cell r="S11301">
            <v>26</v>
          </cell>
        </row>
        <row r="11302">
          <cell r="A11302" t="str">
            <v>481630041All</v>
          </cell>
          <cell r="B11302">
            <v>78</v>
          </cell>
          <cell r="R11302" t="str">
            <v>481530091All</v>
          </cell>
          <cell r="S11302">
            <v>27</v>
          </cell>
        </row>
        <row r="11303">
          <cell r="A11303" t="str">
            <v>481630051All</v>
          </cell>
          <cell r="B11303">
            <v>36</v>
          </cell>
          <cell r="R11303" t="str">
            <v>481530396All</v>
          </cell>
          <cell r="S11303">
            <v>473</v>
          </cell>
        </row>
        <row r="11304">
          <cell r="A11304" t="str">
            <v>481630051Irrigated</v>
          </cell>
          <cell r="B11304">
            <v>46</v>
          </cell>
          <cell r="R11304" t="str">
            <v>481550011All</v>
          </cell>
          <cell r="S11304">
            <v>15</v>
          </cell>
        </row>
        <row r="11305">
          <cell r="A11305" t="str">
            <v>481630051Nonirrigated</v>
          </cell>
          <cell r="B11305">
            <v>22</v>
          </cell>
          <cell r="R11305" t="str">
            <v>481550016All</v>
          </cell>
          <cell r="S11305">
            <v>18</v>
          </cell>
        </row>
        <row r="11306">
          <cell r="A11306" t="str">
            <v>481630075All</v>
          </cell>
          <cell r="B11306">
            <v>2584</v>
          </cell>
          <cell r="R11306" t="str">
            <v>481550051All</v>
          </cell>
          <cell r="S11306">
            <v>15</v>
          </cell>
        </row>
        <row r="11307">
          <cell r="A11307" t="str">
            <v>481650011All</v>
          </cell>
          <cell r="B11307">
            <v>18</v>
          </cell>
          <cell r="R11307" t="str">
            <v>481550075All</v>
          </cell>
          <cell r="S11307">
            <v>2014</v>
          </cell>
        </row>
        <row r="11308">
          <cell r="A11308" t="str">
            <v>481650051All</v>
          </cell>
          <cell r="B11308">
            <v>30</v>
          </cell>
          <cell r="R11308" t="str">
            <v>481570011All</v>
          </cell>
          <cell r="S11308">
            <v>22</v>
          </cell>
        </row>
        <row r="11309">
          <cell r="A11309" t="str">
            <v>481650051Irrigated</v>
          </cell>
          <cell r="B11309">
            <v>32</v>
          </cell>
          <cell r="R11309" t="str">
            <v>481570018LGRAll</v>
          </cell>
          <cell r="S11309">
            <v>5764</v>
          </cell>
        </row>
        <row r="11310">
          <cell r="A11310" t="str">
            <v>481650051Nonirrigated</v>
          </cell>
          <cell r="B11310">
            <v>15</v>
          </cell>
          <cell r="R11310" t="str">
            <v>481570041All</v>
          </cell>
          <cell r="S11310">
            <v>57</v>
          </cell>
        </row>
        <row r="11311">
          <cell r="A11311" t="str">
            <v>481650075All</v>
          </cell>
          <cell r="B11311">
            <v>2307</v>
          </cell>
          <cell r="R11311" t="str">
            <v>481570051All</v>
          </cell>
          <cell r="S11311">
            <v>48</v>
          </cell>
        </row>
        <row r="11312">
          <cell r="A11312" t="str">
            <v>481650081All</v>
          </cell>
          <cell r="B11312">
            <v>21</v>
          </cell>
          <cell r="R11312" t="str">
            <v>481570081All</v>
          </cell>
          <cell r="S11312">
            <v>10</v>
          </cell>
        </row>
        <row r="11313">
          <cell r="A11313" t="str">
            <v>481670018LGRAll</v>
          </cell>
          <cell r="B11313">
            <v>3594</v>
          </cell>
          <cell r="R11313" t="str">
            <v>481590011All</v>
          </cell>
          <cell r="S11313">
            <v>22</v>
          </cell>
        </row>
        <row r="11314">
          <cell r="A11314" t="str">
            <v>481670041All</v>
          </cell>
          <cell r="B11314">
            <v>53</v>
          </cell>
          <cell r="R11314" t="str">
            <v>481590051All</v>
          </cell>
          <cell r="S11314">
            <v>41</v>
          </cell>
        </row>
        <row r="11315">
          <cell r="A11315" t="str">
            <v>481670051All</v>
          </cell>
          <cell r="B11315">
            <v>47</v>
          </cell>
          <cell r="R11315" t="str">
            <v>481590081All</v>
          </cell>
          <cell r="S11315">
            <v>14</v>
          </cell>
        </row>
        <row r="11316">
          <cell r="A11316" t="str">
            <v>481670081All</v>
          </cell>
          <cell r="B11316">
            <v>15</v>
          </cell>
          <cell r="R11316" t="str">
            <v>481630011All</v>
          </cell>
          <cell r="S11316">
            <v>22</v>
          </cell>
        </row>
        <row r="11317">
          <cell r="A11317" t="str">
            <v>481690011All</v>
          </cell>
          <cell r="B11317">
            <v>14</v>
          </cell>
          <cell r="R11317" t="str">
            <v>481630011Irrigated</v>
          </cell>
          <cell r="S11317">
            <v>25</v>
          </cell>
        </row>
        <row r="11318">
          <cell r="A11318" t="str">
            <v>481690051All</v>
          </cell>
          <cell r="B11318">
            <v>18</v>
          </cell>
          <cell r="R11318" t="str">
            <v>481630011NonIrrigated</v>
          </cell>
          <cell r="S11318">
            <v>13</v>
          </cell>
        </row>
        <row r="11319">
          <cell r="A11319" t="str">
            <v>481710011All</v>
          </cell>
          <cell r="B11319">
            <v>16</v>
          </cell>
          <cell r="R11319" t="str">
            <v>481630016All</v>
          </cell>
          <cell r="S11319">
            <v>20</v>
          </cell>
        </row>
        <row r="11320">
          <cell r="A11320" t="str">
            <v>481710016All</v>
          </cell>
          <cell r="B11320">
            <v>23</v>
          </cell>
          <cell r="R11320" t="str">
            <v>481630016Irrigated</v>
          </cell>
          <cell r="S11320">
            <v>27</v>
          </cell>
        </row>
        <row r="11321">
          <cell r="A11321" t="str">
            <v>481710041All</v>
          </cell>
          <cell r="B11321">
            <v>34</v>
          </cell>
          <cell r="R11321" t="str">
            <v>481630016NonIrrigated</v>
          </cell>
          <cell r="S11321">
            <v>14</v>
          </cell>
        </row>
        <row r="11322">
          <cell r="A11322" t="str">
            <v>481710051All</v>
          </cell>
          <cell r="B11322">
            <v>27</v>
          </cell>
          <cell r="R11322" t="str">
            <v>481630041All</v>
          </cell>
          <cell r="S11322">
            <v>78</v>
          </cell>
        </row>
        <row r="11323">
          <cell r="A11323" t="str">
            <v>481730011All</v>
          </cell>
          <cell r="B11323">
            <v>11</v>
          </cell>
          <cell r="R11323" t="str">
            <v>481630051All</v>
          </cell>
          <cell r="S11323">
            <v>36</v>
          </cell>
        </row>
        <row r="11324">
          <cell r="A11324" t="str">
            <v>481730051All</v>
          </cell>
          <cell r="B11324">
            <v>20</v>
          </cell>
          <cell r="R11324" t="str">
            <v>481630051Irrigated</v>
          </cell>
          <cell r="S11324">
            <v>46</v>
          </cell>
        </row>
        <row r="11325">
          <cell r="A11325" t="str">
            <v>481750011All</v>
          </cell>
          <cell r="B11325">
            <v>15</v>
          </cell>
          <cell r="R11325" t="str">
            <v>481630051NonIrrigated</v>
          </cell>
          <cell r="S11325">
            <v>22</v>
          </cell>
        </row>
        <row r="11326">
          <cell r="A11326" t="str">
            <v>481750041All</v>
          </cell>
          <cell r="B11326">
            <v>33</v>
          </cell>
          <cell r="R11326" t="str">
            <v>481630075All</v>
          </cell>
          <cell r="S11326">
            <v>2584</v>
          </cell>
        </row>
        <row r="11327">
          <cell r="A11327" t="str">
            <v>481750051All</v>
          </cell>
          <cell r="B11327">
            <v>39</v>
          </cell>
          <cell r="R11327" t="str">
            <v>481650011All</v>
          </cell>
          <cell r="S11327">
            <v>18</v>
          </cell>
        </row>
        <row r="11328">
          <cell r="A11328" t="str">
            <v>481770011All</v>
          </cell>
          <cell r="B11328">
            <v>17</v>
          </cell>
          <cell r="R11328" t="str">
            <v>481650051All</v>
          </cell>
          <cell r="S11328">
            <v>30</v>
          </cell>
        </row>
        <row r="11329">
          <cell r="A11329" t="str">
            <v>481770041All</v>
          </cell>
          <cell r="B11329">
            <v>41</v>
          </cell>
          <cell r="R11329" t="str">
            <v>481650051Irrigated</v>
          </cell>
          <cell r="S11329">
            <v>32</v>
          </cell>
        </row>
        <row r="11330">
          <cell r="A11330" t="str">
            <v>481770051All</v>
          </cell>
          <cell r="B11330">
            <v>42</v>
          </cell>
          <cell r="R11330" t="str">
            <v>481650051NonIrrigated</v>
          </cell>
          <cell r="S11330">
            <v>15</v>
          </cell>
        </row>
        <row r="11331">
          <cell r="A11331" t="str">
            <v>481790011All</v>
          </cell>
          <cell r="B11331">
            <v>15</v>
          </cell>
          <cell r="R11331" t="str">
            <v>481650075All</v>
          </cell>
          <cell r="S11331">
            <v>2307</v>
          </cell>
        </row>
        <row r="11332">
          <cell r="A11332" t="str">
            <v>481790041All</v>
          </cell>
          <cell r="B11332">
            <v>130</v>
          </cell>
          <cell r="R11332" t="str">
            <v>481650081All</v>
          </cell>
          <cell r="S11332">
            <v>21</v>
          </cell>
        </row>
        <row r="11333">
          <cell r="A11333" t="str">
            <v>481790051All</v>
          </cell>
          <cell r="B11333">
            <v>33</v>
          </cell>
          <cell r="R11333" t="str">
            <v>481670018LGRAll</v>
          </cell>
          <cell r="S11333">
            <v>3594</v>
          </cell>
        </row>
        <row r="11334">
          <cell r="A11334" t="str">
            <v>481790078All</v>
          </cell>
          <cell r="B11334">
            <v>554</v>
          </cell>
          <cell r="R11334" t="str">
            <v>481670041All</v>
          </cell>
          <cell r="S11334">
            <v>53</v>
          </cell>
        </row>
        <row r="11335">
          <cell r="A11335" t="str">
            <v>481790081All</v>
          </cell>
          <cell r="B11335">
            <v>27</v>
          </cell>
          <cell r="R11335" t="str">
            <v>481670051All</v>
          </cell>
          <cell r="S11335">
            <v>47</v>
          </cell>
        </row>
        <row r="11336">
          <cell r="A11336" t="str">
            <v>481810011All</v>
          </cell>
          <cell r="B11336">
            <v>27</v>
          </cell>
          <cell r="R11336" t="str">
            <v>481670081All</v>
          </cell>
          <cell r="S11336">
            <v>15</v>
          </cell>
        </row>
        <row r="11337">
          <cell r="A11337" t="str">
            <v>481810016All</v>
          </cell>
          <cell r="B11337">
            <v>31</v>
          </cell>
          <cell r="R11337" t="str">
            <v>481690011All</v>
          </cell>
          <cell r="S11337">
            <v>14</v>
          </cell>
        </row>
        <row r="11338">
          <cell r="A11338" t="str">
            <v>481810041All</v>
          </cell>
          <cell r="B11338">
            <v>52</v>
          </cell>
          <cell r="R11338" t="str">
            <v>481690051All</v>
          </cell>
          <cell r="S11338">
            <v>18</v>
          </cell>
        </row>
        <row r="11339">
          <cell r="A11339" t="str">
            <v>481810051All</v>
          </cell>
          <cell r="B11339">
            <v>44</v>
          </cell>
          <cell r="R11339" t="str">
            <v>481710011All</v>
          </cell>
          <cell r="S11339">
            <v>16</v>
          </cell>
        </row>
        <row r="11340">
          <cell r="A11340" t="str">
            <v>481810075All</v>
          </cell>
          <cell r="B11340">
            <v>572</v>
          </cell>
          <cell r="R11340" t="str">
            <v>481710016All</v>
          </cell>
          <cell r="S11340">
            <v>23</v>
          </cell>
        </row>
        <row r="11341">
          <cell r="A11341" t="str">
            <v>481810081All</v>
          </cell>
          <cell r="B11341">
            <v>14</v>
          </cell>
          <cell r="R11341" t="str">
            <v>481710041All</v>
          </cell>
          <cell r="S11341">
            <v>34</v>
          </cell>
        </row>
        <row r="11342">
          <cell r="A11342" t="str">
            <v>481870011All</v>
          </cell>
          <cell r="B11342">
            <v>18</v>
          </cell>
          <cell r="R11342" t="str">
            <v>481710051All</v>
          </cell>
          <cell r="S11342">
            <v>27</v>
          </cell>
        </row>
        <row r="11343">
          <cell r="A11343" t="str">
            <v>481870016All</v>
          </cell>
          <cell r="B11343">
            <v>22</v>
          </cell>
          <cell r="R11343" t="str">
            <v>481730011All</v>
          </cell>
          <cell r="S11343">
            <v>11</v>
          </cell>
        </row>
        <row r="11344">
          <cell r="A11344" t="str">
            <v>481870041All</v>
          </cell>
          <cell r="B11344">
            <v>32</v>
          </cell>
          <cell r="R11344" t="str">
            <v>481730051All</v>
          </cell>
          <cell r="S11344">
            <v>20</v>
          </cell>
        </row>
        <row r="11345">
          <cell r="A11345" t="str">
            <v>481870051All</v>
          </cell>
          <cell r="B11345">
            <v>34</v>
          </cell>
          <cell r="R11345" t="str">
            <v>481750011All</v>
          </cell>
          <cell r="S11345">
            <v>15</v>
          </cell>
        </row>
        <row r="11346">
          <cell r="A11346" t="str">
            <v>481890011All</v>
          </cell>
          <cell r="B11346">
            <v>18</v>
          </cell>
          <cell r="R11346" t="str">
            <v>481750041All</v>
          </cell>
          <cell r="S11346">
            <v>33</v>
          </cell>
        </row>
        <row r="11347">
          <cell r="A11347" t="str">
            <v>481890011Irrigated</v>
          </cell>
          <cell r="B11347">
            <v>26</v>
          </cell>
          <cell r="R11347" t="str">
            <v>481750051All</v>
          </cell>
          <cell r="S11347">
            <v>39</v>
          </cell>
        </row>
        <row r="11348">
          <cell r="A11348" t="str">
            <v>481890011Nonirrigated</v>
          </cell>
          <cell r="B11348">
            <v>12</v>
          </cell>
          <cell r="R11348" t="str">
            <v>481770011All</v>
          </cell>
          <cell r="S11348">
            <v>17</v>
          </cell>
        </row>
        <row r="11349">
          <cell r="A11349" t="str">
            <v>481890041All</v>
          </cell>
          <cell r="B11349">
            <v>120</v>
          </cell>
          <cell r="R11349" t="str">
            <v>481770041All</v>
          </cell>
          <cell r="S11349">
            <v>41</v>
          </cell>
        </row>
        <row r="11350">
          <cell r="A11350" t="str">
            <v>481890051All</v>
          </cell>
          <cell r="B11350">
            <v>40</v>
          </cell>
          <cell r="R11350" t="str">
            <v>481770051All</v>
          </cell>
          <cell r="S11350">
            <v>42</v>
          </cell>
        </row>
        <row r="11351">
          <cell r="A11351" t="str">
            <v>481890051Irrigated</v>
          </cell>
          <cell r="B11351">
            <v>46</v>
          </cell>
          <cell r="R11351" t="str">
            <v>481790011All</v>
          </cell>
          <cell r="S11351">
            <v>15</v>
          </cell>
        </row>
        <row r="11352">
          <cell r="A11352" t="str">
            <v>481890051Nonirrigated</v>
          </cell>
          <cell r="B11352">
            <v>19</v>
          </cell>
          <cell r="R11352" t="str">
            <v>481790041All</v>
          </cell>
          <cell r="S11352">
            <v>130</v>
          </cell>
        </row>
        <row r="11353">
          <cell r="A11353" t="str">
            <v>481890078All</v>
          </cell>
          <cell r="B11353">
            <v>898</v>
          </cell>
          <cell r="R11353" t="str">
            <v>481790051All</v>
          </cell>
          <cell r="S11353">
            <v>33</v>
          </cell>
        </row>
        <row r="11354">
          <cell r="A11354" t="str">
            <v>481890081All</v>
          </cell>
          <cell r="B11354">
            <v>27</v>
          </cell>
          <cell r="R11354" t="str">
            <v>481790078All</v>
          </cell>
          <cell r="S11354">
            <v>554</v>
          </cell>
        </row>
        <row r="11355">
          <cell r="A11355" t="str">
            <v>481890396All</v>
          </cell>
          <cell r="B11355">
            <v>473</v>
          </cell>
          <cell r="R11355" t="str">
            <v>481790081All</v>
          </cell>
          <cell r="S11355">
            <v>27</v>
          </cell>
        </row>
        <row r="11356">
          <cell r="A11356" t="str">
            <v>481910011All</v>
          </cell>
          <cell r="B11356">
            <v>13</v>
          </cell>
          <cell r="R11356" t="str">
            <v>481810011All</v>
          </cell>
          <cell r="S11356">
            <v>27</v>
          </cell>
        </row>
        <row r="11357">
          <cell r="A11357" t="str">
            <v>481910051All</v>
          </cell>
          <cell r="B11357">
            <v>16</v>
          </cell>
          <cell r="R11357" t="str">
            <v>481810016All</v>
          </cell>
          <cell r="S11357">
            <v>31</v>
          </cell>
        </row>
        <row r="11358">
          <cell r="A11358" t="str">
            <v>481910075All</v>
          </cell>
          <cell r="B11358">
            <v>2040</v>
          </cell>
          <cell r="R11358" t="str">
            <v>481810041All</v>
          </cell>
          <cell r="S11358">
            <v>52</v>
          </cell>
        </row>
        <row r="11359">
          <cell r="A11359" t="str">
            <v>481930011All</v>
          </cell>
          <cell r="B11359">
            <v>22</v>
          </cell>
          <cell r="R11359" t="str">
            <v>481810051All</v>
          </cell>
          <cell r="S11359">
            <v>44</v>
          </cell>
        </row>
        <row r="11360">
          <cell r="A11360" t="str">
            <v>481930016All</v>
          </cell>
          <cell r="B11360">
            <v>31</v>
          </cell>
          <cell r="R11360" t="str">
            <v>481810075All</v>
          </cell>
          <cell r="S11360">
            <v>572</v>
          </cell>
        </row>
        <row r="11361">
          <cell r="A11361" t="str">
            <v>481930041All</v>
          </cell>
          <cell r="B11361">
            <v>36</v>
          </cell>
          <cell r="R11361" t="str">
            <v>481810081All</v>
          </cell>
          <cell r="S11361">
            <v>14</v>
          </cell>
        </row>
        <row r="11362">
          <cell r="A11362" t="str">
            <v>481930051All</v>
          </cell>
          <cell r="B11362">
            <v>35</v>
          </cell>
          <cell r="R11362" t="str">
            <v>481870011All</v>
          </cell>
          <cell r="S11362">
            <v>18</v>
          </cell>
        </row>
        <row r="11363">
          <cell r="A11363" t="str">
            <v>481950011All</v>
          </cell>
          <cell r="B11363">
            <v>18</v>
          </cell>
          <cell r="R11363" t="str">
            <v>481870016All</v>
          </cell>
          <cell r="S11363">
            <v>22</v>
          </cell>
        </row>
        <row r="11364">
          <cell r="A11364" t="str">
            <v>481950011Irrigated</v>
          </cell>
          <cell r="B11364">
            <v>26</v>
          </cell>
          <cell r="R11364" t="str">
            <v>481870041All</v>
          </cell>
          <cell r="S11364">
            <v>32</v>
          </cell>
        </row>
        <row r="11365">
          <cell r="A11365" t="str">
            <v>481950011Nonirrigated</v>
          </cell>
          <cell r="B11365">
            <v>15</v>
          </cell>
          <cell r="R11365" t="str">
            <v>481870051All</v>
          </cell>
          <cell r="S11365">
            <v>34</v>
          </cell>
        </row>
        <row r="11366">
          <cell r="A11366" t="str">
            <v>481950016All</v>
          </cell>
          <cell r="B11366">
            <v>25</v>
          </cell>
          <cell r="R11366" t="str">
            <v>481890011All</v>
          </cell>
          <cell r="S11366">
            <v>18</v>
          </cell>
        </row>
        <row r="11367">
          <cell r="A11367" t="str">
            <v>481950041All</v>
          </cell>
          <cell r="B11367">
            <v>137</v>
          </cell>
          <cell r="R11367" t="str">
            <v>481890011Irrigated</v>
          </cell>
          <cell r="S11367">
            <v>26</v>
          </cell>
        </row>
        <row r="11368">
          <cell r="A11368" t="str">
            <v>481950051All</v>
          </cell>
          <cell r="B11368">
            <v>27</v>
          </cell>
          <cell r="R11368" t="str">
            <v>481890011NonIrrigated</v>
          </cell>
          <cell r="S11368">
            <v>12</v>
          </cell>
        </row>
        <row r="11369">
          <cell r="A11369" t="str">
            <v>481950051Irrigated</v>
          </cell>
          <cell r="B11369">
            <v>50</v>
          </cell>
          <cell r="R11369" t="str">
            <v>481890041All</v>
          </cell>
          <cell r="S11369">
            <v>120</v>
          </cell>
        </row>
        <row r="11370">
          <cell r="A11370" t="str">
            <v>481950051Nonirrigated</v>
          </cell>
          <cell r="B11370">
            <v>16</v>
          </cell>
          <cell r="R11370" t="str">
            <v>481890051All</v>
          </cell>
          <cell r="S11370">
            <v>40</v>
          </cell>
        </row>
        <row r="11371">
          <cell r="A11371" t="str">
            <v>481950081All</v>
          </cell>
          <cell r="B11371">
            <v>25</v>
          </cell>
          <cell r="R11371" t="str">
            <v>481890051Irrigated</v>
          </cell>
          <cell r="S11371">
            <v>46</v>
          </cell>
        </row>
        <row r="11372">
          <cell r="A11372" t="str">
            <v>481970011All</v>
          </cell>
          <cell r="B11372">
            <v>13</v>
          </cell>
          <cell r="R11372" t="str">
            <v>481890051NonIrrigated</v>
          </cell>
          <cell r="S11372">
            <v>19</v>
          </cell>
        </row>
        <row r="11373">
          <cell r="A11373" t="str">
            <v>481970016All</v>
          </cell>
          <cell r="B11373">
            <v>12</v>
          </cell>
          <cell r="R11373" t="str">
            <v>481890078All</v>
          </cell>
          <cell r="S11373">
            <v>898</v>
          </cell>
        </row>
        <row r="11374">
          <cell r="A11374" t="str">
            <v>481970051All</v>
          </cell>
          <cell r="B11374">
            <v>18</v>
          </cell>
          <cell r="R11374" t="str">
            <v>481890081All</v>
          </cell>
          <cell r="S11374">
            <v>27</v>
          </cell>
        </row>
        <row r="11375">
          <cell r="A11375" t="str">
            <v>481970075All</v>
          </cell>
          <cell r="B11375">
            <v>1646</v>
          </cell>
          <cell r="R11375" t="str">
            <v>481890396All</v>
          </cell>
          <cell r="S11375">
            <v>473</v>
          </cell>
        </row>
        <row r="11376">
          <cell r="A11376" t="str">
            <v>481990018LGRAll</v>
          </cell>
          <cell r="B11376">
            <v>1544</v>
          </cell>
          <cell r="R11376" t="str">
            <v>481910011All</v>
          </cell>
          <cell r="S11376">
            <v>13</v>
          </cell>
        </row>
        <row r="11377">
          <cell r="A11377" t="str">
            <v>482010011All</v>
          </cell>
          <cell r="B11377">
            <v>16</v>
          </cell>
          <cell r="R11377" t="str">
            <v>481910051All</v>
          </cell>
          <cell r="S11377">
            <v>16</v>
          </cell>
        </row>
        <row r="11378">
          <cell r="A11378" t="str">
            <v>482010018LGRAll</v>
          </cell>
          <cell r="B11378">
            <v>3748</v>
          </cell>
          <cell r="R11378" t="str">
            <v>481910075All</v>
          </cell>
          <cell r="S11378">
            <v>2040</v>
          </cell>
        </row>
        <row r="11379">
          <cell r="A11379" t="str">
            <v>482010041All</v>
          </cell>
          <cell r="B11379">
            <v>63</v>
          </cell>
          <cell r="R11379" t="str">
            <v>481930011All</v>
          </cell>
          <cell r="S11379">
            <v>22</v>
          </cell>
        </row>
        <row r="11380">
          <cell r="A11380" t="str">
            <v>482010051All</v>
          </cell>
          <cell r="B11380">
            <v>46</v>
          </cell>
          <cell r="R11380" t="str">
            <v>481930016All</v>
          </cell>
          <cell r="S11380">
            <v>31</v>
          </cell>
        </row>
        <row r="11381">
          <cell r="A11381" t="str">
            <v>482010081All</v>
          </cell>
          <cell r="B11381">
            <v>15</v>
          </cell>
          <cell r="R11381" t="str">
            <v>481930041All</v>
          </cell>
          <cell r="S11381">
            <v>36</v>
          </cell>
        </row>
        <row r="11382">
          <cell r="A11382" t="str">
            <v>482050011All</v>
          </cell>
          <cell r="B11382">
            <v>29</v>
          </cell>
          <cell r="R11382" t="str">
            <v>481930051All</v>
          </cell>
          <cell r="S11382">
            <v>35</v>
          </cell>
        </row>
        <row r="11383">
          <cell r="A11383" t="str">
            <v>482050011Irrigated</v>
          </cell>
          <cell r="B11383">
            <v>35</v>
          </cell>
          <cell r="R11383" t="str">
            <v>481950011All</v>
          </cell>
          <cell r="S11383">
            <v>18</v>
          </cell>
        </row>
        <row r="11384">
          <cell r="A11384" t="str">
            <v>482050011Nonirrigated</v>
          </cell>
          <cell r="B11384">
            <v>13</v>
          </cell>
          <cell r="R11384" t="str">
            <v>481950011Irrigated</v>
          </cell>
          <cell r="S11384">
            <v>26</v>
          </cell>
        </row>
        <row r="11385">
          <cell r="A11385" t="str">
            <v>482050041All</v>
          </cell>
          <cell r="B11385">
            <v>151</v>
          </cell>
          <cell r="R11385" t="str">
            <v>481950011NonIrrigated</v>
          </cell>
          <cell r="S11385">
            <v>15</v>
          </cell>
        </row>
        <row r="11386">
          <cell r="A11386" t="str">
            <v>482050051All</v>
          </cell>
          <cell r="B11386">
            <v>41</v>
          </cell>
          <cell r="R11386" t="str">
            <v>481950016All</v>
          </cell>
          <cell r="S11386">
            <v>25</v>
          </cell>
        </row>
        <row r="11387">
          <cell r="A11387" t="str">
            <v>482050051Irrigated</v>
          </cell>
          <cell r="B11387">
            <v>53</v>
          </cell>
          <cell r="R11387" t="str">
            <v>481950041All</v>
          </cell>
          <cell r="S11387">
            <v>137</v>
          </cell>
        </row>
        <row r="11388">
          <cell r="A11388" t="str">
            <v>482050051Nonirrigated</v>
          </cell>
          <cell r="B11388">
            <v>18</v>
          </cell>
          <cell r="R11388" t="str">
            <v>481950051All</v>
          </cell>
          <cell r="S11388">
            <v>27</v>
          </cell>
        </row>
        <row r="11389">
          <cell r="A11389" t="str">
            <v>482050078All</v>
          </cell>
          <cell r="B11389">
            <v>813</v>
          </cell>
          <cell r="R11389" t="str">
            <v>481950051Irrigated</v>
          </cell>
          <cell r="S11389">
            <v>50</v>
          </cell>
        </row>
        <row r="11390">
          <cell r="A11390" t="str">
            <v>482050078Irrigated</v>
          </cell>
          <cell r="B11390">
            <v>990</v>
          </cell>
          <cell r="R11390" t="str">
            <v>481950051NonIrrigated</v>
          </cell>
          <cell r="S11390">
            <v>16</v>
          </cell>
        </row>
        <row r="11391">
          <cell r="A11391" t="str">
            <v>482050078Nonirrigated</v>
          </cell>
          <cell r="B11391">
            <v>449</v>
          </cell>
          <cell r="R11391" t="str">
            <v>481950081All</v>
          </cell>
          <cell r="S11391">
            <v>25</v>
          </cell>
        </row>
        <row r="11392">
          <cell r="A11392" t="str">
            <v>482050081All</v>
          </cell>
          <cell r="B11392">
            <v>24</v>
          </cell>
          <cell r="R11392" t="str">
            <v>481970011All</v>
          </cell>
          <cell r="S11392">
            <v>13</v>
          </cell>
        </row>
        <row r="11393">
          <cell r="A11393" t="str">
            <v>482050091All</v>
          </cell>
          <cell r="B11393">
            <v>43</v>
          </cell>
          <cell r="R11393" t="str">
            <v>481970016All</v>
          </cell>
          <cell r="S11393">
            <v>12</v>
          </cell>
        </row>
        <row r="11394">
          <cell r="A11394" t="str">
            <v>482070011All</v>
          </cell>
          <cell r="B11394">
            <v>13</v>
          </cell>
          <cell r="R11394" t="str">
            <v>481970051All</v>
          </cell>
          <cell r="S11394">
            <v>18</v>
          </cell>
        </row>
        <row r="11395">
          <cell r="A11395" t="str">
            <v>482070016All</v>
          </cell>
          <cell r="B11395">
            <v>14</v>
          </cell>
          <cell r="R11395" t="str">
            <v>481970075All</v>
          </cell>
          <cell r="S11395">
            <v>1646</v>
          </cell>
        </row>
        <row r="11396">
          <cell r="A11396" t="str">
            <v>482070051All</v>
          </cell>
          <cell r="B11396">
            <v>25</v>
          </cell>
          <cell r="R11396" t="str">
            <v>481990018LGRAll</v>
          </cell>
          <cell r="S11396">
            <v>1544</v>
          </cell>
        </row>
        <row r="11397">
          <cell r="A11397" t="str">
            <v>482070075All</v>
          </cell>
          <cell r="B11397">
            <v>1562</v>
          </cell>
          <cell r="R11397" t="str">
            <v>482010011All</v>
          </cell>
          <cell r="S11397">
            <v>16</v>
          </cell>
        </row>
        <row r="11398">
          <cell r="A11398" t="str">
            <v>482070091All</v>
          </cell>
          <cell r="B11398">
            <v>22</v>
          </cell>
          <cell r="R11398" t="str">
            <v>482010018LGRAll</v>
          </cell>
          <cell r="S11398">
            <v>3748</v>
          </cell>
        </row>
        <row r="11399">
          <cell r="A11399" t="str">
            <v>482070396All</v>
          </cell>
          <cell r="B11399">
            <v>326</v>
          </cell>
          <cell r="R11399" t="str">
            <v>482010041All</v>
          </cell>
          <cell r="S11399">
            <v>63</v>
          </cell>
        </row>
        <row r="11400">
          <cell r="A11400" t="str">
            <v>482090011All</v>
          </cell>
          <cell r="B11400">
            <v>17</v>
          </cell>
          <cell r="R11400" t="str">
            <v>482010051All</v>
          </cell>
          <cell r="S11400">
            <v>46</v>
          </cell>
        </row>
        <row r="11401">
          <cell r="A11401" t="str">
            <v>482090016All</v>
          </cell>
          <cell r="B11401">
            <v>27</v>
          </cell>
          <cell r="R11401" t="str">
            <v>482010081All</v>
          </cell>
          <cell r="S11401">
            <v>15</v>
          </cell>
        </row>
        <row r="11402">
          <cell r="A11402" t="str">
            <v>482090041All</v>
          </cell>
          <cell r="B11402">
            <v>34</v>
          </cell>
          <cell r="R11402" t="str">
            <v>482050011All</v>
          </cell>
          <cell r="S11402">
            <v>29</v>
          </cell>
        </row>
        <row r="11403">
          <cell r="A11403" t="str">
            <v>482090051All</v>
          </cell>
          <cell r="B11403">
            <v>41</v>
          </cell>
          <cell r="R11403" t="str">
            <v>482050011Irrigated</v>
          </cell>
          <cell r="S11403">
            <v>35</v>
          </cell>
        </row>
        <row r="11404">
          <cell r="A11404" t="str">
            <v>482110011All</v>
          </cell>
          <cell r="B11404">
            <v>17</v>
          </cell>
          <cell r="R11404" t="str">
            <v>482050011NonIrrigated</v>
          </cell>
          <cell r="S11404">
            <v>13</v>
          </cell>
        </row>
        <row r="11405">
          <cell r="A11405" t="str">
            <v>482110011Irrigated</v>
          </cell>
          <cell r="B11405">
            <v>25</v>
          </cell>
          <cell r="R11405" t="str">
            <v>482050041All</v>
          </cell>
          <cell r="S11405">
            <v>151</v>
          </cell>
        </row>
        <row r="11406">
          <cell r="A11406" t="str">
            <v>482110011Nonirrigated</v>
          </cell>
          <cell r="B11406">
            <v>16</v>
          </cell>
          <cell r="R11406" t="str">
            <v>482050051All</v>
          </cell>
          <cell r="S11406">
            <v>41</v>
          </cell>
        </row>
        <row r="11407">
          <cell r="A11407" t="str">
            <v>482110051All</v>
          </cell>
          <cell r="B11407">
            <v>31</v>
          </cell>
          <cell r="R11407" t="str">
            <v>482050051Irrigated</v>
          </cell>
          <cell r="S11407">
            <v>53</v>
          </cell>
        </row>
        <row r="11408">
          <cell r="A11408" t="str">
            <v>482110051Irrigated</v>
          </cell>
          <cell r="B11408">
            <v>52</v>
          </cell>
          <cell r="R11408" t="str">
            <v>482050051NonIrrigated</v>
          </cell>
          <cell r="S11408">
            <v>18</v>
          </cell>
        </row>
        <row r="11409">
          <cell r="A11409" t="str">
            <v>482110051Nonirrigated</v>
          </cell>
          <cell r="B11409">
            <v>22</v>
          </cell>
          <cell r="R11409" t="str">
            <v>482050078All</v>
          </cell>
          <cell r="S11409">
            <v>813</v>
          </cell>
        </row>
        <row r="11410">
          <cell r="A11410" t="str">
            <v>482130011All</v>
          </cell>
          <cell r="B11410">
            <v>18</v>
          </cell>
          <cell r="R11410" t="str">
            <v>482050078Irrigated</v>
          </cell>
          <cell r="S11410">
            <v>990</v>
          </cell>
        </row>
        <row r="11411">
          <cell r="A11411" t="str">
            <v>482150011All</v>
          </cell>
          <cell r="B11411">
            <v>18</v>
          </cell>
          <cell r="R11411" t="str">
            <v>482050078NonIrrigated</v>
          </cell>
          <cell r="S11411">
            <v>449</v>
          </cell>
        </row>
        <row r="11412">
          <cell r="A11412" t="str">
            <v>482150011Irrigated</v>
          </cell>
          <cell r="B11412">
            <v>24</v>
          </cell>
          <cell r="R11412" t="str">
            <v>482050081All</v>
          </cell>
          <cell r="S11412">
            <v>24</v>
          </cell>
        </row>
        <row r="11413">
          <cell r="A11413" t="str">
            <v>482150011Nonirrigated</v>
          </cell>
          <cell r="B11413">
            <v>10</v>
          </cell>
          <cell r="R11413" t="str">
            <v>482050091All</v>
          </cell>
          <cell r="S11413">
            <v>43</v>
          </cell>
        </row>
        <row r="11414">
          <cell r="A11414" t="str">
            <v>482150041All</v>
          </cell>
          <cell r="B11414">
            <v>51</v>
          </cell>
          <cell r="R11414" t="str">
            <v>482070011All</v>
          </cell>
          <cell r="S11414">
            <v>13</v>
          </cell>
        </row>
        <row r="11415">
          <cell r="A11415" t="str">
            <v>482150051All</v>
          </cell>
          <cell r="B11415">
            <v>30</v>
          </cell>
          <cell r="R11415" t="str">
            <v>482070016All</v>
          </cell>
          <cell r="S11415">
            <v>14</v>
          </cell>
        </row>
        <row r="11416">
          <cell r="A11416" t="str">
            <v>482150051Irrigated</v>
          </cell>
          <cell r="B11416">
            <v>52</v>
          </cell>
          <cell r="R11416" t="str">
            <v>482070051All</v>
          </cell>
          <cell r="S11416">
            <v>25</v>
          </cell>
        </row>
        <row r="11417">
          <cell r="A11417" t="str">
            <v>482150051Nonirrigated</v>
          </cell>
          <cell r="B11417">
            <v>24</v>
          </cell>
          <cell r="R11417" t="str">
            <v>482070075All</v>
          </cell>
          <cell r="S11417">
            <v>1562</v>
          </cell>
        </row>
        <row r="11418">
          <cell r="A11418" t="str">
            <v>482150075All</v>
          </cell>
          <cell r="B11418">
            <v>1274</v>
          </cell>
          <cell r="R11418" t="str">
            <v>482070091All</v>
          </cell>
          <cell r="S11418">
            <v>22</v>
          </cell>
        </row>
        <row r="11419">
          <cell r="A11419" t="str">
            <v>482150078All</v>
          </cell>
          <cell r="B11419">
            <v>401</v>
          </cell>
          <cell r="R11419" t="str">
            <v>482070396All</v>
          </cell>
          <cell r="S11419">
            <v>326</v>
          </cell>
        </row>
        <row r="11420">
          <cell r="A11420" t="str">
            <v>482150081All</v>
          </cell>
          <cell r="B11420">
            <v>18</v>
          </cell>
          <cell r="R11420" t="str">
            <v>482090011All</v>
          </cell>
          <cell r="S11420">
            <v>17</v>
          </cell>
        </row>
        <row r="11421">
          <cell r="A11421" t="str">
            <v>482150396All</v>
          </cell>
          <cell r="B11421">
            <v>431</v>
          </cell>
          <cell r="R11421" t="str">
            <v>482090016All</v>
          </cell>
          <cell r="S11421">
            <v>27</v>
          </cell>
        </row>
        <row r="11422">
          <cell r="A11422" t="str">
            <v>482170011All</v>
          </cell>
          <cell r="B11422">
            <v>27</v>
          </cell>
          <cell r="R11422" t="str">
            <v>482090041All</v>
          </cell>
          <cell r="S11422">
            <v>34</v>
          </cell>
        </row>
        <row r="11423">
          <cell r="A11423" t="str">
            <v>482170016All</v>
          </cell>
          <cell r="B11423">
            <v>31</v>
          </cell>
          <cell r="R11423" t="str">
            <v>482090051All</v>
          </cell>
          <cell r="S11423">
            <v>41</v>
          </cell>
        </row>
        <row r="11424">
          <cell r="A11424" t="str">
            <v>482170041All</v>
          </cell>
          <cell r="B11424">
            <v>43</v>
          </cell>
          <cell r="R11424" t="str">
            <v>482110011All</v>
          </cell>
          <cell r="S11424">
            <v>17</v>
          </cell>
        </row>
        <row r="11425">
          <cell r="A11425" t="str">
            <v>482170051All</v>
          </cell>
          <cell r="B11425">
            <v>50</v>
          </cell>
          <cell r="R11425" t="str">
            <v>482110011Irrigated</v>
          </cell>
          <cell r="S11425">
            <v>25</v>
          </cell>
        </row>
        <row r="11426">
          <cell r="A11426" t="str">
            <v>482170075All</v>
          </cell>
          <cell r="B11426">
            <v>1775</v>
          </cell>
          <cell r="R11426" t="str">
            <v>482110011NonIrrigated</v>
          </cell>
          <cell r="S11426">
            <v>16</v>
          </cell>
        </row>
        <row r="11427">
          <cell r="A11427" t="str">
            <v>482170078All</v>
          </cell>
          <cell r="B11427">
            <v>425</v>
          </cell>
          <cell r="R11427" t="str">
            <v>482110051All</v>
          </cell>
          <cell r="S11427">
            <v>31</v>
          </cell>
        </row>
        <row r="11428">
          <cell r="A11428" t="str">
            <v>482190011All</v>
          </cell>
          <cell r="B11428">
            <v>15</v>
          </cell>
          <cell r="R11428" t="str">
            <v>482110051Irrigated</v>
          </cell>
          <cell r="S11428">
            <v>52</v>
          </cell>
        </row>
        <row r="11429">
          <cell r="A11429" t="str">
            <v>482190011Irrigated</v>
          </cell>
          <cell r="B11429">
            <v>20</v>
          </cell>
          <cell r="R11429" t="str">
            <v>482110051NonIrrigated</v>
          </cell>
          <cell r="S11429">
            <v>22</v>
          </cell>
        </row>
        <row r="11430">
          <cell r="A11430" t="str">
            <v>482190011Nonirrigated</v>
          </cell>
          <cell r="B11430">
            <v>11</v>
          </cell>
          <cell r="R11430" t="str">
            <v>482130011All</v>
          </cell>
          <cell r="S11430">
            <v>18</v>
          </cell>
        </row>
        <row r="11431">
          <cell r="A11431" t="str">
            <v>482190041All</v>
          </cell>
          <cell r="B11431">
            <v>90</v>
          </cell>
          <cell r="R11431" t="str">
            <v>482150011All</v>
          </cell>
          <cell r="S11431">
            <v>18</v>
          </cell>
        </row>
        <row r="11432">
          <cell r="A11432" t="str">
            <v>482190051All</v>
          </cell>
          <cell r="B11432">
            <v>34</v>
          </cell>
          <cell r="R11432" t="str">
            <v>482150011Irrigated</v>
          </cell>
          <cell r="S11432">
            <v>24</v>
          </cell>
        </row>
        <row r="11433">
          <cell r="A11433" t="str">
            <v>482190051Irrigated</v>
          </cell>
          <cell r="B11433">
            <v>42</v>
          </cell>
          <cell r="R11433" t="str">
            <v>482150011NonIrrigated</v>
          </cell>
          <cell r="S11433">
            <v>10</v>
          </cell>
        </row>
        <row r="11434">
          <cell r="A11434" t="str">
            <v>482190051Nonirrigated</v>
          </cell>
          <cell r="B11434">
            <v>18</v>
          </cell>
          <cell r="R11434" t="str">
            <v>482150041All</v>
          </cell>
          <cell r="S11434">
            <v>51</v>
          </cell>
        </row>
        <row r="11435">
          <cell r="A11435" t="str">
            <v>482190075All</v>
          </cell>
          <cell r="B11435">
            <v>1728</v>
          </cell>
          <cell r="R11435" t="str">
            <v>482150051All</v>
          </cell>
          <cell r="S11435">
            <v>30</v>
          </cell>
        </row>
        <row r="11436">
          <cell r="A11436" t="str">
            <v>482190078All</v>
          </cell>
          <cell r="B11436">
            <v>482</v>
          </cell>
          <cell r="R11436" t="str">
            <v>482150051Irrigated</v>
          </cell>
          <cell r="S11436">
            <v>52</v>
          </cell>
        </row>
        <row r="11437">
          <cell r="A11437" t="str">
            <v>482190081All</v>
          </cell>
          <cell r="B11437">
            <v>23</v>
          </cell>
          <cell r="R11437" t="str">
            <v>482150051NonIrrigated</v>
          </cell>
          <cell r="S11437">
            <v>24</v>
          </cell>
        </row>
        <row r="11438">
          <cell r="A11438" t="str">
            <v>482210011All</v>
          </cell>
          <cell r="B11438">
            <v>15</v>
          </cell>
          <cell r="R11438" t="str">
            <v>482150075All</v>
          </cell>
          <cell r="S11438">
            <v>1274</v>
          </cell>
        </row>
        <row r="11439">
          <cell r="A11439" t="str">
            <v>482210016All</v>
          </cell>
          <cell r="B11439">
            <v>28</v>
          </cell>
          <cell r="R11439" t="str">
            <v>482150078All</v>
          </cell>
          <cell r="S11439">
            <v>401</v>
          </cell>
        </row>
        <row r="11440">
          <cell r="A11440" t="str">
            <v>482210051All</v>
          </cell>
          <cell r="B11440">
            <v>29</v>
          </cell>
          <cell r="R11440" t="str">
            <v>482150081All</v>
          </cell>
          <cell r="S11440">
            <v>18</v>
          </cell>
        </row>
        <row r="11441">
          <cell r="A11441" t="str">
            <v>482230011All</v>
          </cell>
          <cell r="B11441">
            <v>20</v>
          </cell>
          <cell r="R11441" t="str">
            <v>482150396All</v>
          </cell>
          <cell r="S11441">
            <v>431</v>
          </cell>
        </row>
        <row r="11442">
          <cell r="A11442" t="str">
            <v>482230018LGRAll</v>
          </cell>
          <cell r="B11442">
            <v>3428</v>
          </cell>
          <cell r="R11442" t="str">
            <v>482170011All</v>
          </cell>
          <cell r="S11442">
            <v>27</v>
          </cell>
        </row>
        <row r="11443">
          <cell r="A11443" t="str">
            <v>482230041All</v>
          </cell>
          <cell r="B11443">
            <v>64</v>
          </cell>
          <cell r="R11443" t="str">
            <v>482170016All</v>
          </cell>
          <cell r="S11443">
            <v>31</v>
          </cell>
        </row>
        <row r="11444">
          <cell r="A11444" t="str">
            <v>482230041Irrigated</v>
          </cell>
          <cell r="B11444">
            <v>64</v>
          </cell>
          <cell r="R11444" t="str">
            <v>482170041All</v>
          </cell>
          <cell r="S11444">
            <v>43</v>
          </cell>
        </row>
        <row r="11445">
          <cell r="A11445" t="str">
            <v>482230041Nonirrigated</v>
          </cell>
          <cell r="B11445">
            <v>64</v>
          </cell>
          <cell r="R11445" t="str">
            <v>482170051All</v>
          </cell>
          <cell r="S11445">
            <v>50</v>
          </cell>
        </row>
        <row r="11446">
          <cell r="A11446" t="str">
            <v>482230051All</v>
          </cell>
          <cell r="B11446">
            <v>41</v>
          </cell>
          <cell r="R11446" t="str">
            <v>482170075All</v>
          </cell>
          <cell r="S11446">
            <v>1775</v>
          </cell>
        </row>
        <row r="11447">
          <cell r="A11447" t="str">
            <v>482250011All</v>
          </cell>
          <cell r="B11447">
            <v>18</v>
          </cell>
          <cell r="R11447" t="str">
            <v>482170078All</v>
          </cell>
          <cell r="S11447">
            <v>425</v>
          </cell>
        </row>
        <row r="11448">
          <cell r="A11448" t="str">
            <v>482250016All</v>
          </cell>
          <cell r="B11448">
            <v>22</v>
          </cell>
          <cell r="R11448" t="str">
            <v>482190011All</v>
          </cell>
          <cell r="S11448">
            <v>15</v>
          </cell>
        </row>
        <row r="11449">
          <cell r="A11449" t="str">
            <v>482250041All</v>
          </cell>
          <cell r="B11449">
            <v>50</v>
          </cell>
          <cell r="R11449" t="str">
            <v>482190011Irrigated</v>
          </cell>
          <cell r="S11449">
            <v>20</v>
          </cell>
        </row>
        <row r="11450">
          <cell r="A11450" t="str">
            <v>482250051All</v>
          </cell>
          <cell r="B11450">
            <v>39</v>
          </cell>
          <cell r="R11450" t="str">
            <v>482190011NonIrrigated</v>
          </cell>
          <cell r="S11450">
            <v>11</v>
          </cell>
        </row>
        <row r="11451">
          <cell r="A11451" t="str">
            <v>482250075All</v>
          </cell>
          <cell r="B11451">
            <v>491</v>
          </cell>
          <cell r="R11451" t="str">
            <v>482190041All</v>
          </cell>
          <cell r="S11451">
            <v>90</v>
          </cell>
        </row>
        <row r="11452">
          <cell r="A11452" t="str">
            <v>482270011All</v>
          </cell>
          <cell r="B11452">
            <v>13</v>
          </cell>
          <cell r="R11452" t="str">
            <v>482190051All</v>
          </cell>
          <cell r="S11452">
            <v>34</v>
          </cell>
        </row>
        <row r="11453">
          <cell r="A11453" t="str">
            <v>482270051All</v>
          </cell>
          <cell r="B11453">
            <v>13</v>
          </cell>
          <cell r="R11453" t="str">
            <v>482190051Irrigated</v>
          </cell>
          <cell r="S11453">
            <v>42</v>
          </cell>
        </row>
        <row r="11454">
          <cell r="A11454" t="str">
            <v>482310011All</v>
          </cell>
          <cell r="B11454">
            <v>24</v>
          </cell>
          <cell r="R11454" t="str">
            <v>482190051NonIrrigated</v>
          </cell>
          <cell r="S11454">
            <v>18</v>
          </cell>
        </row>
        <row r="11455">
          <cell r="A11455" t="str">
            <v>482310016All</v>
          </cell>
          <cell r="B11455">
            <v>24</v>
          </cell>
          <cell r="R11455" t="str">
            <v>482190075All</v>
          </cell>
          <cell r="S11455">
            <v>1728</v>
          </cell>
        </row>
        <row r="11456">
          <cell r="A11456" t="str">
            <v>482310041All</v>
          </cell>
          <cell r="B11456">
            <v>45</v>
          </cell>
          <cell r="R11456" t="str">
            <v>482190078All</v>
          </cell>
          <cell r="S11456">
            <v>482</v>
          </cell>
        </row>
        <row r="11457">
          <cell r="A11457" t="str">
            <v>482310051All</v>
          </cell>
          <cell r="B11457">
            <v>41</v>
          </cell>
          <cell r="R11457" t="str">
            <v>482190081All</v>
          </cell>
          <cell r="S11457">
            <v>23</v>
          </cell>
        </row>
        <row r="11458">
          <cell r="A11458" t="str">
            <v>482310081All</v>
          </cell>
          <cell r="B11458">
            <v>13</v>
          </cell>
          <cell r="R11458" t="str">
            <v>482210011All</v>
          </cell>
          <cell r="S11458">
            <v>15</v>
          </cell>
        </row>
        <row r="11459">
          <cell r="A11459" t="str">
            <v>482330011All</v>
          </cell>
          <cell r="B11459">
            <v>15</v>
          </cell>
          <cell r="R11459" t="str">
            <v>482210016All</v>
          </cell>
          <cell r="S11459">
            <v>28</v>
          </cell>
        </row>
        <row r="11460">
          <cell r="A11460" t="str">
            <v>482330016All</v>
          </cell>
          <cell r="B11460">
            <v>19</v>
          </cell>
          <cell r="R11460" t="str">
            <v>482210051All</v>
          </cell>
          <cell r="S11460">
            <v>29</v>
          </cell>
        </row>
        <row r="11461">
          <cell r="A11461" t="str">
            <v>482330041All</v>
          </cell>
          <cell r="B11461">
            <v>137</v>
          </cell>
          <cell r="R11461" t="str">
            <v>482230011All</v>
          </cell>
          <cell r="S11461">
            <v>20</v>
          </cell>
        </row>
        <row r="11462">
          <cell r="A11462" t="str">
            <v>482330051All</v>
          </cell>
          <cell r="B11462">
            <v>30</v>
          </cell>
          <cell r="R11462" t="str">
            <v>482230018LGRAll</v>
          </cell>
          <cell r="S11462">
            <v>3428</v>
          </cell>
        </row>
        <row r="11463">
          <cell r="A11463" t="str">
            <v>482330051Irrigated</v>
          </cell>
          <cell r="B11463">
            <v>60</v>
          </cell>
          <cell r="R11463" t="str">
            <v>482230041All</v>
          </cell>
          <cell r="S11463">
            <v>64</v>
          </cell>
        </row>
        <row r="11464">
          <cell r="A11464" t="str">
            <v>482330051Nonirrigated</v>
          </cell>
          <cell r="B11464">
            <v>18</v>
          </cell>
          <cell r="R11464" t="str">
            <v>482230041Irrigated</v>
          </cell>
          <cell r="S11464">
            <v>64</v>
          </cell>
        </row>
        <row r="11465">
          <cell r="A11465" t="str">
            <v>482330081All</v>
          </cell>
          <cell r="B11465">
            <v>25</v>
          </cell>
          <cell r="R11465" t="str">
            <v>482230041NonIrrigated</v>
          </cell>
          <cell r="S11465">
            <v>64</v>
          </cell>
        </row>
        <row r="11466">
          <cell r="A11466" t="str">
            <v>482350011All</v>
          </cell>
          <cell r="B11466">
            <v>13</v>
          </cell>
          <cell r="R11466" t="str">
            <v>482230051All</v>
          </cell>
          <cell r="S11466">
            <v>41</v>
          </cell>
        </row>
        <row r="11467">
          <cell r="A11467" t="str">
            <v>482350051All</v>
          </cell>
          <cell r="B11467">
            <v>20</v>
          </cell>
          <cell r="R11467" t="str">
            <v>482250011All</v>
          </cell>
          <cell r="S11467">
            <v>18</v>
          </cell>
        </row>
        <row r="11468">
          <cell r="A11468" t="str">
            <v>482370011All</v>
          </cell>
          <cell r="B11468">
            <v>15</v>
          </cell>
          <cell r="R11468" t="str">
            <v>482250016All</v>
          </cell>
          <cell r="S11468">
            <v>22</v>
          </cell>
        </row>
        <row r="11469">
          <cell r="A11469" t="str">
            <v>482370016All</v>
          </cell>
          <cell r="B11469">
            <v>30</v>
          </cell>
          <cell r="R11469" t="str">
            <v>482250041All</v>
          </cell>
          <cell r="S11469">
            <v>50</v>
          </cell>
        </row>
        <row r="11470">
          <cell r="A11470" t="str">
            <v>482370051All</v>
          </cell>
          <cell r="B11470">
            <v>32</v>
          </cell>
          <cell r="R11470" t="str">
            <v>482250051All</v>
          </cell>
          <cell r="S11470">
            <v>39</v>
          </cell>
        </row>
        <row r="11471">
          <cell r="A11471" t="str">
            <v>482390011All</v>
          </cell>
          <cell r="B11471">
            <v>16</v>
          </cell>
          <cell r="R11471" t="str">
            <v>482250075All</v>
          </cell>
          <cell r="S11471">
            <v>491</v>
          </cell>
        </row>
        <row r="11472">
          <cell r="A11472" t="str">
            <v>482390018LGRAll</v>
          </cell>
          <cell r="B11472">
            <v>5020</v>
          </cell>
          <cell r="R11472" t="str">
            <v>482270011All</v>
          </cell>
          <cell r="S11472">
            <v>13</v>
          </cell>
        </row>
        <row r="11473">
          <cell r="A11473" t="str">
            <v>482390041All</v>
          </cell>
          <cell r="B11473">
            <v>53</v>
          </cell>
          <cell r="R11473" t="str">
            <v>482270051All</v>
          </cell>
          <cell r="S11473">
            <v>13</v>
          </cell>
        </row>
        <row r="11474">
          <cell r="A11474" t="str">
            <v>482390051All</v>
          </cell>
          <cell r="B11474">
            <v>47</v>
          </cell>
          <cell r="R11474" t="str">
            <v>482310011All</v>
          </cell>
          <cell r="S11474">
            <v>24</v>
          </cell>
        </row>
        <row r="11475">
          <cell r="A11475" t="str">
            <v>482390081All</v>
          </cell>
          <cell r="B11475">
            <v>17</v>
          </cell>
          <cell r="R11475" t="str">
            <v>482310016All</v>
          </cell>
          <cell r="S11475">
            <v>24</v>
          </cell>
        </row>
        <row r="11476">
          <cell r="A11476" t="str">
            <v>482450011All</v>
          </cell>
          <cell r="B11476">
            <v>16</v>
          </cell>
          <cell r="R11476" t="str">
            <v>482310041All</v>
          </cell>
          <cell r="S11476">
            <v>45</v>
          </cell>
        </row>
        <row r="11477">
          <cell r="A11477" t="str">
            <v>482450018LGRAll</v>
          </cell>
          <cell r="B11477">
            <v>3457</v>
          </cell>
          <cell r="R11477" t="str">
            <v>482310051All</v>
          </cell>
          <cell r="S11477">
            <v>41</v>
          </cell>
        </row>
        <row r="11478">
          <cell r="A11478" t="str">
            <v>482450051All</v>
          </cell>
          <cell r="B11478">
            <v>47</v>
          </cell>
          <cell r="R11478" t="str">
            <v>482310081All</v>
          </cell>
          <cell r="S11478">
            <v>13</v>
          </cell>
        </row>
        <row r="11479">
          <cell r="A11479" t="str">
            <v>482450081All</v>
          </cell>
          <cell r="B11479">
            <v>6</v>
          </cell>
          <cell r="R11479" t="str">
            <v>482330011All</v>
          </cell>
          <cell r="S11479">
            <v>15</v>
          </cell>
        </row>
        <row r="11480">
          <cell r="A11480" t="str">
            <v>482490011All</v>
          </cell>
          <cell r="B11480">
            <v>11</v>
          </cell>
          <cell r="R11480" t="str">
            <v>482330016All</v>
          </cell>
          <cell r="S11480">
            <v>19</v>
          </cell>
        </row>
        <row r="11481">
          <cell r="A11481" t="str">
            <v>482490041All</v>
          </cell>
          <cell r="B11481">
            <v>29</v>
          </cell>
          <cell r="R11481" t="str">
            <v>482330041All</v>
          </cell>
          <cell r="S11481">
            <v>137</v>
          </cell>
        </row>
        <row r="11482">
          <cell r="A11482" t="str">
            <v>482490051All</v>
          </cell>
          <cell r="B11482">
            <v>29</v>
          </cell>
          <cell r="R11482" t="str">
            <v>482330051All</v>
          </cell>
          <cell r="S11482">
            <v>30</v>
          </cell>
        </row>
        <row r="11483">
          <cell r="A11483" t="str">
            <v>482490078All</v>
          </cell>
          <cell r="B11483">
            <v>469</v>
          </cell>
          <cell r="R11483" t="str">
            <v>482330051Irrigated</v>
          </cell>
          <cell r="S11483">
            <v>60</v>
          </cell>
        </row>
        <row r="11484">
          <cell r="A11484" t="str">
            <v>482490396All</v>
          </cell>
          <cell r="B11484">
            <v>420</v>
          </cell>
          <cell r="R11484" t="str">
            <v>482330051NonIrrigated</v>
          </cell>
          <cell r="S11484">
            <v>18</v>
          </cell>
        </row>
        <row r="11485">
          <cell r="A11485" t="str">
            <v>482510011All</v>
          </cell>
          <cell r="B11485">
            <v>21</v>
          </cell>
          <cell r="R11485" t="str">
            <v>482330081All</v>
          </cell>
          <cell r="S11485">
            <v>25</v>
          </cell>
        </row>
        <row r="11486">
          <cell r="A11486" t="str">
            <v>482510016All</v>
          </cell>
          <cell r="B11486">
            <v>31</v>
          </cell>
          <cell r="R11486" t="str">
            <v>482350011All</v>
          </cell>
          <cell r="S11486">
            <v>13</v>
          </cell>
        </row>
        <row r="11487">
          <cell r="A11487" t="str">
            <v>482510041All</v>
          </cell>
          <cell r="B11487">
            <v>50</v>
          </cell>
          <cell r="R11487" t="str">
            <v>482350051All</v>
          </cell>
          <cell r="S11487">
            <v>20</v>
          </cell>
        </row>
        <row r="11488">
          <cell r="A11488" t="str">
            <v>482510051All</v>
          </cell>
          <cell r="B11488">
            <v>40</v>
          </cell>
          <cell r="R11488" t="str">
            <v>482370011All</v>
          </cell>
          <cell r="S11488">
            <v>15</v>
          </cell>
        </row>
        <row r="11489">
          <cell r="A11489" t="str">
            <v>482530011All</v>
          </cell>
          <cell r="B11489">
            <v>13</v>
          </cell>
          <cell r="R11489" t="str">
            <v>482370016All</v>
          </cell>
          <cell r="S11489">
            <v>30</v>
          </cell>
        </row>
        <row r="11490">
          <cell r="A11490" t="str">
            <v>482530016All</v>
          </cell>
          <cell r="B11490">
            <v>15</v>
          </cell>
          <cell r="R11490" t="str">
            <v>482370051All</v>
          </cell>
          <cell r="S11490">
            <v>32</v>
          </cell>
        </row>
        <row r="11491">
          <cell r="A11491" t="str">
            <v>482530051All</v>
          </cell>
          <cell r="B11491">
            <v>13</v>
          </cell>
          <cell r="R11491" t="str">
            <v>482390011All</v>
          </cell>
          <cell r="S11491">
            <v>16</v>
          </cell>
        </row>
        <row r="11492">
          <cell r="A11492" t="str">
            <v>482530075All</v>
          </cell>
          <cell r="B11492">
            <v>742</v>
          </cell>
          <cell r="R11492" t="str">
            <v>482390018LGRAll</v>
          </cell>
          <cell r="S11492">
            <v>5020</v>
          </cell>
        </row>
        <row r="11493">
          <cell r="A11493" t="str">
            <v>482530091All</v>
          </cell>
          <cell r="B11493">
            <v>22</v>
          </cell>
          <cell r="R11493" t="str">
            <v>482390041All</v>
          </cell>
          <cell r="S11493">
            <v>53</v>
          </cell>
        </row>
        <row r="11494">
          <cell r="A11494" t="str">
            <v>482530396All</v>
          </cell>
          <cell r="B11494">
            <v>315</v>
          </cell>
          <cell r="R11494" t="str">
            <v>482390051All</v>
          </cell>
          <cell r="S11494">
            <v>47</v>
          </cell>
        </row>
        <row r="11495">
          <cell r="A11495" t="str">
            <v>482550011All</v>
          </cell>
          <cell r="B11495">
            <v>14</v>
          </cell>
          <cell r="R11495" t="str">
            <v>482390081All</v>
          </cell>
          <cell r="S11495">
            <v>17</v>
          </cell>
        </row>
        <row r="11496">
          <cell r="A11496" t="str">
            <v>482550016All</v>
          </cell>
          <cell r="B11496">
            <v>18</v>
          </cell>
          <cell r="R11496" t="str">
            <v>482450011All</v>
          </cell>
          <cell r="S11496">
            <v>16</v>
          </cell>
        </row>
        <row r="11497">
          <cell r="A11497" t="str">
            <v>482550041All</v>
          </cell>
          <cell r="B11497">
            <v>29</v>
          </cell>
          <cell r="R11497" t="str">
            <v>482450018LGRAll</v>
          </cell>
          <cell r="S11497">
            <v>3457</v>
          </cell>
        </row>
        <row r="11498">
          <cell r="A11498" t="str">
            <v>482550051All</v>
          </cell>
          <cell r="B11498">
            <v>31</v>
          </cell>
          <cell r="R11498" t="str">
            <v>482450051All</v>
          </cell>
          <cell r="S11498">
            <v>47</v>
          </cell>
        </row>
        <row r="11499">
          <cell r="A11499" t="str">
            <v>482570011All</v>
          </cell>
          <cell r="B11499">
            <v>21</v>
          </cell>
          <cell r="R11499" t="str">
            <v>482450081All</v>
          </cell>
          <cell r="S11499">
            <v>6</v>
          </cell>
        </row>
        <row r="11500">
          <cell r="A11500" t="str">
            <v>482570016All</v>
          </cell>
          <cell r="B11500">
            <v>25</v>
          </cell>
          <cell r="R11500" t="str">
            <v>482490011All</v>
          </cell>
          <cell r="S11500">
            <v>11</v>
          </cell>
        </row>
        <row r="11501">
          <cell r="A11501" t="str">
            <v>482570041All</v>
          </cell>
          <cell r="B11501">
            <v>46</v>
          </cell>
          <cell r="R11501" t="str">
            <v>482490041All</v>
          </cell>
          <cell r="S11501">
            <v>29</v>
          </cell>
        </row>
        <row r="11502">
          <cell r="A11502" t="str">
            <v>482570051All</v>
          </cell>
          <cell r="B11502">
            <v>42</v>
          </cell>
          <cell r="R11502" t="str">
            <v>482490051All</v>
          </cell>
          <cell r="S11502">
            <v>29</v>
          </cell>
        </row>
        <row r="11503">
          <cell r="A11503" t="str">
            <v>482570081All</v>
          </cell>
          <cell r="B11503">
            <v>14</v>
          </cell>
          <cell r="R11503" t="str">
            <v>482490078All</v>
          </cell>
          <cell r="S11503">
            <v>469</v>
          </cell>
        </row>
        <row r="11504">
          <cell r="A11504" t="str">
            <v>482590011All</v>
          </cell>
          <cell r="B11504">
            <v>13</v>
          </cell>
          <cell r="R11504" t="str">
            <v>482490396All</v>
          </cell>
          <cell r="S11504">
            <v>420</v>
          </cell>
        </row>
        <row r="11505">
          <cell r="A11505" t="str">
            <v>482590016All</v>
          </cell>
          <cell r="B11505">
            <v>20</v>
          </cell>
          <cell r="R11505" t="str">
            <v>482510011All</v>
          </cell>
          <cell r="S11505">
            <v>21</v>
          </cell>
        </row>
        <row r="11506">
          <cell r="A11506" t="str">
            <v>482630011All</v>
          </cell>
          <cell r="B11506">
            <v>13</v>
          </cell>
          <cell r="R11506" t="str">
            <v>482510016All</v>
          </cell>
          <cell r="S11506">
            <v>31</v>
          </cell>
        </row>
        <row r="11507">
          <cell r="A11507" t="str">
            <v>482630016All</v>
          </cell>
          <cell r="B11507">
            <v>18</v>
          </cell>
          <cell r="R11507" t="str">
            <v>482510041All</v>
          </cell>
          <cell r="S11507">
            <v>50</v>
          </cell>
        </row>
        <row r="11508">
          <cell r="A11508" t="str">
            <v>482630051All</v>
          </cell>
          <cell r="B11508">
            <v>14</v>
          </cell>
          <cell r="R11508" t="str">
            <v>482510051All</v>
          </cell>
          <cell r="S11508">
            <v>40</v>
          </cell>
        </row>
        <row r="11509">
          <cell r="A11509" t="str">
            <v>482650011All</v>
          </cell>
          <cell r="B11509">
            <v>13</v>
          </cell>
          <cell r="R11509" t="str">
            <v>482530011All</v>
          </cell>
          <cell r="S11509">
            <v>13</v>
          </cell>
        </row>
        <row r="11510">
          <cell r="A11510" t="str">
            <v>482650016All</v>
          </cell>
          <cell r="B11510">
            <v>21</v>
          </cell>
          <cell r="R11510" t="str">
            <v>482530016All</v>
          </cell>
          <cell r="S11510">
            <v>15</v>
          </cell>
        </row>
        <row r="11511">
          <cell r="A11511" t="str">
            <v>482650041All</v>
          </cell>
          <cell r="B11511">
            <v>32</v>
          </cell>
          <cell r="R11511" t="str">
            <v>482530051All</v>
          </cell>
          <cell r="S11511">
            <v>13</v>
          </cell>
        </row>
        <row r="11512">
          <cell r="A11512" t="str">
            <v>482650051All</v>
          </cell>
          <cell r="B11512">
            <v>20</v>
          </cell>
          <cell r="R11512" t="str">
            <v>482530075All</v>
          </cell>
          <cell r="S11512">
            <v>742</v>
          </cell>
        </row>
        <row r="11513">
          <cell r="A11513" t="str">
            <v>482670011All</v>
          </cell>
          <cell r="B11513">
            <v>17</v>
          </cell>
          <cell r="R11513" t="str">
            <v>482530091All</v>
          </cell>
          <cell r="S11513">
            <v>22</v>
          </cell>
        </row>
        <row r="11514">
          <cell r="A11514" t="str">
            <v>482670016All</v>
          </cell>
          <cell r="B11514">
            <v>21</v>
          </cell>
          <cell r="R11514" t="str">
            <v>482530396All</v>
          </cell>
          <cell r="S11514">
            <v>315</v>
          </cell>
        </row>
        <row r="11515">
          <cell r="A11515" t="str">
            <v>482690011All</v>
          </cell>
          <cell r="B11515">
            <v>13</v>
          </cell>
          <cell r="R11515" t="str">
            <v>482550011All</v>
          </cell>
          <cell r="S11515">
            <v>14</v>
          </cell>
        </row>
        <row r="11516">
          <cell r="A11516" t="str">
            <v>482690051All</v>
          </cell>
          <cell r="B11516">
            <v>16</v>
          </cell>
          <cell r="R11516" t="str">
            <v>482550016All</v>
          </cell>
          <cell r="S11516">
            <v>18</v>
          </cell>
        </row>
        <row r="11517">
          <cell r="A11517" t="str">
            <v>482710011All</v>
          </cell>
          <cell r="B11517">
            <v>13</v>
          </cell>
          <cell r="R11517" t="str">
            <v>482550041All</v>
          </cell>
          <cell r="S11517">
            <v>29</v>
          </cell>
        </row>
        <row r="11518">
          <cell r="A11518" t="str">
            <v>482730011All</v>
          </cell>
          <cell r="B11518">
            <v>16</v>
          </cell>
          <cell r="R11518" t="str">
            <v>482550051All</v>
          </cell>
          <cell r="S11518">
            <v>31</v>
          </cell>
        </row>
        <row r="11519">
          <cell r="A11519" t="str">
            <v>482730041All</v>
          </cell>
          <cell r="B11519">
            <v>34</v>
          </cell>
          <cell r="R11519" t="str">
            <v>482570011All</v>
          </cell>
          <cell r="S11519">
            <v>21</v>
          </cell>
        </row>
        <row r="11520">
          <cell r="A11520" t="str">
            <v>482730051All</v>
          </cell>
          <cell r="B11520">
            <v>37</v>
          </cell>
          <cell r="R11520" t="str">
            <v>482570016All</v>
          </cell>
          <cell r="S11520">
            <v>25</v>
          </cell>
        </row>
        <row r="11521">
          <cell r="A11521" t="str">
            <v>482750011All</v>
          </cell>
          <cell r="B11521">
            <v>15</v>
          </cell>
          <cell r="R11521" t="str">
            <v>482570041All</v>
          </cell>
          <cell r="S11521">
            <v>46</v>
          </cell>
        </row>
        <row r="11522">
          <cell r="A11522" t="str">
            <v>482750016All</v>
          </cell>
          <cell r="B11522">
            <v>13</v>
          </cell>
          <cell r="R11522" t="str">
            <v>482570051All</v>
          </cell>
          <cell r="S11522">
            <v>42</v>
          </cell>
        </row>
        <row r="11523">
          <cell r="A11523" t="str">
            <v>482750051All</v>
          </cell>
          <cell r="B11523">
            <v>16</v>
          </cell>
          <cell r="R11523" t="str">
            <v>482570081All</v>
          </cell>
          <cell r="S11523">
            <v>14</v>
          </cell>
        </row>
        <row r="11524">
          <cell r="A11524" t="str">
            <v>482750051Irrigated</v>
          </cell>
          <cell r="B11524">
            <v>37</v>
          </cell>
          <cell r="R11524" t="str">
            <v>482590011All</v>
          </cell>
          <cell r="S11524">
            <v>13</v>
          </cell>
        </row>
        <row r="11525">
          <cell r="A11525" t="str">
            <v>482750051Nonirrigated</v>
          </cell>
          <cell r="B11525">
            <v>15</v>
          </cell>
          <cell r="R11525" t="str">
            <v>482590016All</v>
          </cell>
          <cell r="S11525">
            <v>20</v>
          </cell>
        </row>
        <row r="11526">
          <cell r="A11526" t="str">
            <v>482750075All</v>
          </cell>
          <cell r="B11526">
            <v>2093</v>
          </cell>
          <cell r="R11526" t="str">
            <v>482630011All</v>
          </cell>
          <cell r="S11526">
            <v>13</v>
          </cell>
        </row>
        <row r="11527">
          <cell r="A11527" t="str">
            <v>482770011All</v>
          </cell>
          <cell r="B11527">
            <v>25</v>
          </cell>
          <cell r="R11527" t="str">
            <v>482630016All</v>
          </cell>
          <cell r="S11527">
            <v>18</v>
          </cell>
        </row>
        <row r="11528">
          <cell r="A11528" t="str">
            <v>482770016All</v>
          </cell>
          <cell r="B11528">
            <v>31</v>
          </cell>
          <cell r="R11528" t="str">
            <v>482630051All</v>
          </cell>
          <cell r="S11528">
            <v>14</v>
          </cell>
        </row>
        <row r="11529">
          <cell r="A11529" t="str">
            <v>482770041All</v>
          </cell>
          <cell r="B11529">
            <v>57</v>
          </cell>
          <cell r="R11529" t="str">
            <v>482650011All</v>
          </cell>
          <cell r="S11529">
            <v>13</v>
          </cell>
        </row>
        <row r="11530">
          <cell r="A11530" t="str">
            <v>482770051All</v>
          </cell>
          <cell r="B11530">
            <v>46</v>
          </cell>
          <cell r="R11530" t="str">
            <v>482650016All</v>
          </cell>
          <cell r="S11530">
            <v>21</v>
          </cell>
        </row>
        <row r="11531">
          <cell r="A11531" t="str">
            <v>482770081All</v>
          </cell>
          <cell r="B11531">
            <v>13</v>
          </cell>
          <cell r="R11531" t="str">
            <v>482650041All</v>
          </cell>
          <cell r="S11531">
            <v>32</v>
          </cell>
        </row>
        <row r="11532">
          <cell r="A11532" t="str">
            <v>482790011All</v>
          </cell>
          <cell r="B11532">
            <v>21</v>
          </cell>
          <cell r="R11532" t="str">
            <v>482650051All</v>
          </cell>
          <cell r="S11532">
            <v>20</v>
          </cell>
        </row>
        <row r="11533">
          <cell r="A11533" t="str">
            <v>482790011Irrigated</v>
          </cell>
          <cell r="B11533">
            <v>27</v>
          </cell>
          <cell r="R11533" t="str">
            <v>482670011All</v>
          </cell>
          <cell r="S11533">
            <v>17</v>
          </cell>
        </row>
        <row r="11534">
          <cell r="A11534" t="str">
            <v>482790011Nonirrigated</v>
          </cell>
          <cell r="B11534">
            <v>12</v>
          </cell>
          <cell r="R11534" t="str">
            <v>482670016All</v>
          </cell>
          <cell r="S11534">
            <v>21</v>
          </cell>
        </row>
        <row r="11535">
          <cell r="A11535" t="str">
            <v>482790041All</v>
          </cell>
          <cell r="B11535">
            <v>110</v>
          </cell>
          <cell r="R11535" t="str">
            <v>482690011All</v>
          </cell>
          <cell r="S11535">
            <v>13</v>
          </cell>
        </row>
        <row r="11536">
          <cell r="A11536" t="str">
            <v>482790051All</v>
          </cell>
          <cell r="B11536">
            <v>43</v>
          </cell>
          <cell r="R11536" t="str">
            <v>482690051All</v>
          </cell>
          <cell r="S11536">
            <v>16</v>
          </cell>
        </row>
        <row r="11537">
          <cell r="A11537" t="str">
            <v>482790051Irrigated</v>
          </cell>
          <cell r="B11537">
            <v>53</v>
          </cell>
          <cell r="R11537" t="str">
            <v>482710011All</v>
          </cell>
          <cell r="S11537">
            <v>13</v>
          </cell>
        </row>
        <row r="11538">
          <cell r="A11538" t="str">
            <v>482790051Nonirrigated</v>
          </cell>
          <cell r="B11538">
            <v>19</v>
          </cell>
          <cell r="R11538" t="str">
            <v>482730011All</v>
          </cell>
          <cell r="S11538">
            <v>16</v>
          </cell>
        </row>
        <row r="11539">
          <cell r="A11539" t="str">
            <v>482790075All</v>
          </cell>
          <cell r="B11539">
            <v>1809</v>
          </cell>
          <cell r="R11539" t="str">
            <v>482730041All</v>
          </cell>
          <cell r="S11539">
            <v>34</v>
          </cell>
        </row>
        <row r="11540">
          <cell r="A11540" t="str">
            <v>482790078All</v>
          </cell>
          <cell r="B11540">
            <v>932</v>
          </cell>
          <cell r="R11540" t="str">
            <v>482730051All</v>
          </cell>
          <cell r="S11540">
            <v>37</v>
          </cell>
        </row>
        <row r="11541">
          <cell r="A11541" t="str">
            <v>482790078Irrigated</v>
          </cell>
          <cell r="B11541">
            <v>937</v>
          </cell>
          <cell r="R11541" t="str">
            <v>482750011All</v>
          </cell>
          <cell r="S11541">
            <v>15</v>
          </cell>
        </row>
        <row r="11542">
          <cell r="A11542" t="str">
            <v>482790078Nonirrigated</v>
          </cell>
          <cell r="B11542">
            <v>389</v>
          </cell>
          <cell r="R11542" t="str">
            <v>482750016All</v>
          </cell>
          <cell r="S11542">
            <v>13</v>
          </cell>
        </row>
        <row r="11543">
          <cell r="A11543" t="str">
            <v>482790081All</v>
          </cell>
          <cell r="B11543">
            <v>26</v>
          </cell>
          <cell r="R11543" t="str">
            <v>482750051All</v>
          </cell>
          <cell r="S11543">
            <v>16</v>
          </cell>
        </row>
        <row r="11544">
          <cell r="A11544" t="str">
            <v>482790396All</v>
          </cell>
          <cell r="B11544">
            <v>458</v>
          </cell>
          <cell r="R11544" t="str">
            <v>482750051Irrigated</v>
          </cell>
          <cell r="S11544">
            <v>37</v>
          </cell>
        </row>
        <row r="11545">
          <cell r="A11545" t="str">
            <v>482810011All</v>
          </cell>
          <cell r="B11545">
            <v>18</v>
          </cell>
          <cell r="R11545" t="str">
            <v>482750051NonIrrigated</v>
          </cell>
          <cell r="S11545">
            <v>15</v>
          </cell>
        </row>
        <row r="11546">
          <cell r="A11546" t="str">
            <v>482810016All</v>
          </cell>
          <cell r="B11546">
            <v>23</v>
          </cell>
          <cell r="R11546" t="str">
            <v>482750075All</v>
          </cell>
          <cell r="S11546">
            <v>2093</v>
          </cell>
        </row>
        <row r="11547">
          <cell r="A11547" t="str">
            <v>482810051All</v>
          </cell>
          <cell r="B11547">
            <v>20</v>
          </cell>
          <cell r="R11547" t="str">
            <v>482770011All</v>
          </cell>
          <cell r="S11547">
            <v>25</v>
          </cell>
        </row>
        <row r="11548">
          <cell r="A11548" t="str">
            <v>482830011All</v>
          </cell>
          <cell r="B11548">
            <v>24</v>
          </cell>
          <cell r="R11548" t="str">
            <v>482770016All</v>
          </cell>
          <cell r="S11548">
            <v>31</v>
          </cell>
        </row>
        <row r="11549">
          <cell r="A11549" t="str">
            <v>482830016All</v>
          </cell>
          <cell r="B11549">
            <v>22</v>
          </cell>
          <cell r="R11549" t="str">
            <v>482770041All</v>
          </cell>
          <cell r="S11549">
            <v>57</v>
          </cell>
        </row>
        <row r="11550">
          <cell r="A11550" t="str">
            <v>482830016Irrigated</v>
          </cell>
          <cell r="B11550">
            <v>25</v>
          </cell>
          <cell r="R11550" t="str">
            <v>482770051All</v>
          </cell>
          <cell r="S11550">
            <v>46</v>
          </cell>
        </row>
        <row r="11551">
          <cell r="A11551" t="str">
            <v>482830016Nonirrigated</v>
          </cell>
          <cell r="B11551">
            <v>13</v>
          </cell>
          <cell r="R11551" t="str">
            <v>482770081All</v>
          </cell>
          <cell r="S11551">
            <v>13</v>
          </cell>
        </row>
        <row r="11552">
          <cell r="A11552" t="str">
            <v>482830041All</v>
          </cell>
          <cell r="B11552">
            <v>27</v>
          </cell>
          <cell r="R11552" t="str">
            <v>482790011All</v>
          </cell>
          <cell r="S11552">
            <v>21</v>
          </cell>
        </row>
        <row r="11553">
          <cell r="A11553" t="str">
            <v>482830051All</v>
          </cell>
          <cell r="B11553">
            <v>22</v>
          </cell>
          <cell r="R11553" t="str">
            <v>482790011Irrigated</v>
          </cell>
          <cell r="S11553">
            <v>27</v>
          </cell>
        </row>
        <row r="11554">
          <cell r="A11554" t="str">
            <v>482830075All</v>
          </cell>
          <cell r="B11554">
            <v>1882</v>
          </cell>
          <cell r="R11554" t="str">
            <v>482790011NonIrrigated</v>
          </cell>
          <cell r="S11554">
            <v>12</v>
          </cell>
        </row>
        <row r="11555">
          <cell r="A11555" t="str">
            <v>482850011All</v>
          </cell>
          <cell r="B11555">
            <v>16</v>
          </cell>
          <cell r="R11555" t="str">
            <v>482790041All</v>
          </cell>
          <cell r="S11555">
            <v>110</v>
          </cell>
        </row>
        <row r="11556">
          <cell r="A11556" t="str">
            <v>482850018LGRAll</v>
          </cell>
          <cell r="B11556">
            <v>4361</v>
          </cell>
          <cell r="R11556" t="str">
            <v>482790051All</v>
          </cell>
          <cell r="S11556">
            <v>43</v>
          </cell>
        </row>
        <row r="11557">
          <cell r="A11557" t="str">
            <v>482850041All</v>
          </cell>
          <cell r="B11557">
            <v>37</v>
          </cell>
          <cell r="R11557" t="str">
            <v>482790051Irrigated</v>
          </cell>
          <cell r="S11557">
            <v>53</v>
          </cell>
        </row>
        <row r="11558">
          <cell r="A11558" t="str">
            <v>482850051All</v>
          </cell>
          <cell r="B11558">
            <v>39</v>
          </cell>
          <cell r="R11558" t="str">
            <v>482790051NonIrrigated</v>
          </cell>
          <cell r="S11558">
            <v>19</v>
          </cell>
        </row>
        <row r="11559">
          <cell r="A11559" t="str">
            <v>482850081All</v>
          </cell>
          <cell r="B11559">
            <v>15</v>
          </cell>
          <cell r="R11559" t="str">
            <v>482790075All</v>
          </cell>
          <cell r="S11559">
            <v>1809</v>
          </cell>
        </row>
        <row r="11560">
          <cell r="A11560" t="str">
            <v>482870011All</v>
          </cell>
          <cell r="B11560">
            <v>17</v>
          </cell>
          <cell r="R11560" t="str">
            <v>482790078All</v>
          </cell>
          <cell r="S11560">
            <v>932</v>
          </cell>
        </row>
        <row r="11561">
          <cell r="A11561" t="str">
            <v>482870016All</v>
          </cell>
          <cell r="B11561">
            <v>33</v>
          </cell>
          <cell r="R11561" t="str">
            <v>482790078Irrigated</v>
          </cell>
          <cell r="S11561">
            <v>937</v>
          </cell>
        </row>
        <row r="11562">
          <cell r="A11562" t="str">
            <v>482870041All</v>
          </cell>
          <cell r="B11562">
            <v>45</v>
          </cell>
          <cell r="R11562" t="str">
            <v>482790078NonIrrigated</v>
          </cell>
          <cell r="S11562">
            <v>389</v>
          </cell>
        </row>
        <row r="11563">
          <cell r="A11563" t="str">
            <v>482870051All</v>
          </cell>
          <cell r="B11563">
            <v>42</v>
          </cell>
          <cell r="R11563" t="str">
            <v>482790081All</v>
          </cell>
          <cell r="S11563">
            <v>26</v>
          </cell>
        </row>
        <row r="11564">
          <cell r="A11564" t="str">
            <v>482870075All</v>
          </cell>
          <cell r="B11564">
            <v>473</v>
          </cell>
          <cell r="R11564" t="str">
            <v>482790396All</v>
          </cell>
          <cell r="S11564">
            <v>458</v>
          </cell>
        </row>
        <row r="11565">
          <cell r="A11565" t="str">
            <v>482890011All</v>
          </cell>
          <cell r="B11565">
            <v>15</v>
          </cell>
          <cell r="R11565" t="str">
            <v>482810011All</v>
          </cell>
          <cell r="S11565">
            <v>18</v>
          </cell>
        </row>
        <row r="11566">
          <cell r="A11566" t="str">
            <v>482890041All</v>
          </cell>
          <cell r="B11566">
            <v>47</v>
          </cell>
          <cell r="R11566" t="str">
            <v>482810016All</v>
          </cell>
          <cell r="S11566">
            <v>23</v>
          </cell>
        </row>
        <row r="11567">
          <cell r="A11567" t="str">
            <v>482890051All</v>
          </cell>
          <cell r="B11567">
            <v>42</v>
          </cell>
          <cell r="R11567" t="str">
            <v>482810051All</v>
          </cell>
          <cell r="S11567">
            <v>20</v>
          </cell>
        </row>
        <row r="11568">
          <cell r="A11568" t="str">
            <v>482910011All</v>
          </cell>
          <cell r="B11568">
            <v>16</v>
          </cell>
          <cell r="R11568" t="str">
            <v>482830011All</v>
          </cell>
          <cell r="S11568">
            <v>24</v>
          </cell>
        </row>
        <row r="11569">
          <cell r="A11569" t="str">
            <v>482910018LGRAll</v>
          </cell>
          <cell r="B11569">
            <v>5280</v>
          </cell>
          <cell r="R11569" t="str">
            <v>482830016All</v>
          </cell>
          <cell r="S11569">
            <v>22</v>
          </cell>
        </row>
        <row r="11570">
          <cell r="A11570" t="str">
            <v>482910041All</v>
          </cell>
          <cell r="B11570">
            <v>41</v>
          </cell>
          <cell r="R11570" t="str">
            <v>482830016Irrigated</v>
          </cell>
          <cell r="S11570">
            <v>25</v>
          </cell>
        </row>
        <row r="11571">
          <cell r="A11571" t="str">
            <v>482910051All</v>
          </cell>
          <cell r="B11571">
            <v>46</v>
          </cell>
          <cell r="R11571" t="str">
            <v>482830016NonIrrigated</v>
          </cell>
          <cell r="S11571">
            <v>13</v>
          </cell>
        </row>
        <row r="11572">
          <cell r="A11572" t="str">
            <v>482910081All</v>
          </cell>
          <cell r="B11572">
            <v>14</v>
          </cell>
          <cell r="R11572" t="str">
            <v>482830041All</v>
          </cell>
          <cell r="S11572">
            <v>27</v>
          </cell>
        </row>
        <row r="11573">
          <cell r="A11573" t="str">
            <v>482930011All</v>
          </cell>
          <cell r="B11573">
            <v>20</v>
          </cell>
          <cell r="R11573" t="str">
            <v>482830051All</v>
          </cell>
          <cell r="S11573">
            <v>22</v>
          </cell>
        </row>
        <row r="11574">
          <cell r="A11574" t="str">
            <v>482930016All</v>
          </cell>
          <cell r="B11574">
            <v>31</v>
          </cell>
          <cell r="R11574" t="str">
            <v>482830075All</v>
          </cell>
          <cell r="S11574">
            <v>1882</v>
          </cell>
        </row>
        <row r="11575">
          <cell r="A11575" t="str">
            <v>482930041All</v>
          </cell>
          <cell r="B11575">
            <v>41</v>
          </cell>
          <cell r="R11575" t="str">
            <v>482850011All</v>
          </cell>
          <cell r="S11575">
            <v>16</v>
          </cell>
        </row>
        <row r="11576">
          <cell r="A11576" t="str">
            <v>482930051All</v>
          </cell>
          <cell r="B11576">
            <v>41</v>
          </cell>
          <cell r="R11576" t="str">
            <v>482850018LGRAll</v>
          </cell>
          <cell r="S11576">
            <v>4361</v>
          </cell>
        </row>
        <row r="11577">
          <cell r="A11577" t="str">
            <v>482950011All</v>
          </cell>
          <cell r="B11577">
            <v>18</v>
          </cell>
          <cell r="R11577" t="str">
            <v>482850041All</v>
          </cell>
          <cell r="S11577">
            <v>37</v>
          </cell>
        </row>
        <row r="11578">
          <cell r="A11578" t="str">
            <v>482950011Irrigated</v>
          </cell>
          <cell r="B11578">
            <v>27</v>
          </cell>
          <cell r="R11578" t="str">
            <v>482850051All</v>
          </cell>
          <cell r="S11578">
            <v>39</v>
          </cell>
        </row>
        <row r="11579">
          <cell r="A11579" t="str">
            <v>482950011Nonirrigated</v>
          </cell>
          <cell r="B11579">
            <v>15</v>
          </cell>
          <cell r="R11579" t="str">
            <v>482850081All</v>
          </cell>
          <cell r="S11579">
            <v>15</v>
          </cell>
        </row>
        <row r="11580">
          <cell r="A11580" t="str">
            <v>482950041All</v>
          </cell>
          <cell r="B11580">
            <v>125</v>
          </cell>
          <cell r="R11580" t="str">
            <v>482870011All</v>
          </cell>
          <cell r="S11580">
            <v>17</v>
          </cell>
        </row>
        <row r="11581">
          <cell r="A11581" t="str">
            <v>482950051All</v>
          </cell>
          <cell r="B11581">
            <v>34</v>
          </cell>
          <cell r="R11581" t="str">
            <v>482870016All</v>
          </cell>
          <cell r="S11581">
            <v>33</v>
          </cell>
        </row>
        <row r="11582">
          <cell r="A11582" t="str">
            <v>482950051Irrigated</v>
          </cell>
          <cell r="B11582">
            <v>52</v>
          </cell>
          <cell r="R11582" t="str">
            <v>482870041All</v>
          </cell>
          <cell r="S11582">
            <v>45</v>
          </cell>
        </row>
        <row r="11583">
          <cell r="A11583" t="str">
            <v>482950051Nonirrigated</v>
          </cell>
          <cell r="B11583">
            <v>24</v>
          </cell>
          <cell r="R11583" t="str">
            <v>482870051All</v>
          </cell>
          <cell r="S11583">
            <v>42</v>
          </cell>
        </row>
        <row r="11584">
          <cell r="A11584" t="str">
            <v>482950078All</v>
          </cell>
          <cell r="B11584">
            <v>521</v>
          </cell>
          <cell r="R11584" t="str">
            <v>482870075All</v>
          </cell>
          <cell r="S11584">
            <v>473</v>
          </cell>
        </row>
        <row r="11585">
          <cell r="A11585" t="str">
            <v>482970011All</v>
          </cell>
          <cell r="B11585">
            <v>9</v>
          </cell>
          <cell r="R11585" t="str">
            <v>482890011All</v>
          </cell>
          <cell r="S11585">
            <v>15</v>
          </cell>
        </row>
        <row r="11586">
          <cell r="A11586" t="str">
            <v>482970041All</v>
          </cell>
          <cell r="B11586">
            <v>27</v>
          </cell>
          <cell r="R11586" t="str">
            <v>482890041All</v>
          </cell>
          <cell r="S11586">
            <v>47</v>
          </cell>
        </row>
        <row r="11587">
          <cell r="A11587" t="str">
            <v>482970051All</v>
          </cell>
          <cell r="B11587">
            <v>30</v>
          </cell>
          <cell r="R11587" t="str">
            <v>482890051All</v>
          </cell>
          <cell r="S11587">
            <v>42</v>
          </cell>
        </row>
        <row r="11588">
          <cell r="A11588" t="str">
            <v>482990011All</v>
          </cell>
          <cell r="B11588">
            <v>13</v>
          </cell>
          <cell r="R11588" t="str">
            <v>482910011All</v>
          </cell>
          <cell r="S11588">
            <v>16</v>
          </cell>
        </row>
        <row r="11589">
          <cell r="A11589" t="str">
            <v>483030011All</v>
          </cell>
          <cell r="B11589">
            <v>13</v>
          </cell>
          <cell r="R11589" t="str">
            <v>482910018LGRAll</v>
          </cell>
          <cell r="S11589">
            <v>5280</v>
          </cell>
        </row>
        <row r="11590">
          <cell r="A11590" t="str">
            <v>483030011Irrigated</v>
          </cell>
          <cell r="B11590">
            <v>18</v>
          </cell>
          <cell r="R11590" t="str">
            <v>482910041All</v>
          </cell>
          <cell r="S11590">
            <v>41</v>
          </cell>
        </row>
        <row r="11591">
          <cell r="A11591" t="str">
            <v>483030011Nonirrigated</v>
          </cell>
          <cell r="B11591">
            <v>11</v>
          </cell>
          <cell r="R11591" t="str">
            <v>482910051All</v>
          </cell>
          <cell r="S11591">
            <v>46</v>
          </cell>
        </row>
        <row r="11592">
          <cell r="A11592" t="str">
            <v>483030041All</v>
          </cell>
          <cell r="B11592">
            <v>95</v>
          </cell>
          <cell r="R11592" t="str">
            <v>482910081All</v>
          </cell>
          <cell r="S11592">
            <v>14</v>
          </cell>
        </row>
        <row r="11593">
          <cell r="A11593" t="str">
            <v>483030051All</v>
          </cell>
          <cell r="B11593">
            <v>27</v>
          </cell>
          <cell r="R11593" t="str">
            <v>482930011All</v>
          </cell>
          <cell r="S11593">
            <v>20</v>
          </cell>
        </row>
        <row r="11594">
          <cell r="A11594" t="str">
            <v>483030051Irrigated</v>
          </cell>
          <cell r="B11594">
            <v>34</v>
          </cell>
          <cell r="R11594" t="str">
            <v>482930016All</v>
          </cell>
          <cell r="S11594">
            <v>31</v>
          </cell>
        </row>
        <row r="11595">
          <cell r="A11595" t="str">
            <v>483030051Nonirrigated</v>
          </cell>
          <cell r="B11595">
            <v>18</v>
          </cell>
          <cell r="R11595" t="str">
            <v>482930041All</v>
          </cell>
          <cell r="S11595">
            <v>41</v>
          </cell>
        </row>
        <row r="11596">
          <cell r="A11596" t="str">
            <v>483030075All</v>
          </cell>
          <cell r="B11596">
            <v>1541</v>
          </cell>
          <cell r="R11596" t="str">
            <v>482930051All</v>
          </cell>
          <cell r="S11596">
            <v>41</v>
          </cell>
        </row>
        <row r="11597">
          <cell r="A11597" t="str">
            <v>483030078All</v>
          </cell>
          <cell r="B11597">
            <v>720</v>
          </cell>
          <cell r="R11597" t="str">
            <v>482950011All</v>
          </cell>
          <cell r="S11597">
            <v>18</v>
          </cell>
        </row>
        <row r="11598">
          <cell r="A11598" t="str">
            <v>483030081All</v>
          </cell>
          <cell r="B11598">
            <v>18</v>
          </cell>
          <cell r="R11598" t="str">
            <v>482950011Irrigated</v>
          </cell>
          <cell r="S11598">
            <v>27</v>
          </cell>
        </row>
        <row r="11599">
          <cell r="A11599" t="str">
            <v>483030396All</v>
          </cell>
          <cell r="B11599">
            <v>473</v>
          </cell>
          <cell r="R11599" t="str">
            <v>482950011NonIrrigated</v>
          </cell>
          <cell r="S11599">
            <v>15</v>
          </cell>
        </row>
        <row r="11600">
          <cell r="A11600" t="str">
            <v>483050011All</v>
          </cell>
          <cell r="B11600">
            <v>15</v>
          </cell>
          <cell r="R11600" t="str">
            <v>482950041All</v>
          </cell>
          <cell r="S11600">
            <v>125</v>
          </cell>
        </row>
        <row r="11601">
          <cell r="A11601" t="str">
            <v>483050011Irrigated</v>
          </cell>
          <cell r="B11601">
            <v>18</v>
          </cell>
          <cell r="R11601" t="str">
            <v>482950051All</v>
          </cell>
          <cell r="S11601">
            <v>34</v>
          </cell>
        </row>
        <row r="11602">
          <cell r="A11602" t="str">
            <v>483050011Nonirrigated</v>
          </cell>
          <cell r="B11602">
            <v>13</v>
          </cell>
          <cell r="R11602" t="str">
            <v>482950051Irrigated</v>
          </cell>
          <cell r="S11602">
            <v>52</v>
          </cell>
        </row>
        <row r="11603">
          <cell r="A11603" t="str">
            <v>483050051All</v>
          </cell>
          <cell r="B11603">
            <v>30</v>
          </cell>
          <cell r="R11603" t="str">
            <v>482950051NonIrrigated</v>
          </cell>
          <cell r="S11603">
            <v>24</v>
          </cell>
        </row>
        <row r="11604">
          <cell r="A11604" t="str">
            <v>483050075All</v>
          </cell>
          <cell r="B11604">
            <v>2529</v>
          </cell>
          <cell r="R11604" t="str">
            <v>482950078All</v>
          </cell>
          <cell r="S11604">
            <v>521</v>
          </cell>
        </row>
        <row r="11605">
          <cell r="A11605" t="str">
            <v>483050078All</v>
          </cell>
          <cell r="B11605">
            <v>691</v>
          </cell>
          <cell r="R11605" t="str">
            <v>482970011All</v>
          </cell>
          <cell r="S11605">
            <v>9</v>
          </cell>
        </row>
        <row r="11606">
          <cell r="A11606" t="str">
            <v>483050078Irrigated</v>
          </cell>
          <cell r="B11606">
            <v>765</v>
          </cell>
          <cell r="R11606" t="str">
            <v>482970041All</v>
          </cell>
          <cell r="S11606">
            <v>27</v>
          </cell>
        </row>
        <row r="11607">
          <cell r="A11607" t="str">
            <v>483050078Nonirrigated</v>
          </cell>
          <cell r="B11607">
            <v>425</v>
          </cell>
          <cell r="R11607" t="str">
            <v>482970051All</v>
          </cell>
          <cell r="S11607">
            <v>30</v>
          </cell>
        </row>
        <row r="11608">
          <cell r="A11608" t="str">
            <v>483070011All</v>
          </cell>
          <cell r="B11608">
            <v>13</v>
          </cell>
          <cell r="R11608" t="str">
            <v>482990011All</v>
          </cell>
          <cell r="S11608">
            <v>13</v>
          </cell>
        </row>
        <row r="11609">
          <cell r="A11609" t="str">
            <v>483070016All</v>
          </cell>
          <cell r="B11609">
            <v>20</v>
          </cell>
          <cell r="R11609" t="str">
            <v>483030011All</v>
          </cell>
          <cell r="S11609">
            <v>13</v>
          </cell>
        </row>
        <row r="11610">
          <cell r="A11610" t="str">
            <v>483070041All</v>
          </cell>
          <cell r="B11610">
            <v>25</v>
          </cell>
          <cell r="R11610" t="str">
            <v>483030011Irrigated</v>
          </cell>
          <cell r="S11610">
            <v>18</v>
          </cell>
        </row>
        <row r="11611">
          <cell r="A11611" t="str">
            <v>483070051All</v>
          </cell>
          <cell r="B11611">
            <v>20</v>
          </cell>
          <cell r="R11611" t="str">
            <v>483030011NonIrrigated</v>
          </cell>
          <cell r="S11611">
            <v>11</v>
          </cell>
        </row>
        <row r="11612">
          <cell r="A11612" t="str">
            <v>483070091All</v>
          </cell>
          <cell r="B11612">
            <v>22</v>
          </cell>
          <cell r="R11612" t="str">
            <v>483030041All</v>
          </cell>
          <cell r="S11612">
            <v>95</v>
          </cell>
        </row>
        <row r="11613">
          <cell r="A11613" t="str">
            <v>483090011All</v>
          </cell>
          <cell r="B11613">
            <v>27</v>
          </cell>
          <cell r="R11613" t="str">
            <v>483030051All</v>
          </cell>
          <cell r="S11613">
            <v>27</v>
          </cell>
        </row>
        <row r="11614">
          <cell r="A11614" t="str">
            <v>483090016All</v>
          </cell>
          <cell r="B11614">
            <v>41</v>
          </cell>
          <cell r="R11614" t="str">
            <v>483030051Irrigated</v>
          </cell>
          <cell r="S11614">
            <v>34</v>
          </cell>
        </row>
        <row r="11615">
          <cell r="A11615" t="str">
            <v>483090041All</v>
          </cell>
          <cell r="B11615">
            <v>51</v>
          </cell>
          <cell r="R11615" t="str">
            <v>483030051NonIrrigated</v>
          </cell>
          <cell r="S11615">
            <v>18</v>
          </cell>
        </row>
        <row r="11616">
          <cell r="A11616" t="str">
            <v>483090051All</v>
          </cell>
          <cell r="B11616">
            <v>48</v>
          </cell>
          <cell r="R11616" t="str">
            <v>483030075All</v>
          </cell>
          <cell r="S11616">
            <v>1541</v>
          </cell>
        </row>
        <row r="11617">
          <cell r="A11617" t="str">
            <v>483090081All</v>
          </cell>
          <cell r="B11617">
            <v>17</v>
          </cell>
          <cell r="R11617" t="str">
            <v>483030078All</v>
          </cell>
          <cell r="S11617">
            <v>720</v>
          </cell>
        </row>
        <row r="11618">
          <cell r="A11618" t="str">
            <v>483110016All</v>
          </cell>
          <cell r="B11618">
            <v>16</v>
          </cell>
          <cell r="R11618" t="str">
            <v>483030081All</v>
          </cell>
          <cell r="S11618">
            <v>18</v>
          </cell>
        </row>
        <row r="11619">
          <cell r="A11619" t="str">
            <v>483110051All</v>
          </cell>
          <cell r="B11619">
            <v>22</v>
          </cell>
          <cell r="R11619" t="str">
            <v>483030396All</v>
          </cell>
          <cell r="S11619">
            <v>473</v>
          </cell>
        </row>
        <row r="11620">
          <cell r="A11620" t="str">
            <v>483170011All</v>
          </cell>
          <cell r="B11620">
            <v>13</v>
          </cell>
          <cell r="R11620" t="str">
            <v>483050011All</v>
          </cell>
          <cell r="S11620">
            <v>15</v>
          </cell>
        </row>
        <row r="11621">
          <cell r="A11621" t="str">
            <v>483170051All</v>
          </cell>
          <cell r="B11621">
            <v>14</v>
          </cell>
          <cell r="R11621" t="str">
            <v>483050011Irrigated</v>
          </cell>
          <cell r="S11621">
            <v>18</v>
          </cell>
        </row>
        <row r="11622">
          <cell r="A11622" t="str">
            <v>483170075All</v>
          </cell>
          <cell r="B11622">
            <v>2162</v>
          </cell>
          <cell r="R11622" t="str">
            <v>483050011NonIrrigated</v>
          </cell>
          <cell r="S11622">
            <v>13</v>
          </cell>
        </row>
        <row r="11623">
          <cell r="A11623" t="str">
            <v>483190011All</v>
          </cell>
          <cell r="B11623">
            <v>17</v>
          </cell>
          <cell r="R11623" t="str">
            <v>483050051All</v>
          </cell>
          <cell r="S11623">
            <v>30</v>
          </cell>
        </row>
        <row r="11624">
          <cell r="A11624" t="str">
            <v>483190011Irrigated</v>
          </cell>
          <cell r="B11624">
            <v>17</v>
          </cell>
          <cell r="R11624" t="str">
            <v>483050075All</v>
          </cell>
          <cell r="S11624">
            <v>2529</v>
          </cell>
        </row>
        <row r="11625">
          <cell r="A11625" t="str">
            <v>483190011Nonirrigated</v>
          </cell>
          <cell r="B11625">
            <v>17</v>
          </cell>
          <cell r="R11625" t="str">
            <v>483050078All</v>
          </cell>
          <cell r="S11625">
            <v>691</v>
          </cell>
        </row>
        <row r="11626">
          <cell r="A11626" t="str">
            <v>483190016All</v>
          </cell>
          <cell r="B11626">
            <v>21</v>
          </cell>
          <cell r="R11626" t="str">
            <v>483050078Irrigated</v>
          </cell>
          <cell r="S11626">
            <v>765</v>
          </cell>
        </row>
        <row r="11627">
          <cell r="A11627" t="str">
            <v>483190051All</v>
          </cell>
          <cell r="B11627">
            <v>20</v>
          </cell>
          <cell r="R11627" t="str">
            <v>483050078NonIrrigated</v>
          </cell>
          <cell r="S11627">
            <v>425</v>
          </cell>
        </row>
        <row r="11628">
          <cell r="A11628" t="str">
            <v>483190075All</v>
          </cell>
          <cell r="B11628">
            <v>2612</v>
          </cell>
          <cell r="R11628" t="str">
            <v>483070011All</v>
          </cell>
          <cell r="S11628">
            <v>13</v>
          </cell>
        </row>
        <row r="11629">
          <cell r="A11629" t="str">
            <v>483210011All</v>
          </cell>
          <cell r="B11629">
            <v>16</v>
          </cell>
          <cell r="R11629" t="str">
            <v>483070016All</v>
          </cell>
          <cell r="S11629">
            <v>20</v>
          </cell>
        </row>
        <row r="11630">
          <cell r="A11630" t="str">
            <v>483210018LGRAll</v>
          </cell>
          <cell r="B11630">
            <v>4993</v>
          </cell>
          <cell r="R11630" t="str">
            <v>483070041All</v>
          </cell>
          <cell r="S11630">
            <v>25</v>
          </cell>
        </row>
        <row r="11631">
          <cell r="A11631" t="str">
            <v>483210041All</v>
          </cell>
          <cell r="B11631">
            <v>60</v>
          </cell>
          <cell r="R11631" t="str">
            <v>483070051All</v>
          </cell>
          <cell r="S11631">
            <v>20</v>
          </cell>
        </row>
        <row r="11632">
          <cell r="A11632" t="str">
            <v>483210051All</v>
          </cell>
          <cell r="B11632">
            <v>51</v>
          </cell>
          <cell r="R11632" t="str">
            <v>483070091All</v>
          </cell>
          <cell r="S11632">
            <v>22</v>
          </cell>
        </row>
        <row r="11633">
          <cell r="A11633" t="str">
            <v>483210081All</v>
          </cell>
          <cell r="B11633">
            <v>17</v>
          </cell>
          <cell r="R11633" t="str">
            <v>483090011All</v>
          </cell>
          <cell r="S11633">
            <v>27</v>
          </cell>
        </row>
        <row r="11634">
          <cell r="A11634" t="str">
            <v>483230011All</v>
          </cell>
          <cell r="B11634">
            <v>17</v>
          </cell>
          <cell r="R11634" t="str">
            <v>483090016All</v>
          </cell>
          <cell r="S11634">
            <v>41</v>
          </cell>
        </row>
        <row r="11635">
          <cell r="A11635" t="str">
            <v>483230041All</v>
          </cell>
          <cell r="B11635">
            <v>55</v>
          </cell>
          <cell r="R11635" t="str">
            <v>483090041All</v>
          </cell>
          <cell r="S11635">
            <v>51</v>
          </cell>
        </row>
        <row r="11636">
          <cell r="A11636" t="str">
            <v>483230051All</v>
          </cell>
          <cell r="B11636">
            <v>34</v>
          </cell>
          <cell r="R11636" t="str">
            <v>483090051All</v>
          </cell>
          <cell r="S11636">
            <v>48</v>
          </cell>
        </row>
        <row r="11637">
          <cell r="A11637" t="str">
            <v>483250011All</v>
          </cell>
          <cell r="B11637">
            <v>17</v>
          </cell>
          <cell r="R11637" t="str">
            <v>483090081All</v>
          </cell>
          <cell r="S11637">
            <v>17</v>
          </cell>
        </row>
        <row r="11638">
          <cell r="A11638" t="str">
            <v>483250016All</v>
          </cell>
          <cell r="B11638">
            <v>15</v>
          </cell>
          <cell r="R11638" t="str">
            <v>483110016All</v>
          </cell>
          <cell r="S11638">
            <v>16</v>
          </cell>
        </row>
        <row r="11639">
          <cell r="A11639" t="str">
            <v>483250041All</v>
          </cell>
          <cell r="B11639">
            <v>65</v>
          </cell>
          <cell r="R11639" t="str">
            <v>483110051All</v>
          </cell>
          <cell r="S11639">
            <v>22</v>
          </cell>
        </row>
        <row r="11640">
          <cell r="A11640" t="str">
            <v>483250041Irrigated</v>
          </cell>
          <cell r="B11640">
            <v>89</v>
          </cell>
          <cell r="R11640" t="str">
            <v>483170011All</v>
          </cell>
          <cell r="S11640">
            <v>13</v>
          </cell>
        </row>
        <row r="11641">
          <cell r="A11641" t="str">
            <v>483250041Nonirrigated</v>
          </cell>
          <cell r="B11641">
            <v>34</v>
          </cell>
          <cell r="R11641" t="str">
            <v>483170051All</v>
          </cell>
          <cell r="S11641">
            <v>14</v>
          </cell>
        </row>
        <row r="11642">
          <cell r="A11642" t="str">
            <v>483250051All</v>
          </cell>
          <cell r="B11642">
            <v>32</v>
          </cell>
          <cell r="R11642" t="str">
            <v>483170075All</v>
          </cell>
          <cell r="S11642">
            <v>2162</v>
          </cell>
        </row>
        <row r="11643">
          <cell r="A11643" t="str">
            <v>483250075All</v>
          </cell>
          <cell r="B11643">
            <v>1729</v>
          </cell>
          <cell r="R11643" t="str">
            <v>483190011All</v>
          </cell>
          <cell r="S11643">
            <v>17</v>
          </cell>
        </row>
        <row r="11644">
          <cell r="A11644" t="str">
            <v>483270011All</v>
          </cell>
          <cell r="B11644">
            <v>13</v>
          </cell>
          <cell r="R11644" t="str">
            <v>483190011Irrigated</v>
          </cell>
          <cell r="S11644">
            <v>17</v>
          </cell>
        </row>
        <row r="11645">
          <cell r="A11645" t="str">
            <v>483270016All</v>
          </cell>
          <cell r="B11645">
            <v>21</v>
          </cell>
          <cell r="R11645" t="str">
            <v>483190011NonIrrigated</v>
          </cell>
          <cell r="S11645">
            <v>17</v>
          </cell>
        </row>
        <row r="11646">
          <cell r="A11646" t="str">
            <v>483290011All</v>
          </cell>
          <cell r="B11646">
            <v>11</v>
          </cell>
          <cell r="R11646" t="str">
            <v>483190016All</v>
          </cell>
          <cell r="S11646">
            <v>21</v>
          </cell>
        </row>
        <row r="11647">
          <cell r="A11647" t="str">
            <v>483290051All</v>
          </cell>
          <cell r="B11647">
            <v>12</v>
          </cell>
          <cell r="R11647" t="str">
            <v>483190051All</v>
          </cell>
          <cell r="S11647">
            <v>20</v>
          </cell>
        </row>
        <row r="11648">
          <cell r="A11648" t="str">
            <v>483310011All</v>
          </cell>
          <cell r="B11648">
            <v>22</v>
          </cell>
          <cell r="R11648" t="str">
            <v>483190075All</v>
          </cell>
          <cell r="S11648">
            <v>2612</v>
          </cell>
        </row>
        <row r="11649">
          <cell r="A11649" t="str">
            <v>483310016All</v>
          </cell>
          <cell r="B11649">
            <v>26</v>
          </cell>
          <cell r="R11649" t="str">
            <v>483210011All</v>
          </cell>
          <cell r="S11649">
            <v>16</v>
          </cell>
        </row>
        <row r="11650">
          <cell r="A11650" t="str">
            <v>483310041All</v>
          </cell>
          <cell r="B11650">
            <v>52</v>
          </cell>
          <cell r="R11650" t="str">
            <v>483210018LGRAll</v>
          </cell>
          <cell r="S11650">
            <v>4993</v>
          </cell>
        </row>
        <row r="11651">
          <cell r="A11651" t="str">
            <v>483310051All</v>
          </cell>
          <cell r="B11651">
            <v>42</v>
          </cell>
          <cell r="R11651" t="str">
            <v>483210041All</v>
          </cell>
          <cell r="S11651">
            <v>60</v>
          </cell>
        </row>
        <row r="11652">
          <cell r="A11652" t="str">
            <v>483310081All</v>
          </cell>
          <cell r="B11652">
            <v>15</v>
          </cell>
          <cell r="R11652" t="str">
            <v>483210051All</v>
          </cell>
          <cell r="S11652">
            <v>51</v>
          </cell>
        </row>
        <row r="11653">
          <cell r="A11653" t="str">
            <v>483310081Irrigated</v>
          </cell>
          <cell r="B11653">
            <v>16</v>
          </cell>
          <cell r="R11653" t="str">
            <v>483210081All</v>
          </cell>
          <cell r="S11653">
            <v>17</v>
          </cell>
        </row>
        <row r="11654">
          <cell r="A11654" t="str">
            <v>483310081Nonirrigated</v>
          </cell>
          <cell r="B11654">
            <v>14</v>
          </cell>
          <cell r="R11654" t="str">
            <v>483230011All</v>
          </cell>
          <cell r="S11654">
            <v>17</v>
          </cell>
        </row>
        <row r="11655">
          <cell r="A11655" t="str">
            <v>483330011All</v>
          </cell>
          <cell r="B11655">
            <v>13</v>
          </cell>
          <cell r="R11655" t="str">
            <v>483230041All</v>
          </cell>
          <cell r="S11655">
            <v>55</v>
          </cell>
        </row>
        <row r="11656">
          <cell r="A11656" t="str">
            <v>483330016All</v>
          </cell>
          <cell r="B11656">
            <v>25</v>
          </cell>
          <cell r="R11656" t="str">
            <v>483230051All</v>
          </cell>
          <cell r="S11656">
            <v>34</v>
          </cell>
        </row>
        <row r="11657">
          <cell r="A11657" t="str">
            <v>483330051All</v>
          </cell>
          <cell r="B11657">
            <v>20</v>
          </cell>
          <cell r="R11657" t="str">
            <v>483250011All</v>
          </cell>
          <cell r="S11657">
            <v>17</v>
          </cell>
        </row>
        <row r="11658">
          <cell r="A11658" t="str">
            <v>483350011All</v>
          </cell>
          <cell r="B11658">
            <v>12</v>
          </cell>
          <cell r="R11658" t="str">
            <v>483250016All</v>
          </cell>
          <cell r="S11658">
            <v>15</v>
          </cell>
        </row>
        <row r="11659">
          <cell r="A11659" t="str">
            <v>483350016All</v>
          </cell>
          <cell r="B11659">
            <v>18</v>
          </cell>
          <cell r="R11659" t="str">
            <v>483250041All</v>
          </cell>
          <cell r="S11659">
            <v>65</v>
          </cell>
        </row>
        <row r="11660">
          <cell r="A11660" t="str">
            <v>483350051All</v>
          </cell>
          <cell r="B11660">
            <v>10</v>
          </cell>
          <cell r="R11660" t="str">
            <v>483250041Irrigated</v>
          </cell>
          <cell r="S11660">
            <v>89</v>
          </cell>
        </row>
        <row r="11661">
          <cell r="A11661" t="str">
            <v>483370011All</v>
          </cell>
          <cell r="B11661">
            <v>18</v>
          </cell>
          <cell r="R11661" t="str">
            <v>483250041NonIrrigated</v>
          </cell>
          <cell r="S11661">
            <v>34</v>
          </cell>
        </row>
        <row r="11662">
          <cell r="A11662" t="str">
            <v>483370016All</v>
          </cell>
          <cell r="B11662">
            <v>29</v>
          </cell>
          <cell r="R11662" t="str">
            <v>483250051All</v>
          </cell>
          <cell r="S11662">
            <v>32</v>
          </cell>
        </row>
        <row r="11663">
          <cell r="A11663" t="str">
            <v>483370051All</v>
          </cell>
          <cell r="B11663">
            <v>39</v>
          </cell>
          <cell r="R11663" t="str">
            <v>483250075All</v>
          </cell>
          <cell r="S11663">
            <v>1729</v>
          </cell>
        </row>
        <row r="11664">
          <cell r="A11664" t="str">
            <v>483410011All</v>
          </cell>
          <cell r="B11664">
            <v>20</v>
          </cell>
          <cell r="R11664" t="str">
            <v>483270011All</v>
          </cell>
          <cell r="S11664">
            <v>13</v>
          </cell>
        </row>
        <row r="11665">
          <cell r="A11665" t="str">
            <v>483410011Irrigated</v>
          </cell>
          <cell r="B11665">
            <v>30</v>
          </cell>
          <cell r="R11665" t="str">
            <v>483270016All</v>
          </cell>
          <cell r="S11665">
            <v>21</v>
          </cell>
        </row>
        <row r="11666">
          <cell r="A11666" t="str">
            <v>483410011Nonirrigated</v>
          </cell>
          <cell r="B11666">
            <v>14</v>
          </cell>
          <cell r="R11666" t="str">
            <v>483290011All</v>
          </cell>
          <cell r="S11666">
            <v>11</v>
          </cell>
        </row>
        <row r="11667">
          <cell r="A11667" t="str">
            <v>483410016All</v>
          </cell>
          <cell r="B11667">
            <v>26</v>
          </cell>
          <cell r="R11667" t="str">
            <v>483290051All</v>
          </cell>
          <cell r="S11667">
            <v>12</v>
          </cell>
        </row>
        <row r="11668">
          <cell r="A11668" t="str">
            <v>483410041All</v>
          </cell>
          <cell r="B11668">
            <v>147</v>
          </cell>
          <cell r="R11668" t="str">
            <v>483310011All</v>
          </cell>
          <cell r="S11668">
            <v>22</v>
          </cell>
        </row>
        <row r="11669">
          <cell r="A11669" t="str">
            <v>483410051All</v>
          </cell>
          <cell r="B11669">
            <v>29</v>
          </cell>
          <cell r="R11669" t="str">
            <v>483310016All</v>
          </cell>
          <cell r="S11669">
            <v>26</v>
          </cell>
        </row>
        <row r="11670">
          <cell r="A11670" t="str">
            <v>483410051Irrigated</v>
          </cell>
          <cell r="B11670">
            <v>55</v>
          </cell>
          <cell r="R11670" t="str">
            <v>483310041All</v>
          </cell>
          <cell r="S11670">
            <v>52</v>
          </cell>
        </row>
        <row r="11671">
          <cell r="A11671" t="str">
            <v>483410051Nonirrigated</v>
          </cell>
          <cell r="B11671">
            <v>18</v>
          </cell>
          <cell r="R11671" t="str">
            <v>483310051All</v>
          </cell>
          <cell r="S11671">
            <v>42</v>
          </cell>
        </row>
        <row r="11672">
          <cell r="A11672" t="str">
            <v>483410078All</v>
          </cell>
          <cell r="B11672">
            <v>505</v>
          </cell>
          <cell r="R11672" t="str">
            <v>483310081All</v>
          </cell>
          <cell r="S11672">
            <v>15</v>
          </cell>
        </row>
        <row r="11673">
          <cell r="A11673" t="str">
            <v>483410081All</v>
          </cell>
          <cell r="B11673">
            <v>32</v>
          </cell>
          <cell r="R11673" t="str">
            <v>483310081Irrigated</v>
          </cell>
          <cell r="S11673">
            <v>16</v>
          </cell>
        </row>
        <row r="11674">
          <cell r="A11674" t="str">
            <v>483410091All</v>
          </cell>
          <cell r="B11674">
            <v>29</v>
          </cell>
          <cell r="R11674" t="str">
            <v>483310081NonIrrigated</v>
          </cell>
          <cell r="S11674">
            <v>14</v>
          </cell>
        </row>
        <row r="11675">
          <cell r="A11675" t="str">
            <v>483450011All</v>
          </cell>
          <cell r="B11675">
            <v>13</v>
          </cell>
          <cell r="R11675" t="str">
            <v>483330011All</v>
          </cell>
          <cell r="S11675">
            <v>13</v>
          </cell>
        </row>
        <row r="11676">
          <cell r="A11676" t="str">
            <v>483450051All</v>
          </cell>
          <cell r="B11676">
            <v>13</v>
          </cell>
          <cell r="R11676" t="str">
            <v>483330016All</v>
          </cell>
          <cell r="S11676">
            <v>25</v>
          </cell>
        </row>
        <row r="11677">
          <cell r="A11677" t="str">
            <v>483450075All</v>
          </cell>
          <cell r="B11677">
            <v>2065</v>
          </cell>
          <cell r="R11677" t="str">
            <v>483330051All</v>
          </cell>
          <cell r="S11677">
            <v>20</v>
          </cell>
        </row>
        <row r="11678">
          <cell r="A11678" t="str">
            <v>483490011All</v>
          </cell>
          <cell r="B11678">
            <v>19</v>
          </cell>
          <cell r="R11678" t="str">
            <v>483350011All</v>
          </cell>
          <cell r="S11678">
            <v>12</v>
          </cell>
        </row>
        <row r="11679">
          <cell r="A11679" t="str">
            <v>483490016All</v>
          </cell>
          <cell r="B11679">
            <v>18</v>
          </cell>
          <cell r="R11679" t="str">
            <v>483350016All</v>
          </cell>
          <cell r="S11679">
            <v>18</v>
          </cell>
        </row>
        <row r="11680">
          <cell r="A11680" t="str">
            <v>483490041All</v>
          </cell>
          <cell r="B11680">
            <v>50</v>
          </cell>
          <cell r="R11680" t="str">
            <v>483350051All</v>
          </cell>
          <cell r="S11680">
            <v>10</v>
          </cell>
        </row>
        <row r="11681">
          <cell r="A11681" t="str">
            <v>483490051All</v>
          </cell>
          <cell r="B11681">
            <v>46</v>
          </cell>
          <cell r="R11681" t="str">
            <v>483370011All</v>
          </cell>
          <cell r="S11681">
            <v>18</v>
          </cell>
        </row>
        <row r="11682">
          <cell r="A11682" t="str">
            <v>483490078All</v>
          </cell>
          <cell r="B11682">
            <v>425</v>
          </cell>
          <cell r="R11682" t="str">
            <v>483370016All</v>
          </cell>
          <cell r="S11682">
            <v>29</v>
          </cell>
        </row>
        <row r="11683">
          <cell r="A11683" t="str">
            <v>483530011All</v>
          </cell>
          <cell r="B11683">
            <v>11</v>
          </cell>
          <cell r="R11683" t="str">
            <v>483370051All</v>
          </cell>
          <cell r="S11683">
            <v>39</v>
          </cell>
        </row>
        <row r="11684">
          <cell r="A11684" t="str">
            <v>483530016All</v>
          </cell>
          <cell r="B11684">
            <v>17</v>
          </cell>
          <cell r="R11684" t="str">
            <v>483410011All</v>
          </cell>
          <cell r="S11684">
            <v>20</v>
          </cell>
        </row>
        <row r="11685">
          <cell r="A11685" t="str">
            <v>483530051All</v>
          </cell>
          <cell r="B11685">
            <v>16</v>
          </cell>
          <cell r="R11685" t="str">
            <v>483410011Irrigated</v>
          </cell>
          <cell r="S11685">
            <v>30</v>
          </cell>
        </row>
        <row r="11686">
          <cell r="A11686" t="str">
            <v>483530091All</v>
          </cell>
          <cell r="B11686">
            <v>22</v>
          </cell>
          <cell r="R11686" t="str">
            <v>483410011NonIrrigated</v>
          </cell>
          <cell r="S11686">
            <v>14</v>
          </cell>
        </row>
        <row r="11687">
          <cell r="A11687" t="str">
            <v>483550011All</v>
          </cell>
          <cell r="B11687">
            <v>19</v>
          </cell>
          <cell r="R11687" t="str">
            <v>483410016All</v>
          </cell>
          <cell r="S11687">
            <v>26</v>
          </cell>
        </row>
        <row r="11688">
          <cell r="A11688" t="str">
            <v>483550041All</v>
          </cell>
          <cell r="B11688">
            <v>32</v>
          </cell>
          <cell r="R11688" t="str">
            <v>483410041All</v>
          </cell>
          <cell r="S11688">
            <v>147</v>
          </cell>
        </row>
        <row r="11689">
          <cell r="A11689" t="str">
            <v>483550051All</v>
          </cell>
          <cell r="B11689">
            <v>39</v>
          </cell>
          <cell r="R11689" t="str">
            <v>483410051All</v>
          </cell>
          <cell r="S11689">
            <v>29</v>
          </cell>
        </row>
        <row r="11690">
          <cell r="A11690" t="str">
            <v>483550078All</v>
          </cell>
          <cell r="B11690">
            <v>469</v>
          </cell>
          <cell r="R11690" t="str">
            <v>483410051Irrigated</v>
          </cell>
          <cell r="S11690">
            <v>55</v>
          </cell>
        </row>
        <row r="11691">
          <cell r="A11691" t="str">
            <v>483570011All</v>
          </cell>
          <cell r="B11691">
            <v>18</v>
          </cell>
          <cell r="R11691" t="str">
            <v>483410051NonIrrigated</v>
          </cell>
          <cell r="S11691">
            <v>18</v>
          </cell>
        </row>
        <row r="11692">
          <cell r="A11692" t="str">
            <v>483570041All</v>
          </cell>
          <cell r="B11692">
            <v>140</v>
          </cell>
          <cell r="R11692" t="str">
            <v>483410078All</v>
          </cell>
          <cell r="S11692">
            <v>505</v>
          </cell>
        </row>
        <row r="11693">
          <cell r="A11693" t="str">
            <v>483570051All</v>
          </cell>
          <cell r="B11693">
            <v>33</v>
          </cell>
          <cell r="R11693" t="str">
            <v>483410081All</v>
          </cell>
          <cell r="S11693">
            <v>32</v>
          </cell>
        </row>
        <row r="11694">
          <cell r="A11694" t="str">
            <v>483570081All</v>
          </cell>
          <cell r="B11694">
            <v>27</v>
          </cell>
          <cell r="R11694" t="str">
            <v>483410091All</v>
          </cell>
          <cell r="S11694">
            <v>29</v>
          </cell>
        </row>
        <row r="11695">
          <cell r="A11695" t="str">
            <v>483590011All</v>
          </cell>
          <cell r="B11695">
            <v>13</v>
          </cell>
          <cell r="R11695" t="str">
            <v>483450011All</v>
          </cell>
          <cell r="S11695">
            <v>13</v>
          </cell>
        </row>
        <row r="11696">
          <cell r="A11696" t="str">
            <v>483590016All</v>
          </cell>
          <cell r="B11696">
            <v>27</v>
          </cell>
          <cell r="R11696" t="str">
            <v>483450051All</v>
          </cell>
          <cell r="S11696">
            <v>13</v>
          </cell>
        </row>
        <row r="11697">
          <cell r="A11697" t="str">
            <v>483590051All</v>
          </cell>
          <cell r="B11697">
            <v>17</v>
          </cell>
          <cell r="R11697" t="str">
            <v>483450075All</v>
          </cell>
          <cell r="S11697">
            <v>2065</v>
          </cell>
        </row>
        <row r="11698">
          <cell r="A11698" t="str">
            <v>483630011All</v>
          </cell>
          <cell r="B11698">
            <v>14</v>
          </cell>
          <cell r="R11698" t="str">
            <v>483490011All</v>
          </cell>
          <cell r="S11698">
            <v>19</v>
          </cell>
        </row>
        <row r="11699">
          <cell r="A11699" t="str">
            <v>483630016All</v>
          </cell>
          <cell r="B11699">
            <v>22</v>
          </cell>
          <cell r="R11699" t="str">
            <v>483490016All</v>
          </cell>
          <cell r="S11699">
            <v>18</v>
          </cell>
        </row>
        <row r="11700">
          <cell r="A11700" t="str">
            <v>483630051All</v>
          </cell>
          <cell r="B11700">
            <v>26</v>
          </cell>
          <cell r="R11700" t="str">
            <v>483490041All</v>
          </cell>
          <cell r="S11700">
            <v>50</v>
          </cell>
        </row>
        <row r="11701">
          <cell r="A11701" t="str">
            <v>483670011All</v>
          </cell>
          <cell r="B11701">
            <v>15</v>
          </cell>
          <cell r="R11701" t="str">
            <v>483490051All</v>
          </cell>
          <cell r="S11701">
            <v>46</v>
          </cell>
        </row>
        <row r="11702">
          <cell r="A11702" t="str">
            <v>483670016All</v>
          </cell>
          <cell r="B11702">
            <v>28</v>
          </cell>
          <cell r="R11702" t="str">
            <v>483490078All</v>
          </cell>
          <cell r="S11702">
            <v>425</v>
          </cell>
        </row>
        <row r="11703">
          <cell r="A11703" t="str">
            <v>483670051All</v>
          </cell>
          <cell r="B11703">
            <v>29</v>
          </cell>
          <cell r="R11703" t="str">
            <v>483530011All</v>
          </cell>
          <cell r="S11703">
            <v>11</v>
          </cell>
        </row>
        <row r="11704">
          <cell r="A11704" t="str">
            <v>483670075All</v>
          </cell>
          <cell r="B11704">
            <v>308</v>
          </cell>
          <cell r="R11704" t="str">
            <v>483530016All</v>
          </cell>
          <cell r="S11704">
            <v>17</v>
          </cell>
        </row>
        <row r="11705">
          <cell r="A11705" t="str">
            <v>483690011All</v>
          </cell>
          <cell r="B11705">
            <v>15</v>
          </cell>
          <cell r="R11705" t="str">
            <v>483530051All</v>
          </cell>
          <cell r="S11705">
            <v>16</v>
          </cell>
        </row>
        <row r="11706">
          <cell r="A11706" t="str">
            <v>483690011Irrigated</v>
          </cell>
          <cell r="B11706">
            <v>30</v>
          </cell>
          <cell r="R11706" t="str">
            <v>483530091All</v>
          </cell>
          <cell r="S11706">
            <v>22</v>
          </cell>
        </row>
        <row r="11707">
          <cell r="A11707" t="str">
            <v>483690011Nonirrigated</v>
          </cell>
          <cell r="B11707">
            <v>13</v>
          </cell>
          <cell r="R11707" t="str">
            <v>483550011All</v>
          </cell>
          <cell r="S11707">
            <v>19</v>
          </cell>
        </row>
        <row r="11708">
          <cell r="A11708" t="str">
            <v>483690041All</v>
          </cell>
          <cell r="B11708">
            <v>120</v>
          </cell>
          <cell r="R11708" t="str">
            <v>483550041All</v>
          </cell>
          <cell r="S11708">
            <v>32</v>
          </cell>
        </row>
        <row r="11709">
          <cell r="A11709" t="str">
            <v>483690051All</v>
          </cell>
          <cell r="B11709">
            <v>34</v>
          </cell>
          <cell r="R11709" t="str">
            <v>483550051All</v>
          </cell>
          <cell r="S11709">
            <v>39</v>
          </cell>
        </row>
        <row r="11710">
          <cell r="A11710" t="str">
            <v>483690051Irrigated</v>
          </cell>
          <cell r="B11710">
            <v>56</v>
          </cell>
          <cell r="R11710" t="str">
            <v>483550078All</v>
          </cell>
          <cell r="S11710">
            <v>469</v>
          </cell>
        </row>
        <row r="11711">
          <cell r="A11711" t="str">
            <v>483690051Nonirrigated</v>
          </cell>
          <cell r="B11711">
            <v>20</v>
          </cell>
          <cell r="R11711" t="str">
            <v>483570011All</v>
          </cell>
          <cell r="S11711">
            <v>18</v>
          </cell>
        </row>
        <row r="11712">
          <cell r="A11712" t="str">
            <v>483690078All</v>
          </cell>
          <cell r="B11712">
            <v>876</v>
          </cell>
          <cell r="R11712" t="str">
            <v>483570041All</v>
          </cell>
          <cell r="S11712">
            <v>140</v>
          </cell>
        </row>
        <row r="11713">
          <cell r="A11713" t="str">
            <v>483690081All</v>
          </cell>
          <cell r="B11713">
            <v>28</v>
          </cell>
          <cell r="R11713" t="str">
            <v>483570051All</v>
          </cell>
          <cell r="S11713">
            <v>33</v>
          </cell>
        </row>
        <row r="11714">
          <cell r="A11714" t="str">
            <v>483690091All</v>
          </cell>
          <cell r="B11714">
            <v>32</v>
          </cell>
          <cell r="R11714" t="str">
            <v>483570081All</v>
          </cell>
          <cell r="S11714">
            <v>27</v>
          </cell>
        </row>
        <row r="11715">
          <cell r="A11715" t="str">
            <v>483710011All</v>
          </cell>
          <cell r="B11715">
            <v>26</v>
          </cell>
          <cell r="R11715" t="str">
            <v>483590011All</v>
          </cell>
          <cell r="S11715">
            <v>13</v>
          </cell>
        </row>
        <row r="11716">
          <cell r="A11716" t="str">
            <v>483710051Irrigated</v>
          </cell>
          <cell r="B11716">
            <v>43</v>
          </cell>
          <cell r="R11716" t="str">
            <v>483590016All</v>
          </cell>
          <cell r="S11716">
            <v>27</v>
          </cell>
        </row>
        <row r="11717">
          <cell r="A11717" t="str">
            <v>483750011All</v>
          </cell>
          <cell r="B11717">
            <v>16</v>
          </cell>
          <cell r="R11717" t="str">
            <v>483590051All</v>
          </cell>
          <cell r="S11717">
            <v>17</v>
          </cell>
        </row>
        <row r="11718">
          <cell r="A11718" t="str">
            <v>483750016All</v>
          </cell>
          <cell r="B11718">
            <v>20</v>
          </cell>
          <cell r="R11718" t="str">
            <v>483630011All</v>
          </cell>
          <cell r="S11718">
            <v>14</v>
          </cell>
        </row>
        <row r="11719">
          <cell r="A11719" t="str">
            <v>483750041All</v>
          </cell>
          <cell r="B11719">
            <v>88</v>
          </cell>
          <cell r="R11719" t="str">
            <v>483630016All</v>
          </cell>
          <cell r="S11719">
            <v>22</v>
          </cell>
        </row>
        <row r="11720">
          <cell r="A11720" t="str">
            <v>483750051All</v>
          </cell>
          <cell r="B11720">
            <v>23</v>
          </cell>
          <cell r="R11720" t="str">
            <v>483630051All</v>
          </cell>
          <cell r="S11720">
            <v>26</v>
          </cell>
        </row>
        <row r="11721">
          <cell r="A11721" t="str">
            <v>483750078All</v>
          </cell>
          <cell r="B11721">
            <v>789</v>
          </cell>
          <cell r="R11721" t="str">
            <v>483670011All</v>
          </cell>
          <cell r="S11721">
            <v>15</v>
          </cell>
        </row>
        <row r="11722">
          <cell r="A11722" t="str">
            <v>483790011All</v>
          </cell>
          <cell r="B11722">
            <v>18</v>
          </cell>
          <cell r="R11722" t="str">
            <v>483670016All</v>
          </cell>
          <cell r="S11722">
            <v>28</v>
          </cell>
        </row>
        <row r="11723">
          <cell r="A11723" t="str">
            <v>483790016All</v>
          </cell>
          <cell r="B11723">
            <v>27</v>
          </cell>
          <cell r="R11723" t="str">
            <v>483670051All</v>
          </cell>
          <cell r="S11723">
            <v>29</v>
          </cell>
        </row>
        <row r="11724">
          <cell r="A11724" t="str">
            <v>483810011All</v>
          </cell>
          <cell r="B11724">
            <v>13</v>
          </cell>
          <cell r="R11724" t="str">
            <v>483670075All</v>
          </cell>
          <cell r="S11724">
            <v>308</v>
          </cell>
        </row>
        <row r="11725">
          <cell r="A11725" t="str">
            <v>483810016All</v>
          </cell>
          <cell r="B11725">
            <v>17</v>
          </cell>
          <cell r="R11725" t="str">
            <v>483690011All</v>
          </cell>
          <cell r="S11725">
            <v>15</v>
          </cell>
        </row>
        <row r="11726">
          <cell r="A11726" t="str">
            <v>483810041All</v>
          </cell>
          <cell r="B11726">
            <v>114</v>
          </cell>
          <cell r="R11726" t="str">
            <v>483690011Irrigated</v>
          </cell>
          <cell r="S11726">
            <v>30</v>
          </cell>
        </row>
        <row r="11727">
          <cell r="A11727" t="str">
            <v>483810051All</v>
          </cell>
          <cell r="B11727">
            <v>23</v>
          </cell>
          <cell r="R11727" t="str">
            <v>483690011NonIrrigated</v>
          </cell>
          <cell r="S11727">
            <v>13</v>
          </cell>
        </row>
        <row r="11728">
          <cell r="A11728" t="str">
            <v>483810078All</v>
          </cell>
          <cell r="B11728">
            <v>803</v>
          </cell>
          <cell r="R11728" t="str">
            <v>483690041All</v>
          </cell>
          <cell r="S11728">
            <v>120</v>
          </cell>
        </row>
        <row r="11729">
          <cell r="A11729" t="str">
            <v>483830011All</v>
          </cell>
          <cell r="B11729">
            <v>13</v>
          </cell>
          <cell r="R11729" t="str">
            <v>483690051All</v>
          </cell>
          <cell r="S11729">
            <v>34</v>
          </cell>
        </row>
        <row r="11730">
          <cell r="A11730" t="str">
            <v>483830051All</v>
          </cell>
          <cell r="B11730">
            <v>16</v>
          </cell>
          <cell r="R11730" t="str">
            <v>483690051Irrigated</v>
          </cell>
          <cell r="S11730">
            <v>56</v>
          </cell>
        </row>
        <row r="11731">
          <cell r="A11731" t="str">
            <v>483870011All</v>
          </cell>
          <cell r="B11731">
            <v>20</v>
          </cell>
          <cell r="R11731" t="str">
            <v>483690051NonIrrigated</v>
          </cell>
          <cell r="S11731">
            <v>20</v>
          </cell>
        </row>
        <row r="11732">
          <cell r="A11732" t="str">
            <v>483870018LGRAll</v>
          </cell>
          <cell r="B11732">
            <v>4264</v>
          </cell>
          <cell r="R11732" t="str">
            <v>483690078All</v>
          </cell>
          <cell r="S11732">
            <v>876</v>
          </cell>
        </row>
        <row r="11733">
          <cell r="A11733" t="str">
            <v>483870041All</v>
          </cell>
          <cell r="B11733">
            <v>59</v>
          </cell>
          <cell r="R11733" t="str">
            <v>483690081All</v>
          </cell>
          <cell r="S11733">
            <v>28</v>
          </cell>
        </row>
        <row r="11734">
          <cell r="A11734" t="str">
            <v>483870051All</v>
          </cell>
          <cell r="B11734">
            <v>38</v>
          </cell>
          <cell r="R11734" t="str">
            <v>483690091All</v>
          </cell>
          <cell r="S11734">
            <v>32</v>
          </cell>
        </row>
        <row r="11735">
          <cell r="A11735" t="str">
            <v>483870081All</v>
          </cell>
          <cell r="B11735">
            <v>11</v>
          </cell>
          <cell r="R11735" t="str">
            <v>483710011All</v>
          </cell>
          <cell r="S11735">
            <v>26</v>
          </cell>
        </row>
        <row r="11736">
          <cell r="A11736" t="str">
            <v>483890011All</v>
          </cell>
          <cell r="B11736">
            <v>25</v>
          </cell>
          <cell r="R11736" t="str">
            <v>483710051Irrigated</v>
          </cell>
          <cell r="S11736">
            <v>43</v>
          </cell>
        </row>
        <row r="11737">
          <cell r="A11737" t="str">
            <v>483890016All</v>
          </cell>
          <cell r="B11737">
            <v>37</v>
          </cell>
          <cell r="R11737" t="str">
            <v>483750011All</v>
          </cell>
          <cell r="S11737">
            <v>16</v>
          </cell>
        </row>
        <row r="11738">
          <cell r="A11738" t="str">
            <v>483890051All</v>
          </cell>
          <cell r="B11738">
            <v>34</v>
          </cell>
          <cell r="R11738" t="str">
            <v>483750016All</v>
          </cell>
          <cell r="S11738">
            <v>20</v>
          </cell>
        </row>
        <row r="11739">
          <cell r="A11739" t="str">
            <v>483910011All</v>
          </cell>
          <cell r="B11739">
            <v>11</v>
          </cell>
          <cell r="R11739" t="str">
            <v>483750041All</v>
          </cell>
          <cell r="S11739">
            <v>88</v>
          </cell>
        </row>
        <row r="11740">
          <cell r="A11740" t="str">
            <v>483910041All</v>
          </cell>
          <cell r="B11740">
            <v>38</v>
          </cell>
          <cell r="R11740" t="str">
            <v>483750051All</v>
          </cell>
          <cell r="S11740">
            <v>23</v>
          </cell>
        </row>
        <row r="11741">
          <cell r="A11741" t="str">
            <v>483910051All</v>
          </cell>
          <cell r="B11741">
            <v>41</v>
          </cell>
          <cell r="R11741" t="str">
            <v>483750078All</v>
          </cell>
          <cell r="S11741">
            <v>789</v>
          </cell>
        </row>
        <row r="11742">
          <cell r="A11742" t="str">
            <v>483910081All</v>
          </cell>
          <cell r="B11742">
            <v>15</v>
          </cell>
          <cell r="R11742" t="str">
            <v>483790011All</v>
          </cell>
          <cell r="S11742">
            <v>18</v>
          </cell>
        </row>
        <row r="11743">
          <cell r="A11743" t="str">
            <v>483930011All</v>
          </cell>
          <cell r="B11743">
            <v>17</v>
          </cell>
          <cell r="R11743" t="str">
            <v>483790016All</v>
          </cell>
          <cell r="S11743">
            <v>27</v>
          </cell>
        </row>
        <row r="11744">
          <cell r="A11744" t="str">
            <v>483930041All</v>
          </cell>
          <cell r="B11744">
            <v>140</v>
          </cell>
          <cell r="R11744" t="str">
            <v>483810011All</v>
          </cell>
          <cell r="S11744">
            <v>13</v>
          </cell>
        </row>
        <row r="11745">
          <cell r="A11745" t="str">
            <v>483930051All</v>
          </cell>
          <cell r="B11745">
            <v>27</v>
          </cell>
          <cell r="R11745" t="str">
            <v>483810016All</v>
          </cell>
          <cell r="S11745">
            <v>17</v>
          </cell>
        </row>
        <row r="11746">
          <cell r="A11746" t="str">
            <v>483950011All</v>
          </cell>
          <cell r="B11746">
            <v>18</v>
          </cell>
          <cell r="R11746" t="str">
            <v>483810041All</v>
          </cell>
          <cell r="S11746">
            <v>114</v>
          </cell>
        </row>
        <row r="11747">
          <cell r="A11747" t="str">
            <v>483950016All</v>
          </cell>
          <cell r="B11747">
            <v>27</v>
          </cell>
          <cell r="R11747" t="str">
            <v>483810051All</v>
          </cell>
          <cell r="S11747">
            <v>23</v>
          </cell>
        </row>
        <row r="11748">
          <cell r="A11748" t="str">
            <v>483950041All</v>
          </cell>
          <cell r="B11748">
            <v>72</v>
          </cell>
          <cell r="R11748" t="str">
            <v>483810078All</v>
          </cell>
          <cell r="S11748">
            <v>803</v>
          </cell>
        </row>
        <row r="11749">
          <cell r="A11749" t="str">
            <v>483950041Irrigated</v>
          </cell>
          <cell r="B11749">
            <v>79</v>
          </cell>
          <cell r="R11749" t="str">
            <v>483830011All</v>
          </cell>
          <cell r="S11749">
            <v>13</v>
          </cell>
        </row>
        <row r="11750">
          <cell r="A11750" t="str">
            <v>483950041Nonirrigated</v>
          </cell>
          <cell r="B11750">
            <v>54</v>
          </cell>
          <cell r="R11750" t="str">
            <v>483830051All</v>
          </cell>
          <cell r="S11750">
            <v>16</v>
          </cell>
        </row>
        <row r="11751">
          <cell r="A11751" t="str">
            <v>483950051All</v>
          </cell>
          <cell r="B11751">
            <v>41</v>
          </cell>
          <cell r="R11751" t="str">
            <v>483870011All</v>
          </cell>
          <cell r="S11751">
            <v>20</v>
          </cell>
        </row>
        <row r="11752">
          <cell r="A11752" t="str">
            <v>483950081All</v>
          </cell>
          <cell r="B11752">
            <v>22</v>
          </cell>
          <cell r="R11752" t="str">
            <v>483870018LGRAll</v>
          </cell>
          <cell r="S11752">
            <v>4264</v>
          </cell>
        </row>
        <row r="11753">
          <cell r="A11753" t="str">
            <v>483970011All</v>
          </cell>
          <cell r="B11753">
            <v>29</v>
          </cell>
          <cell r="R11753" t="str">
            <v>483870041All</v>
          </cell>
          <cell r="S11753">
            <v>59</v>
          </cell>
        </row>
        <row r="11754">
          <cell r="A11754" t="str">
            <v>483970041All</v>
          </cell>
          <cell r="B11754">
            <v>38</v>
          </cell>
          <cell r="R11754" t="str">
            <v>483870051All</v>
          </cell>
          <cell r="S11754">
            <v>38</v>
          </cell>
        </row>
        <row r="11755">
          <cell r="A11755" t="str">
            <v>483970051All</v>
          </cell>
          <cell r="B11755">
            <v>42</v>
          </cell>
          <cell r="R11755" t="str">
            <v>483870081All</v>
          </cell>
          <cell r="S11755">
            <v>11</v>
          </cell>
        </row>
        <row r="11756">
          <cell r="A11756" t="str">
            <v>483990011All</v>
          </cell>
          <cell r="B11756">
            <v>15</v>
          </cell>
          <cell r="R11756" t="str">
            <v>483890011All</v>
          </cell>
          <cell r="S11756">
            <v>25</v>
          </cell>
        </row>
        <row r="11757">
          <cell r="A11757" t="str">
            <v>483990016All</v>
          </cell>
          <cell r="B11757">
            <v>20</v>
          </cell>
          <cell r="R11757" t="str">
            <v>483890016All</v>
          </cell>
          <cell r="S11757">
            <v>37</v>
          </cell>
        </row>
        <row r="11758">
          <cell r="A11758" t="str">
            <v>483990051All</v>
          </cell>
          <cell r="B11758">
            <v>22</v>
          </cell>
          <cell r="R11758" t="str">
            <v>483890051All</v>
          </cell>
          <cell r="S11758">
            <v>34</v>
          </cell>
        </row>
        <row r="11759">
          <cell r="A11759" t="str">
            <v>483990091All</v>
          </cell>
          <cell r="B11759">
            <v>22</v>
          </cell>
          <cell r="R11759" t="str">
            <v>483910011All</v>
          </cell>
          <cell r="S11759">
            <v>11</v>
          </cell>
        </row>
        <row r="11760">
          <cell r="A11760" t="str">
            <v>483990396All</v>
          </cell>
          <cell r="B11760">
            <v>372</v>
          </cell>
          <cell r="R11760" t="str">
            <v>483910041All</v>
          </cell>
          <cell r="S11760">
            <v>38</v>
          </cell>
        </row>
        <row r="11761">
          <cell r="A11761" t="str">
            <v>484010041All</v>
          </cell>
          <cell r="B11761">
            <v>37</v>
          </cell>
          <cell r="R11761" t="str">
            <v>483910051All</v>
          </cell>
          <cell r="S11761">
            <v>41</v>
          </cell>
        </row>
        <row r="11762">
          <cell r="A11762" t="str">
            <v>484090011All</v>
          </cell>
          <cell r="B11762">
            <v>16</v>
          </cell>
          <cell r="R11762" t="str">
            <v>483910081All</v>
          </cell>
          <cell r="S11762">
            <v>15</v>
          </cell>
        </row>
        <row r="11763">
          <cell r="A11763" t="str">
            <v>484090041All</v>
          </cell>
          <cell r="B11763">
            <v>43</v>
          </cell>
          <cell r="R11763" t="str">
            <v>483930011All</v>
          </cell>
          <cell r="S11763">
            <v>17</v>
          </cell>
        </row>
        <row r="11764">
          <cell r="A11764" t="str">
            <v>484090051All</v>
          </cell>
          <cell r="B11764">
            <v>50</v>
          </cell>
          <cell r="R11764" t="str">
            <v>483930041All</v>
          </cell>
          <cell r="S11764">
            <v>140</v>
          </cell>
        </row>
        <row r="11765">
          <cell r="A11765" t="str">
            <v>484090396All</v>
          </cell>
          <cell r="B11765">
            <v>463</v>
          </cell>
          <cell r="R11765" t="str">
            <v>483930051All</v>
          </cell>
          <cell r="S11765">
            <v>27</v>
          </cell>
        </row>
        <row r="11766">
          <cell r="A11766" t="str">
            <v>484110011All</v>
          </cell>
          <cell r="B11766">
            <v>19</v>
          </cell>
          <cell r="R11766" t="str">
            <v>483950011All</v>
          </cell>
          <cell r="S11766">
            <v>18</v>
          </cell>
        </row>
        <row r="11767">
          <cell r="A11767" t="str">
            <v>484110016All</v>
          </cell>
          <cell r="B11767">
            <v>21</v>
          </cell>
          <cell r="R11767" t="str">
            <v>483950016All</v>
          </cell>
          <cell r="S11767">
            <v>27</v>
          </cell>
        </row>
        <row r="11768">
          <cell r="A11768" t="str">
            <v>484110051All</v>
          </cell>
          <cell r="B11768">
            <v>22</v>
          </cell>
          <cell r="R11768" t="str">
            <v>483950041All</v>
          </cell>
          <cell r="S11768">
            <v>72</v>
          </cell>
        </row>
        <row r="11769">
          <cell r="A11769" t="str">
            <v>484130011All</v>
          </cell>
          <cell r="B11769">
            <v>11</v>
          </cell>
          <cell r="R11769" t="str">
            <v>483950041Irrigated</v>
          </cell>
          <cell r="S11769">
            <v>79</v>
          </cell>
        </row>
        <row r="11770">
          <cell r="A11770" t="str">
            <v>484130016All</v>
          </cell>
          <cell r="B11770">
            <v>21</v>
          </cell>
          <cell r="R11770" t="str">
            <v>483950041NonIrrigated</v>
          </cell>
          <cell r="S11770">
            <v>54</v>
          </cell>
        </row>
        <row r="11771">
          <cell r="A11771" t="str">
            <v>484130051All</v>
          </cell>
          <cell r="B11771">
            <v>22</v>
          </cell>
          <cell r="R11771" t="str">
            <v>483950051All</v>
          </cell>
          <cell r="S11771">
            <v>41</v>
          </cell>
        </row>
        <row r="11772">
          <cell r="A11772" t="str">
            <v>484130091All</v>
          </cell>
          <cell r="B11772">
            <v>22</v>
          </cell>
          <cell r="R11772" t="str">
            <v>483950081All</v>
          </cell>
          <cell r="S11772">
            <v>22</v>
          </cell>
        </row>
        <row r="11773">
          <cell r="A11773" t="str">
            <v>484150011All</v>
          </cell>
          <cell r="B11773">
            <v>11</v>
          </cell>
          <cell r="R11773" t="str">
            <v>483970011All</v>
          </cell>
          <cell r="S11773">
            <v>29</v>
          </cell>
        </row>
        <row r="11774">
          <cell r="A11774" t="str">
            <v>484150016All</v>
          </cell>
          <cell r="B11774">
            <v>18</v>
          </cell>
          <cell r="R11774" t="str">
            <v>483970041All</v>
          </cell>
          <cell r="S11774">
            <v>38</v>
          </cell>
        </row>
        <row r="11775">
          <cell r="A11775" t="str">
            <v>484150051All</v>
          </cell>
          <cell r="B11775">
            <v>12</v>
          </cell>
          <cell r="R11775" t="str">
            <v>483970051All</v>
          </cell>
          <cell r="S11775">
            <v>42</v>
          </cell>
        </row>
        <row r="11776">
          <cell r="A11776" t="str">
            <v>484170011All</v>
          </cell>
          <cell r="B11776">
            <v>13</v>
          </cell>
          <cell r="R11776" t="str">
            <v>483990011All</v>
          </cell>
          <cell r="S11776">
            <v>15</v>
          </cell>
        </row>
        <row r="11777">
          <cell r="A11777" t="str">
            <v>484170016All</v>
          </cell>
          <cell r="B11777">
            <v>18</v>
          </cell>
          <cell r="R11777" t="str">
            <v>483990016All</v>
          </cell>
          <cell r="S11777">
            <v>20</v>
          </cell>
        </row>
        <row r="11778">
          <cell r="A11778" t="str">
            <v>484170051All</v>
          </cell>
          <cell r="B11778">
            <v>18</v>
          </cell>
          <cell r="R11778" t="str">
            <v>483990051All</v>
          </cell>
          <cell r="S11778">
            <v>22</v>
          </cell>
        </row>
        <row r="11779">
          <cell r="A11779" t="str">
            <v>484210011All</v>
          </cell>
          <cell r="B11779">
            <v>23</v>
          </cell>
          <cell r="R11779" t="str">
            <v>483990091All</v>
          </cell>
          <cell r="S11779">
            <v>22</v>
          </cell>
        </row>
        <row r="11780">
          <cell r="A11780" t="str">
            <v>484210011Irrigated</v>
          </cell>
          <cell r="B11780">
            <v>34</v>
          </cell>
          <cell r="R11780" t="str">
            <v>483990396All</v>
          </cell>
          <cell r="S11780">
            <v>372</v>
          </cell>
        </row>
        <row r="11781">
          <cell r="A11781" t="str">
            <v>484210011Nonirrigated</v>
          </cell>
          <cell r="B11781">
            <v>14</v>
          </cell>
          <cell r="R11781" t="str">
            <v>484010041All</v>
          </cell>
          <cell r="S11781">
            <v>37</v>
          </cell>
        </row>
        <row r="11782">
          <cell r="A11782" t="str">
            <v>484210016All</v>
          </cell>
          <cell r="B11782">
            <v>29</v>
          </cell>
          <cell r="R11782" t="str">
            <v>484090011All</v>
          </cell>
          <cell r="S11782">
            <v>16</v>
          </cell>
        </row>
        <row r="11783">
          <cell r="A11783" t="str">
            <v>484210041All</v>
          </cell>
          <cell r="B11783">
            <v>148</v>
          </cell>
          <cell r="R11783" t="str">
            <v>484090041All</v>
          </cell>
          <cell r="S11783">
            <v>43</v>
          </cell>
        </row>
        <row r="11784">
          <cell r="A11784" t="str">
            <v>484210051All</v>
          </cell>
          <cell r="B11784">
            <v>38</v>
          </cell>
          <cell r="R11784" t="str">
            <v>484090051All</v>
          </cell>
          <cell r="S11784">
            <v>50</v>
          </cell>
        </row>
        <row r="11785">
          <cell r="A11785" t="str">
            <v>484210051Irrigated</v>
          </cell>
          <cell r="B11785">
            <v>57</v>
          </cell>
          <cell r="R11785" t="str">
            <v>484090396All</v>
          </cell>
          <cell r="S11785">
            <v>463</v>
          </cell>
        </row>
        <row r="11786">
          <cell r="A11786" t="str">
            <v>484210051Nonirrigated</v>
          </cell>
          <cell r="B11786">
            <v>14</v>
          </cell>
          <cell r="R11786" t="str">
            <v>484110011All</v>
          </cell>
          <cell r="S11786">
            <v>19</v>
          </cell>
        </row>
        <row r="11787">
          <cell r="A11787" t="str">
            <v>484210078All</v>
          </cell>
          <cell r="B11787">
            <v>935</v>
          </cell>
          <cell r="R11787" t="str">
            <v>484110016All</v>
          </cell>
          <cell r="S11787">
            <v>21</v>
          </cell>
        </row>
        <row r="11788">
          <cell r="A11788" t="str">
            <v>484210081All</v>
          </cell>
          <cell r="B11788">
            <v>28</v>
          </cell>
          <cell r="R11788" t="str">
            <v>484110051All</v>
          </cell>
          <cell r="S11788">
            <v>22</v>
          </cell>
        </row>
        <row r="11789">
          <cell r="A11789" t="str">
            <v>484210091All</v>
          </cell>
          <cell r="B11789">
            <v>34</v>
          </cell>
          <cell r="R11789" t="str">
            <v>484130011All</v>
          </cell>
          <cell r="S11789">
            <v>11</v>
          </cell>
        </row>
        <row r="11790">
          <cell r="A11790" t="str">
            <v>484250011All</v>
          </cell>
          <cell r="B11790">
            <v>18</v>
          </cell>
          <cell r="R11790" t="str">
            <v>484130016All</v>
          </cell>
          <cell r="S11790">
            <v>21</v>
          </cell>
        </row>
        <row r="11791">
          <cell r="A11791" t="str">
            <v>484270041All</v>
          </cell>
          <cell r="B11791">
            <v>29</v>
          </cell>
          <cell r="R11791" t="str">
            <v>484130051All</v>
          </cell>
          <cell r="S11791">
            <v>22</v>
          </cell>
        </row>
        <row r="11792">
          <cell r="A11792" t="str">
            <v>484270051All</v>
          </cell>
          <cell r="B11792">
            <v>25</v>
          </cell>
          <cell r="R11792" t="str">
            <v>484130091All</v>
          </cell>
          <cell r="S11792">
            <v>22</v>
          </cell>
        </row>
        <row r="11793">
          <cell r="A11793" t="str">
            <v>484270078All</v>
          </cell>
          <cell r="B11793">
            <v>392</v>
          </cell>
          <cell r="R11793" t="str">
            <v>484150011All</v>
          </cell>
          <cell r="S11793">
            <v>11</v>
          </cell>
        </row>
        <row r="11794">
          <cell r="A11794" t="str">
            <v>484270081All</v>
          </cell>
          <cell r="B11794">
            <v>15</v>
          </cell>
          <cell r="R11794" t="str">
            <v>484150016All</v>
          </cell>
          <cell r="S11794">
            <v>18</v>
          </cell>
        </row>
        <row r="11795">
          <cell r="A11795" t="str">
            <v>484290011All</v>
          </cell>
          <cell r="B11795">
            <v>15</v>
          </cell>
          <cell r="R11795" t="str">
            <v>484150051All</v>
          </cell>
          <cell r="S11795">
            <v>12</v>
          </cell>
        </row>
        <row r="11796">
          <cell r="A11796" t="str">
            <v>484290016All</v>
          </cell>
          <cell r="B11796">
            <v>22</v>
          </cell>
          <cell r="R11796" t="str">
            <v>484170011All</v>
          </cell>
          <cell r="S11796">
            <v>13</v>
          </cell>
        </row>
        <row r="11797">
          <cell r="A11797" t="str">
            <v>484290051All</v>
          </cell>
          <cell r="B11797">
            <v>26</v>
          </cell>
          <cell r="R11797" t="str">
            <v>484170016All</v>
          </cell>
          <cell r="S11797">
            <v>18</v>
          </cell>
        </row>
        <row r="11798">
          <cell r="A11798" t="str">
            <v>484310011All</v>
          </cell>
          <cell r="B11798">
            <v>13</v>
          </cell>
          <cell r="R11798" t="str">
            <v>484170051All</v>
          </cell>
          <cell r="S11798">
            <v>18</v>
          </cell>
        </row>
        <row r="11799">
          <cell r="A11799" t="str">
            <v>484310016All</v>
          </cell>
          <cell r="B11799">
            <v>21</v>
          </cell>
          <cell r="R11799" t="str">
            <v>484210011All</v>
          </cell>
          <cell r="S11799">
            <v>23</v>
          </cell>
        </row>
        <row r="11800">
          <cell r="A11800" t="str">
            <v>484330011All</v>
          </cell>
          <cell r="B11800">
            <v>13</v>
          </cell>
          <cell r="R11800" t="str">
            <v>484210011Irrigated</v>
          </cell>
          <cell r="S11800">
            <v>34</v>
          </cell>
        </row>
        <row r="11801">
          <cell r="A11801" t="str">
            <v>484330016All</v>
          </cell>
          <cell r="B11801">
            <v>15</v>
          </cell>
          <cell r="R11801" t="str">
            <v>484210011NonIrrigated</v>
          </cell>
          <cell r="S11801">
            <v>14</v>
          </cell>
        </row>
        <row r="11802">
          <cell r="A11802" t="str">
            <v>484330051All</v>
          </cell>
          <cell r="B11802">
            <v>14</v>
          </cell>
          <cell r="R11802" t="str">
            <v>484210016All</v>
          </cell>
          <cell r="S11802">
            <v>29</v>
          </cell>
        </row>
        <row r="11803">
          <cell r="A11803" t="str">
            <v>484330091All</v>
          </cell>
          <cell r="B11803">
            <v>22</v>
          </cell>
          <cell r="R11803" t="str">
            <v>484210041All</v>
          </cell>
          <cell r="S11803">
            <v>148</v>
          </cell>
        </row>
        <row r="11804">
          <cell r="A11804" t="str">
            <v>484350011All</v>
          </cell>
          <cell r="B11804">
            <v>12</v>
          </cell>
          <cell r="R11804" t="str">
            <v>484210051All</v>
          </cell>
          <cell r="S11804">
            <v>38</v>
          </cell>
        </row>
        <row r="11805">
          <cell r="A11805" t="str">
            <v>484370011All</v>
          </cell>
          <cell r="B11805">
            <v>15</v>
          </cell>
          <cell r="R11805" t="str">
            <v>484210051Irrigated</v>
          </cell>
          <cell r="S11805">
            <v>57</v>
          </cell>
        </row>
        <row r="11806">
          <cell r="A11806" t="str">
            <v>484370016All</v>
          </cell>
          <cell r="B11806">
            <v>25</v>
          </cell>
          <cell r="R11806" t="str">
            <v>484210051NonIrrigated</v>
          </cell>
          <cell r="S11806">
            <v>14</v>
          </cell>
        </row>
        <row r="11807">
          <cell r="A11807" t="str">
            <v>484370016Irrigated</v>
          </cell>
          <cell r="B11807">
            <v>28</v>
          </cell>
          <cell r="R11807" t="str">
            <v>484210078All</v>
          </cell>
          <cell r="S11807">
            <v>935</v>
          </cell>
        </row>
        <row r="11808">
          <cell r="A11808" t="str">
            <v>484370016Nonirrigated</v>
          </cell>
          <cell r="B11808">
            <v>17</v>
          </cell>
          <cell r="R11808" t="str">
            <v>484210081All</v>
          </cell>
          <cell r="S11808">
            <v>28</v>
          </cell>
        </row>
        <row r="11809">
          <cell r="A11809" t="str">
            <v>484370041All</v>
          </cell>
          <cell r="B11809">
            <v>126</v>
          </cell>
          <cell r="R11809" t="str">
            <v>484210091All</v>
          </cell>
          <cell r="S11809">
            <v>34</v>
          </cell>
        </row>
        <row r="11810">
          <cell r="A11810" t="str">
            <v>484370051All</v>
          </cell>
          <cell r="B11810">
            <v>27</v>
          </cell>
          <cell r="R11810" t="str">
            <v>484250011All</v>
          </cell>
          <cell r="S11810">
            <v>18</v>
          </cell>
        </row>
        <row r="11811">
          <cell r="A11811" t="str">
            <v>484370051Irrigated</v>
          </cell>
          <cell r="B11811">
            <v>43</v>
          </cell>
          <cell r="R11811" t="str">
            <v>484270041All</v>
          </cell>
          <cell r="S11811">
            <v>29</v>
          </cell>
        </row>
        <row r="11812">
          <cell r="A11812" t="str">
            <v>484370051Nonirrigated</v>
          </cell>
          <cell r="B11812">
            <v>16</v>
          </cell>
          <cell r="R11812" t="str">
            <v>484270051All</v>
          </cell>
          <cell r="S11812">
            <v>25</v>
          </cell>
        </row>
        <row r="11813">
          <cell r="A11813" t="str">
            <v>484370078All</v>
          </cell>
          <cell r="B11813">
            <v>635</v>
          </cell>
          <cell r="R11813" t="str">
            <v>484270078All</v>
          </cell>
          <cell r="S11813">
            <v>392</v>
          </cell>
        </row>
        <row r="11814">
          <cell r="A11814" t="str">
            <v>484370081All</v>
          </cell>
          <cell r="B11814">
            <v>25</v>
          </cell>
          <cell r="R11814" t="str">
            <v>484270081All</v>
          </cell>
          <cell r="S11814">
            <v>15</v>
          </cell>
        </row>
        <row r="11815">
          <cell r="A11815" t="str">
            <v>484390011All</v>
          </cell>
          <cell r="B11815">
            <v>21</v>
          </cell>
          <cell r="R11815" t="str">
            <v>484290011All</v>
          </cell>
          <cell r="S11815">
            <v>15</v>
          </cell>
        </row>
        <row r="11816">
          <cell r="A11816" t="str">
            <v>484390016All</v>
          </cell>
          <cell r="B11816">
            <v>28</v>
          </cell>
          <cell r="R11816" t="str">
            <v>484290016All</v>
          </cell>
          <cell r="S11816">
            <v>22</v>
          </cell>
        </row>
        <row r="11817">
          <cell r="A11817" t="str">
            <v>484390041All</v>
          </cell>
          <cell r="B11817">
            <v>32</v>
          </cell>
          <cell r="R11817" t="str">
            <v>484290051All</v>
          </cell>
          <cell r="S11817">
            <v>26</v>
          </cell>
        </row>
        <row r="11818">
          <cell r="A11818" t="str">
            <v>484390051All</v>
          </cell>
          <cell r="B11818">
            <v>45</v>
          </cell>
          <cell r="R11818" t="str">
            <v>484310011All</v>
          </cell>
          <cell r="S11818">
            <v>13</v>
          </cell>
        </row>
        <row r="11819">
          <cell r="A11819" t="str">
            <v>484410011All</v>
          </cell>
          <cell r="B11819">
            <v>13</v>
          </cell>
          <cell r="R11819" t="str">
            <v>484310016All</v>
          </cell>
          <cell r="S11819">
            <v>21</v>
          </cell>
        </row>
        <row r="11820">
          <cell r="A11820" t="str">
            <v>484410016All</v>
          </cell>
          <cell r="B11820">
            <v>18</v>
          </cell>
          <cell r="R11820" t="str">
            <v>484330011All</v>
          </cell>
          <cell r="S11820">
            <v>13</v>
          </cell>
        </row>
        <row r="11821">
          <cell r="A11821" t="str">
            <v>484410051All</v>
          </cell>
          <cell r="B11821">
            <v>17</v>
          </cell>
          <cell r="R11821" t="str">
            <v>484330016All</v>
          </cell>
          <cell r="S11821">
            <v>15</v>
          </cell>
        </row>
        <row r="11822">
          <cell r="A11822" t="str">
            <v>484450011All</v>
          </cell>
          <cell r="B11822">
            <v>18</v>
          </cell>
          <cell r="R11822" t="str">
            <v>484330051All</v>
          </cell>
          <cell r="S11822">
            <v>14</v>
          </cell>
        </row>
        <row r="11823">
          <cell r="A11823" t="str">
            <v>484450011Irrigated</v>
          </cell>
          <cell r="B11823">
            <v>21</v>
          </cell>
          <cell r="R11823" t="str">
            <v>484330091All</v>
          </cell>
          <cell r="S11823">
            <v>22</v>
          </cell>
        </row>
        <row r="11824">
          <cell r="A11824" t="str">
            <v>484450011Nonirrigated</v>
          </cell>
          <cell r="B11824">
            <v>13</v>
          </cell>
          <cell r="R11824" t="str">
            <v>484350011All</v>
          </cell>
          <cell r="S11824">
            <v>12</v>
          </cell>
        </row>
        <row r="11825">
          <cell r="A11825" t="str">
            <v>484450041All</v>
          </cell>
          <cell r="B11825">
            <v>80</v>
          </cell>
          <cell r="R11825" t="str">
            <v>484370011All</v>
          </cell>
          <cell r="S11825">
            <v>15</v>
          </cell>
        </row>
        <row r="11826">
          <cell r="A11826" t="str">
            <v>484450051All</v>
          </cell>
          <cell r="B11826">
            <v>24</v>
          </cell>
          <cell r="R11826" t="str">
            <v>484370016All</v>
          </cell>
          <cell r="S11826">
            <v>25</v>
          </cell>
        </row>
        <row r="11827">
          <cell r="A11827" t="str">
            <v>484450075All</v>
          </cell>
          <cell r="B11827">
            <v>2531</v>
          </cell>
          <cell r="R11827" t="str">
            <v>484370016Irrigated</v>
          </cell>
          <cell r="S11827">
            <v>28</v>
          </cell>
        </row>
        <row r="11828">
          <cell r="A11828" t="str">
            <v>484450081All</v>
          </cell>
          <cell r="B11828">
            <v>21</v>
          </cell>
          <cell r="R11828" t="str">
            <v>484370016NonIrrigated</v>
          </cell>
          <cell r="S11828">
            <v>17</v>
          </cell>
        </row>
        <row r="11829">
          <cell r="A11829" t="str">
            <v>484450396All</v>
          </cell>
          <cell r="B11829">
            <v>473</v>
          </cell>
          <cell r="R11829" t="str">
            <v>484370041All</v>
          </cell>
          <cell r="S11829">
            <v>126</v>
          </cell>
        </row>
        <row r="11830">
          <cell r="A11830" t="str">
            <v>484470011All</v>
          </cell>
          <cell r="B11830">
            <v>14</v>
          </cell>
          <cell r="R11830" t="str">
            <v>484370051All</v>
          </cell>
          <cell r="S11830">
            <v>27</v>
          </cell>
        </row>
        <row r="11831">
          <cell r="A11831" t="str">
            <v>484470016All</v>
          </cell>
          <cell r="B11831">
            <v>18</v>
          </cell>
          <cell r="R11831" t="str">
            <v>484370051Irrigated</v>
          </cell>
          <cell r="S11831">
            <v>43</v>
          </cell>
        </row>
        <row r="11832">
          <cell r="A11832" t="str">
            <v>484470051All</v>
          </cell>
          <cell r="B11832">
            <v>18</v>
          </cell>
          <cell r="R11832" t="str">
            <v>484370051NonIrrigated</v>
          </cell>
          <cell r="S11832">
            <v>16</v>
          </cell>
        </row>
        <row r="11833">
          <cell r="A11833" t="str">
            <v>484490041All</v>
          </cell>
          <cell r="B11833">
            <v>51</v>
          </cell>
          <cell r="R11833" t="str">
            <v>484370078All</v>
          </cell>
          <cell r="S11833">
            <v>635</v>
          </cell>
        </row>
        <row r="11834">
          <cell r="A11834" t="str">
            <v>484490081All</v>
          </cell>
          <cell r="B11834">
            <v>14</v>
          </cell>
          <cell r="R11834" t="str">
            <v>484370081All</v>
          </cell>
          <cell r="S11834">
            <v>25</v>
          </cell>
        </row>
        <row r="11835">
          <cell r="A11835" t="str">
            <v>484510011All</v>
          </cell>
          <cell r="B11835">
            <v>18</v>
          </cell>
          <cell r="R11835" t="str">
            <v>484390011All</v>
          </cell>
          <cell r="S11835">
            <v>21</v>
          </cell>
        </row>
        <row r="11836">
          <cell r="A11836" t="str">
            <v>484510016All</v>
          </cell>
          <cell r="B11836">
            <v>20</v>
          </cell>
          <cell r="R11836" t="str">
            <v>484390016All</v>
          </cell>
          <cell r="S11836">
            <v>28</v>
          </cell>
        </row>
        <row r="11837">
          <cell r="A11837" t="str">
            <v>484510041All</v>
          </cell>
          <cell r="B11837">
            <v>83</v>
          </cell>
          <cell r="R11837" t="str">
            <v>484390041All</v>
          </cell>
          <cell r="S11837">
            <v>32</v>
          </cell>
        </row>
        <row r="11838">
          <cell r="A11838" t="str">
            <v>484510051All</v>
          </cell>
          <cell r="B11838">
            <v>27</v>
          </cell>
          <cell r="R11838" t="str">
            <v>484390051All</v>
          </cell>
          <cell r="S11838">
            <v>45</v>
          </cell>
        </row>
        <row r="11839">
          <cell r="A11839" t="str">
            <v>484510091All</v>
          </cell>
          <cell r="B11839">
            <v>22</v>
          </cell>
          <cell r="R11839" t="str">
            <v>484410011All</v>
          </cell>
          <cell r="S11839">
            <v>13</v>
          </cell>
        </row>
        <row r="11840">
          <cell r="A11840" t="str">
            <v>484510396All</v>
          </cell>
          <cell r="B11840">
            <v>536</v>
          </cell>
          <cell r="R11840" t="str">
            <v>484410016All</v>
          </cell>
          <cell r="S11840">
            <v>18</v>
          </cell>
        </row>
        <row r="11841">
          <cell r="A11841" t="str">
            <v>484530011All</v>
          </cell>
          <cell r="B11841">
            <v>17</v>
          </cell>
          <cell r="R11841" t="str">
            <v>484410051All</v>
          </cell>
          <cell r="S11841">
            <v>17</v>
          </cell>
        </row>
        <row r="11842">
          <cell r="A11842" t="str">
            <v>484530016All</v>
          </cell>
          <cell r="B11842">
            <v>30</v>
          </cell>
          <cell r="R11842" t="str">
            <v>484450011All</v>
          </cell>
          <cell r="S11842">
            <v>18</v>
          </cell>
        </row>
        <row r="11843">
          <cell r="A11843" t="str">
            <v>484530041All</v>
          </cell>
          <cell r="B11843">
            <v>41</v>
          </cell>
          <cell r="R11843" t="str">
            <v>484450011Irrigated</v>
          </cell>
          <cell r="S11843">
            <v>21</v>
          </cell>
        </row>
        <row r="11844">
          <cell r="A11844" t="str">
            <v>484530051All</v>
          </cell>
          <cell r="B11844">
            <v>39</v>
          </cell>
          <cell r="R11844" t="str">
            <v>484450011NonIrrigated</v>
          </cell>
          <cell r="S11844">
            <v>13</v>
          </cell>
        </row>
        <row r="11845">
          <cell r="A11845" t="str">
            <v>484610011All</v>
          </cell>
          <cell r="B11845">
            <v>13</v>
          </cell>
          <cell r="R11845" t="str">
            <v>484450041All</v>
          </cell>
          <cell r="S11845">
            <v>80</v>
          </cell>
        </row>
        <row r="11846">
          <cell r="A11846" t="str">
            <v>484610051All</v>
          </cell>
          <cell r="B11846">
            <v>11</v>
          </cell>
          <cell r="R11846" t="str">
            <v>484450051All</v>
          </cell>
          <cell r="S11846">
            <v>24</v>
          </cell>
        </row>
        <row r="11847">
          <cell r="A11847" t="str">
            <v>484630011All</v>
          </cell>
          <cell r="B11847">
            <v>18</v>
          </cell>
          <cell r="R11847" t="str">
            <v>484450075All</v>
          </cell>
          <cell r="S11847">
            <v>2531</v>
          </cell>
        </row>
        <row r="11848">
          <cell r="A11848" t="str">
            <v>484630011Irrigated</v>
          </cell>
          <cell r="B11848">
            <v>23</v>
          </cell>
          <cell r="R11848" t="str">
            <v>484450081All</v>
          </cell>
          <cell r="S11848">
            <v>21</v>
          </cell>
        </row>
        <row r="11849">
          <cell r="A11849" t="str">
            <v>484630011Nonirrigated</v>
          </cell>
          <cell r="B11849">
            <v>13</v>
          </cell>
          <cell r="R11849" t="str">
            <v>484450396All</v>
          </cell>
          <cell r="S11849">
            <v>473</v>
          </cell>
        </row>
        <row r="11850">
          <cell r="A11850" t="str">
            <v>484630016All</v>
          </cell>
          <cell r="B11850">
            <v>20</v>
          </cell>
          <cell r="R11850" t="str">
            <v>484470011All</v>
          </cell>
          <cell r="S11850">
            <v>14</v>
          </cell>
        </row>
        <row r="11851">
          <cell r="A11851" t="str">
            <v>484630041All</v>
          </cell>
          <cell r="B11851">
            <v>68</v>
          </cell>
          <cell r="R11851" t="str">
            <v>484470016All</v>
          </cell>
          <cell r="S11851">
            <v>18</v>
          </cell>
        </row>
        <row r="11852">
          <cell r="A11852" t="str">
            <v>484630051All</v>
          </cell>
          <cell r="B11852">
            <v>34</v>
          </cell>
          <cell r="R11852" t="str">
            <v>484470051All</v>
          </cell>
          <cell r="S11852">
            <v>18</v>
          </cell>
        </row>
        <row r="11853">
          <cell r="A11853" t="str">
            <v>484630051Irrigated</v>
          </cell>
          <cell r="B11853">
            <v>62</v>
          </cell>
          <cell r="R11853" t="str">
            <v>484490041All</v>
          </cell>
          <cell r="S11853">
            <v>51</v>
          </cell>
        </row>
        <row r="11854">
          <cell r="A11854" t="str">
            <v>484630051Nonirrigated</v>
          </cell>
          <cell r="B11854">
            <v>29</v>
          </cell>
          <cell r="R11854" t="str">
            <v>484490081All</v>
          </cell>
          <cell r="S11854">
            <v>14</v>
          </cell>
        </row>
        <row r="11855">
          <cell r="A11855" t="str">
            <v>484630396All</v>
          </cell>
          <cell r="B11855">
            <v>526</v>
          </cell>
          <cell r="R11855" t="str">
            <v>484510011All</v>
          </cell>
          <cell r="S11855">
            <v>18</v>
          </cell>
        </row>
        <row r="11856">
          <cell r="A11856" t="str">
            <v>484690011All</v>
          </cell>
          <cell r="B11856">
            <v>16</v>
          </cell>
          <cell r="R11856" t="str">
            <v>484510016All</v>
          </cell>
          <cell r="S11856">
            <v>20</v>
          </cell>
        </row>
        <row r="11857">
          <cell r="A11857" t="str">
            <v>484690018LGRAll</v>
          </cell>
          <cell r="B11857">
            <v>6026</v>
          </cell>
          <cell r="R11857" t="str">
            <v>484510041All</v>
          </cell>
          <cell r="S11857">
            <v>83</v>
          </cell>
        </row>
        <row r="11858">
          <cell r="A11858" t="str">
            <v>484690041All</v>
          </cell>
          <cell r="B11858">
            <v>54</v>
          </cell>
          <cell r="R11858" t="str">
            <v>484510051All</v>
          </cell>
          <cell r="S11858">
            <v>27</v>
          </cell>
        </row>
        <row r="11859">
          <cell r="A11859" t="str">
            <v>484690051All</v>
          </cell>
          <cell r="B11859">
            <v>45</v>
          </cell>
          <cell r="R11859" t="str">
            <v>484510091All</v>
          </cell>
          <cell r="S11859">
            <v>22</v>
          </cell>
        </row>
        <row r="11860">
          <cell r="A11860" t="str">
            <v>484690081All</v>
          </cell>
          <cell r="B11860">
            <v>16</v>
          </cell>
          <cell r="R11860" t="str">
            <v>484510396All</v>
          </cell>
          <cell r="S11860">
            <v>536</v>
          </cell>
        </row>
        <row r="11861">
          <cell r="A11861" t="str">
            <v>484710041All</v>
          </cell>
          <cell r="B11861">
            <v>53</v>
          </cell>
          <cell r="R11861" t="str">
            <v>484530011All</v>
          </cell>
          <cell r="S11861">
            <v>17</v>
          </cell>
        </row>
        <row r="11862">
          <cell r="A11862" t="str">
            <v>484730011All</v>
          </cell>
          <cell r="B11862">
            <v>16</v>
          </cell>
          <cell r="R11862" t="str">
            <v>484530016All</v>
          </cell>
          <cell r="S11862">
            <v>30</v>
          </cell>
        </row>
        <row r="11863">
          <cell r="A11863" t="str">
            <v>484730018LGRAll</v>
          </cell>
          <cell r="B11863">
            <v>6993</v>
          </cell>
          <cell r="R11863" t="str">
            <v>484530041All</v>
          </cell>
          <cell r="S11863">
            <v>41</v>
          </cell>
        </row>
        <row r="11864">
          <cell r="A11864" t="str">
            <v>484730041All</v>
          </cell>
          <cell r="B11864">
            <v>60</v>
          </cell>
          <cell r="R11864" t="str">
            <v>484530051All</v>
          </cell>
          <cell r="S11864">
            <v>39</v>
          </cell>
        </row>
        <row r="11865">
          <cell r="A11865" t="str">
            <v>484730051All</v>
          </cell>
          <cell r="B11865">
            <v>47</v>
          </cell>
          <cell r="R11865" t="str">
            <v>484610011All</v>
          </cell>
          <cell r="S11865">
            <v>13</v>
          </cell>
        </row>
        <row r="11866">
          <cell r="A11866" t="str">
            <v>484730081All</v>
          </cell>
          <cell r="B11866">
            <v>17</v>
          </cell>
          <cell r="R11866" t="str">
            <v>484610051All</v>
          </cell>
          <cell r="S11866">
            <v>11</v>
          </cell>
        </row>
        <row r="11867">
          <cell r="A11867" t="str">
            <v>484770011All</v>
          </cell>
          <cell r="B11867">
            <v>23</v>
          </cell>
          <cell r="R11867" t="str">
            <v>484630011All</v>
          </cell>
          <cell r="S11867">
            <v>18</v>
          </cell>
        </row>
        <row r="11868">
          <cell r="A11868" t="str">
            <v>484770041All</v>
          </cell>
          <cell r="B11868">
            <v>42</v>
          </cell>
          <cell r="R11868" t="str">
            <v>484630011Irrigated</v>
          </cell>
          <cell r="S11868">
            <v>23</v>
          </cell>
        </row>
        <row r="11869">
          <cell r="A11869" t="str">
            <v>484770051All</v>
          </cell>
          <cell r="B11869">
            <v>42</v>
          </cell>
          <cell r="R11869" t="str">
            <v>484630011NonIrrigated</v>
          </cell>
          <cell r="S11869">
            <v>13</v>
          </cell>
        </row>
        <row r="11870">
          <cell r="A11870" t="str">
            <v>484810011All</v>
          </cell>
          <cell r="B11870">
            <v>16</v>
          </cell>
          <cell r="R11870" t="str">
            <v>484630016All</v>
          </cell>
          <cell r="S11870">
            <v>20</v>
          </cell>
        </row>
        <row r="11871">
          <cell r="A11871" t="str">
            <v>484810018LGRAll</v>
          </cell>
          <cell r="B11871">
            <v>5687</v>
          </cell>
          <cell r="R11871" t="str">
            <v>484630041All</v>
          </cell>
          <cell r="S11871">
            <v>68</v>
          </cell>
        </row>
        <row r="11872">
          <cell r="A11872" t="str">
            <v>484810041All</v>
          </cell>
          <cell r="B11872">
            <v>69</v>
          </cell>
          <cell r="R11872" t="str">
            <v>484630051All</v>
          </cell>
          <cell r="S11872">
            <v>34</v>
          </cell>
        </row>
        <row r="11873">
          <cell r="A11873" t="str">
            <v>484810051All</v>
          </cell>
          <cell r="B11873">
            <v>48</v>
          </cell>
          <cell r="R11873" t="str">
            <v>484630051Irrigated</v>
          </cell>
          <cell r="S11873">
            <v>62</v>
          </cell>
        </row>
        <row r="11874">
          <cell r="A11874" t="str">
            <v>484810081All</v>
          </cell>
          <cell r="B11874">
            <v>18</v>
          </cell>
          <cell r="R11874" t="str">
            <v>484630051NonIrrigated</v>
          </cell>
          <cell r="S11874">
            <v>29</v>
          </cell>
        </row>
        <row r="11875">
          <cell r="A11875" t="str">
            <v>484830011All</v>
          </cell>
          <cell r="B11875">
            <v>13</v>
          </cell>
          <cell r="R11875" t="str">
            <v>484630396All</v>
          </cell>
          <cell r="S11875">
            <v>526</v>
          </cell>
        </row>
        <row r="11876">
          <cell r="A11876" t="str">
            <v>484830016All</v>
          </cell>
          <cell r="B11876">
            <v>27</v>
          </cell>
          <cell r="R11876" t="str">
            <v>484690011All</v>
          </cell>
          <cell r="S11876">
            <v>16</v>
          </cell>
        </row>
        <row r="11877">
          <cell r="A11877" t="str">
            <v>484830041All</v>
          </cell>
          <cell r="B11877">
            <v>132</v>
          </cell>
          <cell r="R11877" t="str">
            <v>484690018LGRAll</v>
          </cell>
          <cell r="S11877">
            <v>6026</v>
          </cell>
        </row>
        <row r="11878">
          <cell r="A11878" t="str">
            <v>484830051All</v>
          </cell>
          <cell r="B11878">
            <v>21</v>
          </cell>
          <cell r="R11878" t="str">
            <v>484690041All</v>
          </cell>
          <cell r="S11878">
            <v>54</v>
          </cell>
        </row>
        <row r="11879">
          <cell r="A11879" t="str">
            <v>484830075All</v>
          </cell>
          <cell r="B11879">
            <v>1518</v>
          </cell>
          <cell r="R11879" t="str">
            <v>484690051All</v>
          </cell>
          <cell r="S11879">
            <v>45</v>
          </cell>
        </row>
        <row r="11880">
          <cell r="A11880" t="str">
            <v>484830075Irrigated</v>
          </cell>
          <cell r="B11880">
            <v>2184</v>
          </cell>
          <cell r="R11880" t="str">
            <v>484690081All</v>
          </cell>
          <cell r="S11880">
            <v>16</v>
          </cell>
        </row>
        <row r="11881">
          <cell r="A11881" t="str">
            <v>484830075Nonirrigated</v>
          </cell>
          <cell r="B11881">
            <v>473</v>
          </cell>
          <cell r="R11881" t="str">
            <v>484710041All</v>
          </cell>
          <cell r="S11881">
            <v>53</v>
          </cell>
        </row>
        <row r="11882">
          <cell r="A11882" t="str">
            <v>484850011All</v>
          </cell>
          <cell r="B11882">
            <v>18</v>
          </cell>
          <cell r="R11882" t="str">
            <v>484730011All</v>
          </cell>
          <cell r="S11882">
            <v>16</v>
          </cell>
        </row>
        <row r="11883">
          <cell r="A11883" t="str">
            <v>484850016All</v>
          </cell>
          <cell r="B11883">
            <v>18</v>
          </cell>
          <cell r="R11883" t="str">
            <v>484730018LGRAll</v>
          </cell>
          <cell r="S11883">
            <v>6993</v>
          </cell>
        </row>
        <row r="11884">
          <cell r="A11884" t="str">
            <v>484850041All</v>
          </cell>
          <cell r="B11884">
            <v>34</v>
          </cell>
          <cell r="R11884" t="str">
            <v>484730041All</v>
          </cell>
          <cell r="S11884">
            <v>60</v>
          </cell>
        </row>
        <row r="11885">
          <cell r="A11885" t="str">
            <v>484850051All</v>
          </cell>
          <cell r="B11885">
            <v>21</v>
          </cell>
          <cell r="R11885" t="str">
            <v>484730051All</v>
          </cell>
          <cell r="S11885">
            <v>47</v>
          </cell>
        </row>
        <row r="11886">
          <cell r="A11886" t="str">
            <v>484850091All</v>
          </cell>
          <cell r="B11886">
            <v>22</v>
          </cell>
          <cell r="R11886" t="str">
            <v>484730081All</v>
          </cell>
          <cell r="S11886">
            <v>17</v>
          </cell>
        </row>
        <row r="11887">
          <cell r="A11887" t="str">
            <v>484850396All</v>
          </cell>
          <cell r="B11887">
            <v>252</v>
          </cell>
          <cell r="R11887" t="str">
            <v>484770011All</v>
          </cell>
          <cell r="S11887">
            <v>23</v>
          </cell>
        </row>
        <row r="11888">
          <cell r="A11888" t="str">
            <v>484870011All</v>
          </cell>
          <cell r="B11888">
            <v>17</v>
          </cell>
          <cell r="R11888" t="str">
            <v>484770041All</v>
          </cell>
          <cell r="S11888">
            <v>42</v>
          </cell>
        </row>
        <row r="11889">
          <cell r="A11889" t="str">
            <v>484870016All</v>
          </cell>
          <cell r="B11889">
            <v>19</v>
          </cell>
          <cell r="R11889" t="str">
            <v>484770051All</v>
          </cell>
          <cell r="S11889">
            <v>42</v>
          </cell>
        </row>
        <row r="11890">
          <cell r="A11890" t="str">
            <v>484870041All</v>
          </cell>
          <cell r="B11890">
            <v>48</v>
          </cell>
          <cell r="R11890" t="str">
            <v>484810011All</v>
          </cell>
          <cell r="S11890">
            <v>16</v>
          </cell>
        </row>
        <row r="11891">
          <cell r="A11891" t="str">
            <v>484870041Irrigated</v>
          </cell>
          <cell r="B11891">
            <v>61</v>
          </cell>
          <cell r="R11891" t="str">
            <v>484810018LGRAll</v>
          </cell>
          <cell r="S11891">
            <v>5687</v>
          </cell>
        </row>
        <row r="11892">
          <cell r="A11892" t="str">
            <v>484870041Nonirrigated</v>
          </cell>
          <cell r="B11892">
            <v>30</v>
          </cell>
          <cell r="R11892" t="str">
            <v>484810041All</v>
          </cell>
          <cell r="S11892">
            <v>69</v>
          </cell>
        </row>
        <row r="11893">
          <cell r="A11893" t="str">
            <v>484870051All</v>
          </cell>
          <cell r="B11893">
            <v>20</v>
          </cell>
          <cell r="R11893" t="str">
            <v>484810051All</v>
          </cell>
          <cell r="S11893">
            <v>48</v>
          </cell>
        </row>
        <row r="11894">
          <cell r="A11894" t="str">
            <v>484870075All</v>
          </cell>
          <cell r="B11894">
            <v>2169</v>
          </cell>
          <cell r="R11894" t="str">
            <v>484810081All</v>
          </cell>
          <cell r="S11894">
            <v>18</v>
          </cell>
        </row>
        <row r="11895">
          <cell r="A11895" t="str">
            <v>484870081All</v>
          </cell>
          <cell r="B11895">
            <v>13</v>
          </cell>
          <cell r="R11895" t="str">
            <v>484830011All</v>
          </cell>
          <cell r="S11895">
            <v>13</v>
          </cell>
        </row>
        <row r="11896">
          <cell r="A11896" t="str">
            <v>484870081Irrigated</v>
          </cell>
          <cell r="B11896">
            <v>19</v>
          </cell>
          <cell r="R11896" t="str">
            <v>484830016All</v>
          </cell>
          <cell r="S11896">
            <v>27</v>
          </cell>
        </row>
        <row r="11897">
          <cell r="A11897" t="str">
            <v>484870081Nonirrigated</v>
          </cell>
          <cell r="B11897">
            <v>8</v>
          </cell>
          <cell r="R11897" t="str">
            <v>484830041All</v>
          </cell>
          <cell r="S11897">
            <v>132</v>
          </cell>
        </row>
        <row r="11898">
          <cell r="A11898" t="str">
            <v>484870396All</v>
          </cell>
          <cell r="B11898">
            <v>252</v>
          </cell>
          <cell r="R11898" t="str">
            <v>484830051All</v>
          </cell>
          <cell r="S11898">
            <v>21</v>
          </cell>
        </row>
        <row r="11899">
          <cell r="A11899" t="str">
            <v>484890041All</v>
          </cell>
          <cell r="B11899">
            <v>37</v>
          </cell>
          <cell r="R11899" t="str">
            <v>484830075All</v>
          </cell>
          <cell r="S11899">
            <v>1518</v>
          </cell>
        </row>
        <row r="11900">
          <cell r="A11900" t="str">
            <v>484890051All</v>
          </cell>
          <cell r="B11900">
            <v>39</v>
          </cell>
          <cell r="R11900" t="str">
            <v>484830075Irrigated</v>
          </cell>
          <cell r="S11900">
            <v>2184</v>
          </cell>
        </row>
        <row r="11901">
          <cell r="A11901" t="str">
            <v>484890081All</v>
          </cell>
          <cell r="B11901">
            <v>15</v>
          </cell>
          <cell r="R11901" t="str">
            <v>484830075NonIrrigated</v>
          </cell>
          <cell r="S11901">
            <v>473</v>
          </cell>
        </row>
        <row r="11902">
          <cell r="A11902" t="str">
            <v>484890396All</v>
          </cell>
          <cell r="B11902">
            <v>420</v>
          </cell>
          <cell r="R11902" t="str">
            <v>484850011All</v>
          </cell>
          <cell r="S11902">
            <v>18</v>
          </cell>
        </row>
        <row r="11903">
          <cell r="A11903" t="str">
            <v>484910011All</v>
          </cell>
          <cell r="B11903">
            <v>22</v>
          </cell>
          <cell r="R11903" t="str">
            <v>484850016All</v>
          </cell>
          <cell r="S11903">
            <v>18</v>
          </cell>
        </row>
        <row r="11904">
          <cell r="A11904" t="str">
            <v>484910016All</v>
          </cell>
          <cell r="B11904">
            <v>24</v>
          </cell>
          <cell r="R11904" t="str">
            <v>484850041All</v>
          </cell>
          <cell r="S11904">
            <v>34</v>
          </cell>
        </row>
        <row r="11905">
          <cell r="A11905" t="str">
            <v>484910041All</v>
          </cell>
          <cell r="B11905">
            <v>51</v>
          </cell>
          <cell r="R11905" t="str">
            <v>484850051All</v>
          </cell>
          <cell r="S11905">
            <v>21</v>
          </cell>
        </row>
        <row r="11906">
          <cell r="A11906" t="str">
            <v>484910051All</v>
          </cell>
          <cell r="B11906">
            <v>46</v>
          </cell>
          <cell r="R11906" t="str">
            <v>484850091All</v>
          </cell>
          <cell r="S11906">
            <v>22</v>
          </cell>
        </row>
        <row r="11907">
          <cell r="A11907" t="str">
            <v>484930011All</v>
          </cell>
          <cell r="B11907">
            <v>15</v>
          </cell>
          <cell r="R11907" t="str">
            <v>484850396All</v>
          </cell>
          <cell r="S11907">
            <v>252</v>
          </cell>
        </row>
        <row r="11908">
          <cell r="A11908" t="str">
            <v>484930016All</v>
          </cell>
          <cell r="B11908">
            <v>14</v>
          </cell>
          <cell r="R11908" t="str">
            <v>484870011All</v>
          </cell>
          <cell r="S11908">
            <v>17</v>
          </cell>
        </row>
        <row r="11909">
          <cell r="A11909" t="str">
            <v>484930041All</v>
          </cell>
          <cell r="B11909">
            <v>43</v>
          </cell>
          <cell r="R11909" t="str">
            <v>484870016All</v>
          </cell>
          <cell r="S11909">
            <v>19</v>
          </cell>
        </row>
        <row r="11910">
          <cell r="A11910" t="str">
            <v>484930051All</v>
          </cell>
          <cell r="B11910">
            <v>43</v>
          </cell>
          <cell r="R11910" t="str">
            <v>484870041All</v>
          </cell>
          <cell r="S11910">
            <v>48</v>
          </cell>
        </row>
        <row r="11911">
          <cell r="A11911" t="str">
            <v>484930075All</v>
          </cell>
          <cell r="B11911">
            <v>1803</v>
          </cell>
          <cell r="R11911" t="str">
            <v>484870041Irrigated</v>
          </cell>
          <cell r="S11911">
            <v>61</v>
          </cell>
        </row>
        <row r="11912">
          <cell r="A11912" t="str">
            <v>484970011All</v>
          </cell>
          <cell r="B11912">
            <v>17</v>
          </cell>
          <cell r="R11912" t="str">
            <v>484870041NonIrrigated</v>
          </cell>
          <cell r="S11912">
            <v>30</v>
          </cell>
        </row>
        <row r="11913">
          <cell r="A11913" t="str">
            <v>484970016All</v>
          </cell>
          <cell r="B11913">
            <v>34</v>
          </cell>
          <cell r="R11913" t="str">
            <v>484870051All</v>
          </cell>
          <cell r="S11913">
            <v>20</v>
          </cell>
        </row>
        <row r="11914">
          <cell r="A11914" t="str">
            <v>484970041All</v>
          </cell>
          <cell r="B11914">
            <v>48</v>
          </cell>
          <cell r="R11914" t="str">
            <v>484870075All</v>
          </cell>
          <cell r="S11914">
            <v>2169</v>
          </cell>
        </row>
        <row r="11915">
          <cell r="A11915" t="str">
            <v>484970051All</v>
          </cell>
          <cell r="B11915">
            <v>25</v>
          </cell>
          <cell r="R11915" t="str">
            <v>484870081All</v>
          </cell>
          <cell r="S11915">
            <v>13</v>
          </cell>
        </row>
        <row r="11916">
          <cell r="A11916" t="str">
            <v>485010011All</v>
          </cell>
          <cell r="B11916">
            <v>18</v>
          </cell>
          <cell r="R11916" t="str">
            <v>484870081Irrigated</v>
          </cell>
          <cell r="S11916">
            <v>19</v>
          </cell>
        </row>
        <row r="11917">
          <cell r="A11917" t="str">
            <v>485010041All</v>
          </cell>
          <cell r="B11917">
            <v>80</v>
          </cell>
          <cell r="R11917" t="str">
            <v>484870081NonIrrigated</v>
          </cell>
          <cell r="S11917">
            <v>8</v>
          </cell>
        </row>
        <row r="11918">
          <cell r="A11918" t="str">
            <v>485010051All</v>
          </cell>
          <cell r="B11918">
            <v>23</v>
          </cell>
          <cell r="R11918" t="str">
            <v>484870396All</v>
          </cell>
          <cell r="S11918">
            <v>252</v>
          </cell>
        </row>
        <row r="11919">
          <cell r="A11919" t="str">
            <v>485010075All</v>
          </cell>
          <cell r="B11919">
            <v>2363</v>
          </cell>
          <cell r="R11919" t="str">
            <v>484890041All</v>
          </cell>
          <cell r="S11919">
            <v>37</v>
          </cell>
        </row>
        <row r="11920">
          <cell r="A11920" t="str">
            <v>485010078All</v>
          </cell>
          <cell r="B11920">
            <v>414</v>
          </cell>
          <cell r="R11920" t="str">
            <v>484890051All</v>
          </cell>
          <cell r="S11920">
            <v>39</v>
          </cell>
        </row>
        <row r="11921">
          <cell r="A11921" t="str">
            <v>485030011All</v>
          </cell>
          <cell r="B11921">
            <v>15</v>
          </cell>
          <cell r="R11921" t="str">
            <v>484890081All</v>
          </cell>
          <cell r="S11921">
            <v>15</v>
          </cell>
        </row>
        <row r="11922">
          <cell r="A11922" t="str">
            <v>485030016All</v>
          </cell>
          <cell r="B11922">
            <v>27</v>
          </cell>
          <cell r="R11922" t="str">
            <v>484890396All</v>
          </cell>
          <cell r="S11922">
            <v>420</v>
          </cell>
        </row>
        <row r="11923">
          <cell r="A11923" t="str">
            <v>485030051All</v>
          </cell>
          <cell r="B11923">
            <v>35</v>
          </cell>
          <cell r="R11923" t="str">
            <v>484910011All</v>
          </cell>
          <cell r="S11923">
            <v>22</v>
          </cell>
        </row>
        <row r="11924">
          <cell r="A11924" t="str">
            <v>485050051All</v>
          </cell>
          <cell r="B11924">
            <v>26</v>
          </cell>
          <cell r="R11924" t="str">
            <v>484910016All</v>
          </cell>
          <cell r="S11924">
            <v>24</v>
          </cell>
        </row>
        <row r="11925">
          <cell r="A11925" t="str">
            <v>485070011All</v>
          </cell>
          <cell r="B11925">
            <v>14</v>
          </cell>
          <cell r="R11925" t="str">
            <v>484910041All</v>
          </cell>
          <cell r="S11925">
            <v>51</v>
          </cell>
        </row>
        <row r="11926">
          <cell r="A11926" t="str">
            <v>485070011Irrigated</v>
          </cell>
          <cell r="B11926">
            <v>22</v>
          </cell>
          <cell r="R11926" t="str">
            <v>484910051All</v>
          </cell>
          <cell r="S11926">
            <v>46</v>
          </cell>
        </row>
        <row r="11927">
          <cell r="A11927" t="str">
            <v>485070011Nonirrigated</v>
          </cell>
          <cell r="B11927">
            <v>12</v>
          </cell>
          <cell r="R11927" t="str">
            <v>484930011All</v>
          </cell>
          <cell r="S11927">
            <v>15</v>
          </cell>
        </row>
        <row r="11928">
          <cell r="A11928" t="str">
            <v>485070016All</v>
          </cell>
          <cell r="B11928">
            <v>17</v>
          </cell>
          <cell r="R11928" t="str">
            <v>484930016All</v>
          </cell>
          <cell r="S11928">
            <v>14</v>
          </cell>
        </row>
        <row r="11929">
          <cell r="A11929" t="str">
            <v>485070016Irrigated</v>
          </cell>
          <cell r="B11929">
            <v>26</v>
          </cell>
          <cell r="R11929" t="str">
            <v>484930041All</v>
          </cell>
          <cell r="S11929">
            <v>43</v>
          </cell>
        </row>
        <row r="11930">
          <cell r="A11930" t="str">
            <v>485070016Nonirrigated</v>
          </cell>
          <cell r="B11930">
            <v>14</v>
          </cell>
          <cell r="R11930" t="str">
            <v>484930051All</v>
          </cell>
          <cell r="S11930">
            <v>43</v>
          </cell>
        </row>
        <row r="11931">
          <cell r="A11931" t="str">
            <v>485070041All</v>
          </cell>
          <cell r="B11931">
            <v>65</v>
          </cell>
          <cell r="R11931" t="str">
            <v>484930075All</v>
          </cell>
          <cell r="S11931">
            <v>1803</v>
          </cell>
        </row>
        <row r="11932">
          <cell r="A11932" t="str">
            <v>485070051All</v>
          </cell>
          <cell r="B11932">
            <v>31</v>
          </cell>
          <cell r="R11932" t="str">
            <v>484970011All</v>
          </cell>
          <cell r="S11932">
            <v>17</v>
          </cell>
        </row>
        <row r="11933">
          <cell r="A11933" t="str">
            <v>485070051Irrigated</v>
          </cell>
          <cell r="B11933">
            <v>54</v>
          </cell>
          <cell r="R11933" t="str">
            <v>484970016All</v>
          </cell>
          <cell r="S11933">
            <v>34</v>
          </cell>
        </row>
        <row r="11934">
          <cell r="A11934" t="str">
            <v>485070051Nonirrigated</v>
          </cell>
          <cell r="B11934">
            <v>24</v>
          </cell>
          <cell r="R11934" t="str">
            <v>484970041All</v>
          </cell>
          <cell r="S11934">
            <v>48</v>
          </cell>
        </row>
        <row r="11935">
          <cell r="A11935" t="str">
            <v>485070396All</v>
          </cell>
          <cell r="B11935">
            <v>372</v>
          </cell>
          <cell r="R11935" t="str">
            <v>484970051All</v>
          </cell>
          <cell r="S11935">
            <v>25</v>
          </cell>
        </row>
        <row r="11936">
          <cell r="A11936" t="str">
            <v>490010011All</v>
          </cell>
          <cell r="B11936">
            <v>46</v>
          </cell>
          <cell r="R11936" t="str">
            <v>485010011All</v>
          </cell>
          <cell r="S11936">
            <v>18</v>
          </cell>
        </row>
        <row r="11937">
          <cell r="A11937" t="str">
            <v>490010016All</v>
          </cell>
          <cell r="B11937">
            <v>44</v>
          </cell>
          <cell r="R11937" t="str">
            <v>485010041All</v>
          </cell>
          <cell r="S11937">
            <v>80</v>
          </cell>
        </row>
        <row r="11938">
          <cell r="A11938" t="str">
            <v>490010041All</v>
          </cell>
          <cell r="B11938">
            <v>103</v>
          </cell>
          <cell r="R11938" t="str">
            <v>485010051All</v>
          </cell>
          <cell r="S11938">
            <v>23</v>
          </cell>
        </row>
        <row r="11939">
          <cell r="A11939" t="str">
            <v>490030011All</v>
          </cell>
          <cell r="B11939">
            <v>33</v>
          </cell>
          <cell r="R11939" t="str">
            <v>485010075All</v>
          </cell>
          <cell r="S11939">
            <v>2363</v>
          </cell>
        </row>
        <row r="11940">
          <cell r="A11940" t="str">
            <v>490030011Irrigated</v>
          </cell>
          <cell r="B11940">
            <v>64</v>
          </cell>
          <cell r="R11940" t="str">
            <v>485010078All</v>
          </cell>
          <cell r="S11940">
            <v>414</v>
          </cell>
        </row>
        <row r="11941">
          <cell r="A11941" t="str">
            <v>490030011Nonirrigated</v>
          </cell>
          <cell r="B11941">
            <v>20</v>
          </cell>
          <cell r="R11941" t="str">
            <v>485030011All</v>
          </cell>
          <cell r="S11941">
            <v>15</v>
          </cell>
        </row>
        <row r="11942">
          <cell r="A11942" t="str">
            <v>490030016All</v>
          </cell>
          <cell r="B11942">
            <v>45</v>
          </cell>
          <cell r="R11942" t="str">
            <v>485030016All</v>
          </cell>
          <cell r="S11942">
            <v>27</v>
          </cell>
        </row>
        <row r="11943">
          <cell r="A11943" t="str">
            <v>490030041All</v>
          </cell>
          <cell r="B11943">
            <v>113</v>
          </cell>
          <cell r="R11943" t="str">
            <v>485030051All</v>
          </cell>
          <cell r="S11943">
            <v>35</v>
          </cell>
        </row>
        <row r="11944">
          <cell r="A11944" t="str">
            <v>490030079All</v>
          </cell>
          <cell r="B11944">
            <v>282</v>
          </cell>
          <cell r="R11944" t="str">
            <v>485050051All</v>
          </cell>
          <cell r="S11944">
            <v>26</v>
          </cell>
        </row>
        <row r="11945">
          <cell r="A11945" t="str">
            <v>490030091All</v>
          </cell>
          <cell r="B11945">
            <v>54</v>
          </cell>
          <cell r="R11945" t="str">
            <v>485070011All</v>
          </cell>
          <cell r="S11945">
            <v>14</v>
          </cell>
        </row>
        <row r="11946">
          <cell r="A11946" t="str">
            <v>490050011All</v>
          </cell>
          <cell r="B11946">
            <v>29</v>
          </cell>
          <cell r="R11946" t="str">
            <v>485070011Irrigated</v>
          </cell>
          <cell r="S11946">
            <v>22</v>
          </cell>
        </row>
        <row r="11947">
          <cell r="A11947" t="str">
            <v>490050011Irrigated</v>
          </cell>
          <cell r="B11947">
            <v>43</v>
          </cell>
          <cell r="R11947" t="str">
            <v>485070011NonIrrigated</v>
          </cell>
          <cell r="S11947">
            <v>12</v>
          </cell>
        </row>
        <row r="11948">
          <cell r="A11948" t="str">
            <v>490050011Nonirrigated</v>
          </cell>
          <cell r="B11948">
            <v>20</v>
          </cell>
          <cell r="R11948" t="str">
            <v>485070016All</v>
          </cell>
          <cell r="S11948">
            <v>17</v>
          </cell>
        </row>
        <row r="11949">
          <cell r="A11949" t="str">
            <v>490050016All</v>
          </cell>
          <cell r="B11949">
            <v>46</v>
          </cell>
          <cell r="R11949" t="str">
            <v>485070016Irrigated</v>
          </cell>
          <cell r="S11949">
            <v>26</v>
          </cell>
        </row>
        <row r="11950">
          <cell r="A11950" t="str">
            <v>490050041All</v>
          </cell>
          <cell r="B11950">
            <v>102</v>
          </cell>
          <cell r="R11950" t="str">
            <v>485070016NonIrrigated</v>
          </cell>
          <cell r="S11950">
            <v>14</v>
          </cell>
        </row>
        <row r="11951">
          <cell r="A11951" t="str">
            <v>490050079All</v>
          </cell>
          <cell r="B11951">
            <v>291</v>
          </cell>
          <cell r="R11951" t="str">
            <v>485070041All</v>
          </cell>
          <cell r="S11951">
            <v>65</v>
          </cell>
        </row>
        <row r="11952">
          <cell r="A11952" t="str">
            <v>490050091All</v>
          </cell>
          <cell r="B11952">
            <v>39</v>
          </cell>
          <cell r="R11952" t="str">
            <v>485070051All</v>
          </cell>
          <cell r="S11952">
            <v>31</v>
          </cell>
        </row>
        <row r="11953">
          <cell r="A11953" t="str">
            <v>490050091Irrigated</v>
          </cell>
          <cell r="B11953">
            <v>53</v>
          </cell>
          <cell r="R11953" t="str">
            <v>485070051Irrigated</v>
          </cell>
          <cell r="S11953">
            <v>54</v>
          </cell>
        </row>
        <row r="11954">
          <cell r="A11954" t="str">
            <v>490050091Nonirrigated</v>
          </cell>
          <cell r="B11954">
            <v>24</v>
          </cell>
          <cell r="R11954" t="str">
            <v>485070051NonIrrigated</v>
          </cell>
          <cell r="S11954">
            <v>24</v>
          </cell>
        </row>
        <row r="11955">
          <cell r="A11955" t="str">
            <v>490070011All</v>
          </cell>
          <cell r="B11955">
            <v>43</v>
          </cell>
          <cell r="R11955" t="str">
            <v>485070396All</v>
          </cell>
          <cell r="S11955">
            <v>372</v>
          </cell>
        </row>
        <row r="11956">
          <cell r="A11956" t="str">
            <v>490070041All</v>
          </cell>
          <cell r="B11956">
            <v>96</v>
          </cell>
          <cell r="R11956" t="str">
            <v>490010011All</v>
          </cell>
          <cell r="S11956">
            <v>46</v>
          </cell>
        </row>
        <row r="11957">
          <cell r="A11957" t="str">
            <v>490110011All</v>
          </cell>
          <cell r="B11957">
            <v>69</v>
          </cell>
          <cell r="R11957" t="str">
            <v>490010016All</v>
          </cell>
          <cell r="S11957">
            <v>44</v>
          </cell>
        </row>
        <row r="11958">
          <cell r="A11958" t="str">
            <v>490110041All</v>
          </cell>
          <cell r="B11958">
            <v>112</v>
          </cell>
          <cell r="R11958" t="str">
            <v>490010041All</v>
          </cell>
          <cell r="S11958">
            <v>103</v>
          </cell>
        </row>
        <row r="11959">
          <cell r="A11959" t="str">
            <v>490130011All</v>
          </cell>
          <cell r="B11959">
            <v>38</v>
          </cell>
          <cell r="R11959" t="str">
            <v>490030011All</v>
          </cell>
          <cell r="S11959">
            <v>33</v>
          </cell>
        </row>
        <row r="11960">
          <cell r="A11960" t="str">
            <v>490130016All</v>
          </cell>
          <cell r="B11960">
            <v>45</v>
          </cell>
          <cell r="R11960" t="str">
            <v>490030011Irrigated</v>
          </cell>
          <cell r="S11960">
            <v>64</v>
          </cell>
        </row>
        <row r="11961">
          <cell r="A11961" t="str">
            <v>490130041All</v>
          </cell>
          <cell r="B11961">
            <v>98</v>
          </cell>
          <cell r="R11961" t="str">
            <v>490030011NonIrrigated</v>
          </cell>
          <cell r="S11961">
            <v>20</v>
          </cell>
        </row>
        <row r="11962">
          <cell r="A11962" t="str">
            <v>490150011All</v>
          </cell>
          <cell r="B11962">
            <v>43</v>
          </cell>
          <cell r="R11962" t="str">
            <v>490030016All</v>
          </cell>
          <cell r="S11962">
            <v>45</v>
          </cell>
        </row>
        <row r="11963">
          <cell r="A11963" t="str">
            <v>490150016All</v>
          </cell>
          <cell r="B11963">
            <v>39</v>
          </cell>
          <cell r="R11963" t="str">
            <v>490030041All</v>
          </cell>
          <cell r="S11963">
            <v>113</v>
          </cell>
        </row>
        <row r="11964">
          <cell r="A11964" t="str">
            <v>490150041All</v>
          </cell>
          <cell r="B11964">
            <v>100</v>
          </cell>
          <cell r="R11964" t="str">
            <v>490030079All</v>
          </cell>
          <cell r="S11964">
            <v>282</v>
          </cell>
        </row>
        <row r="11965">
          <cell r="A11965" t="str">
            <v>490170011All</v>
          </cell>
          <cell r="B11965">
            <v>39</v>
          </cell>
          <cell r="R11965" t="str">
            <v>490030091All</v>
          </cell>
          <cell r="S11965">
            <v>54</v>
          </cell>
        </row>
        <row r="11966">
          <cell r="A11966" t="str">
            <v>490210011All</v>
          </cell>
          <cell r="B11966">
            <v>41</v>
          </cell>
          <cell r="R11966" t="str">
            <v>490050011All</v>
          </cell>
          <cell r="S11966">
            <v>29</v>
          </cell>
        </row>
        <row r="11967">
          <cell r="A11967" t="str">
            <v>490210041All</v>
          </cell>
          <cell r="B11967">
            <v>98</v>
          </cell>
          <cell r="R11967" t="str">
            <v>490050011Irrigated</v>
          </cell>
          <cell r="S11967">
            <v>43</v>
          </cell>
        </row>
        <row r="11968">
          <cell r="A11968" t="str">
            <v>490230011All</v>
          </cell>
          <cell r="B11968">
            <v>24</v>
          </cell>
          <cell r="R11968" t="str">
            <v>490050011NonIrrigated</v>
          </cell>
          <cell r="S11968">
            <v>20</v>
          </cell>
        </row>
        <row r="11969">
          <cell r="A11969" t="str">
            <v>490230011Irrigated</v>
          </cell>
          <cell r="B11969">
            <v>46</v>
          </cell>
          <cell r="R11969" t="str">
            <v>490050016All</v>
          </cell>
          <cell r="S11969">
            <v>46</v>
          </cell>
        </row>
        <row r="11970">
          <cell r="A11970" t="str">
            <v>490230011Nonirrigated</v>
          </cell>
          <cell r="B11970">
            <v>8</v>
          </cell>
          <cell r="R11970" t="str">
            <v>490050041All</v>
          </cell>
          <cell r="S11970">
            <v>102</v>
          </cell>
        </row>
        <row r="11971">
          <cell r="A11971" t="str">
            <v>490230016All</v>
          </cell>
          <cell r="B11971">
            <v>41</v>
          </cell>
          <cell r="R11971" t="str">
            <v>490050079All</v>
          </cell>
          <cell r="S11971">
            <v>291</v>
          </cell>
        </row>
        <row r="11972">
          <cell r="A11972" t="str">
            <v>490230041All</v>
          </cell>
          <cell r="B11972">
            <v>102</v>
          </cell>
          <cell r="R11972" t="str">
            <v>490050091All</v>
          </cell>
          <cell r="S11972">
            <v>39</v>
          </cell>
        </row>
        <row r="11973">
          <cell r="A11973" t="str">
            <v>490230079All</v>
          </cell>
          <cell r="B11973">
            <v>280</v>
          </cell>
          <cell r="R11973" t="str">
            <v>490050091Irrigated</v>
          </cell>
          <cell r="S11973">
            <v>53</v>
          </cell>
        </row>
        <row r="11974">
          <cell r="A11974" t="str">
            <v>490270011All</v>
          </cell>
          <cell r="B11974">
            <v>55</v>
          </cell>
          <cell r="R11974" t="str">
            <v>490050091NonIrrigated</v>
          </cell>
          <cell r="S11974">
            <v>24</v>
          </cell>
        </row>
        <row r="11975">
          <cell r="A11975" t="str">
            <v>490270016All</v>
          </cell>
          <cell r="B11975">
            <v>43</v>
          </cell>
          <cell r="R11975" t="str">
            <v>490070011All</v>
          </cell>
          <cell r="S11975">
            <v>43</v>
          </cell>
        </row>
        <row r="11976">
          <cell r="A11976" t="str">
            <v>490270041All</v>
          </cell>
          <cell r="B11976">
            <v>103</v>
          </cell>
          <cell r="R11976" t="str">
            <v>490070041All</v>
          </cell>
          <cell r="S11976">
            <v>96</v>
          </cell>
        </row>
        <row r="11977">
          <cell r="A11977" t="str">
            <v>490270091All</v>
          </cell>
          <cell r="B11977">
            <v>57</v>
          </cell>
          <cell r="R11977" t="str">
            <v>490110011All</v>
          </cell>
          <cell r="S11977">
            <v>69</v>
          </cell>
        </row>
        <row r="11978">
          <cell r="A11978" t="str">
            <v>490290011All</v>
          </cell>
          <cell r="B11978">
            <v>34</v>
          </cell>
          <cell r="R11978" t="str">
            <v>490110041All</v>
          </cell>
          <cell r="S11978">
            <v>112</v>
          </cell>
        </row>
        <row r="11979">
          <cell r="A11979" t="str">
            <v>490290091All</v>
          </cell>
          <cell r="B11979">
            <v>37</v>
          </cell>
          <cell r="R11979" t="str">
            <v>490130011All</v>
          </cell>
          <cell r="S11979">
            <v>38</v>
          </cell>
        </row>
        <row r="11980">
          <cell r="A11980" t="str">
            <v>490290091Irrigated</v>
          </cell>
          <cell r="B11980">
            <v>57</v>
          </cell>
          <cell r="R11980" t="str">
            <v>490130016All</v>
          </cell>
          <cell r="S11980">
            <v>45</v>
          </cell>
        </row>
        <row r="11981">
          <cell r="A11981" t="str">
            <v>490290091Nonirrigated</v>
          </cell>
          <cell r="B11981">
            <v>23</v>
          </cell>
          <cell r="R11981" t="str">
            <v>490130041All</v>
          </cell>
          <cell r="S11981">
            <v>98</v>
          </cell>
        </row>
        <row r="11982">
          <cell r="A11982" t="str">
            <v>490330011All</v>
          </cell>
          <cell r="B11982">
            <v>29</v>
          </cell>
          <cell r="R11982" t="str">
            <v>490150011All</v>
          </cell>
          <cell r="S11982">
            <v>43</v>
          </cell>
        </row>
        <row r="11983">
          <cell r="A11983" t="str">
            <v>490330016All</v>
          </cell>
          <cell r="B11983">
            <v>41</v>
          </cell>
          <cell r="R11983" t="str">
            <v>490150016All</v>
          </cell>
          <cell r="S11983">
            <v>39</v>
          </cell>
        </row>
        <row r="11984">
          <cell r="A11984" t="str">
            <v>490350011All</v>
          </cell>
          <cell r="B11984">
            <v>10</v>
          </cell>
          <cell r="R11984" t="str">
            <v>490150041All</v>
          </cell>
          <cell r="S11984">
            <v>100</v>
          </cell>
        </row>
        <row r="11985">
          <cell r="A11985" t="str">
            <v>490350041All</v>
          </cell>
          <cell r="B11985">
            <v>109</v>
          </cell>
          <cell r="R11985" t="str">
            <v>490170011All</v>
          </cell>
          <cell r="S11985">
            <v>39</v>
          </cell>
        </row>
        <row r="11986">
          <cell r="A11986" t="str">
            <v>490370011All</v>
          </cell>
          <cell r="B11986">
            <v>11</v>
          </cell>
          <cell r="R11986" t="str">
            <v>490210011All</v>
          </cell>
          <cell r="S11986">
            <v>41</v>
          </cell>
        </row>
        <row r="11987">
          <cell r="A11987" t="str">
            <v>490370016All</v>
          </cell>
          <cell r="B11987">
            <v>8</v>
          </cell>
          <cell r="R11987" t="str">
            <v>490210041All</v>
          </cell>
          <cell r="S11987">
            <v>98</v>
          </cell>
        </row>
        <row r="11988">
          <cell r="A11988" t="str">
            <v>490370016Irrigated</v>
          </cell>
          <cell r="B11988">
            <v>16</v>
          </cell>
          <cell r="R11988" t="str">
            <v>490230011All</v>
          </cell>
          <cell r="S11988">
            <v>24</v>
          </cell>
        </row>
        <row r="11989">
          <cell r="A11989" t="str">
            <v>490370016Nonirrigated</v>
          </cell>
          <cell r="B11989">
            <v>4</v>
          </cell>
          <cell r="R11989" t="str">
            <v>490230011Irrigated</v>
          </cell>
          <cell r="S11989">
            <v>46</v>
          </cell>
        </row>
        <row r="11990">
          <cell r="A11990" t="str">
            <v>490370079All</v>
          </cell>
          <cell r="B11990">
            <v>280</v>
          </cell>
          <cell r="R11990" t="str">
            <v>490230011NonIrrigated</v>
          </cell>
          <cell r="S11990">
            <v>8</v>
          </cell>
        </row>
        <row r="11991">
          <cell r="A11991" t="str">
            <v>490390011All</v>
          </cell>
          <cell r="B11991">
            <v>28</v>
          </cell>
          <cell r="R11991" t="str">
            <v>490230016All</v>
          </cell>
          <cell r="S11991">
            <v>41</v>
          </cell>
        </row>
        <row r="11992">
          <cell r="A11992" t="str">
            <v>490390016All</v>
          </cell>
          <cell r="B11992">
            <v>42</v>
          </cell>
          <cell r="R11992" t="str">
            <v>490230041All</v>
          </cell>
          <cell r="S11992">
            <v>102</v>
          </cell>
        </row>
        <row r="11993">
          <cell r="A11993" t="str">
            <v>490390041All</v>
          </cell>
          <cell r="B11993">
            <v>103</v>
          </cell>
          <cell r="R11993" t="str">
            <v>490230079All</v>
          </cell>
          <cell r="S11993">
            <v>280</v>
          </cell>
        </row>
        <row r="11994">
          <cell r="A11994" t="str">
            <v>490410011All</v>
          </cell>
          <cell r="B11994">
            <v>44</v>
          </cell>
          <cell r="R11994" t="str">
            <v>490270011All</v>
          </cell>
          <cell r="S11994">
            <v>55</v>
          </cell>
        </row>
        <row r="11995">
          <cell r="A11995" t="str">
            <v>490410041All</v>
          </cell>
          <cell r="B11995">
            <v>103</v>
          </cell>
          <cell r="R11995" t="str">
            <v>490270016All</v>
          </cell>
          <cell r="S11995">
            <v>43</v>
          </cell>
        </row>
        <row r="11996">
          <cell r="A11996" t="str">
            <v>490430011All</v>
          </cell>
          <cell r="B11996">
            <v>13</v>
          </cell>
          <cell r="R11996" t="str">
            <v>490270041All</v>
          </cell>
          <cell r="S11996">
            <v>103</v>
          </cell>
        </row>
        <row r="11997">
          <cell r="A11997" t="str">
            <v>490430016All</v>
          </cell>
          <cell r="B11997">
            <v>39</v>
          </cell>
          <cell r="R11997" t="str">
            <v>490270091All</v>
          </cell>
          <cell r="S11997">
            <v>57</v>
          </cell>
        </row>
        <row r="11998">
          <cell r="A11998" t="str">
            <v>490450011All</v>
          </cell>
          <cell r="B11998">
            <v>36</v>
          </cell>
          <cell r="R11998" t="str">
            <v>490290011All</v>
          </cell>
          <cell r="S11998">
            <v>34</v>
          </cell>
        </row>
        <row r="11999">
          <cell r="A11999" t="str">
            <v>490450016All</v>
          </cell>
          <cell r="B11999">
            <v>37</v>
          </cell>
          <cell r="R11999" t="str">
            <v>490290091All</v>
          </cell>
          <cell r="S11999">
            <v>37</v>
          </cell>
        </row>
        <row r="12000">
          <cell r="A12000" t="str">
            <v>490450041All</v>
          </cell>
          <cell r="B12000">
            <v>103</v>
          </cell>
          <cell r="R12000" t="str">
            <v>490290091Irrigated</v>
          </cell>
          <cell r="S12000">
            <v>57</v>
          </cell>
        </row>
        <row r="12001">
          <cell r="A12001" t="str">
            <v>490470011All</v>
          </cell>
          <cell r="B12001">
            <v>43</v>
          </cell>
          <cell r="R12001" t="str">
            <v>490290091NonIrrigated</v>
          </cell>
          <cell r="S12001">
            <v>23</v>
          </cell>
        </row>
        <row r="12002">
          <cell r="A12002" t="str">
            <v>490470016All</v>
          </cell>
          <cell r="B12002">
            <v>41</v>
          </cell>
          <cell r="R12002" t="str">
            <v>490330011All</v>
          </cell>
          <cell r="S12002">
            <v>29</v>
          </cell>
        </row>
        <row r="12003">
          <cell r="A12003" t="str">
            <v>490470041All</v>
          </cell>
          <cell r="B12003">
            <v>101</v>
          </cell>
          <cell r="R12003" t="str">
            <v>490330016All</v>
          </cell>
          <cell r="S12003">
            <v>41</v>
          </cell>
        </row>
        <row r="12004">
          <cell r="A12004" t="str">
            <v>490490011All</v>
          </cell>
          <cell r="B12004">
            <v>8</v>
          </cell>
          <cell r="R12004" t="str">
            <v>490350011All</v>
          </cell>
          <cell r="S12004">
            <v>10</v>
          </cell>
        </row>
        <row r="12005">
          <cell r="A12005" t="str">
            <v>490490016All</v>
          </cell>
          <cell r="B12005">
            <v>44</v>
          </cell>
          <cell r="R12005" t="str">
            <v>490350041All</v>
          </cell>
          <cell r="S12005">
            <v>109</v>
          </cell>
        </row>
        <row r="12006">
          <cell r="A12006" t="str">
            <v>490490041All</v>
          </cell>
          <cell r="B12006">
            <v>107</v>
          </cell>
          <cell r="R12006" t="str">
            <v>490370011All</v>
          </cell>
          <cell r="S12006">
            <v>11</v>
          </cell>
        </row>
        <row r="12007">
          <cell r="A12007" t="str">
            <v>490490079All</v>
          </cell>
          <cell r="B12007">
            <v>303</v>
          </cell>
          <cell r="R12007" t="str">
            <v>490370016All</v>
          </cell>
          <cell r="S12007">
            <v>8</v>
          </cell>
        </row>
        <row r="12008">
          <cell r="A12008" t="str">
            <v>490530011All</v>
          </cell>
          <cell r="B12008">
            <v>35</v>
          </cell>
          <cell r="R12008" t="str">
            <v>490370016Irrigated</v>
          </cell>
          <cell r="S12008">
            <v>16</v>
          </cell>
        </row>
        <row r="12009">
          <cell r="A12009" t="str">
            <v>490570011All</v>
          </cell>
          <cell r="B12009">
            <v>69</v>
          </cell>
          <cell r="R12009" t="str">
            <v>490370016NonIrrigated</v>
          </cell>
          <cell r="S12009">
            <v>4</v>
          </cell>
        </row>
        <row r="12010">
          <cell r="A12010" t="str">
            <v>490570041All</v>
          </cell>
          <cell r="B12010">
            <v>109</v>
          </cell>
          <cell r="R12010" t="str">
            <v>490370079All</v>
          </cell>
          <cell r="S12010">
            <v>280</v>
          </cell>
        </row>
        <row r="12011">
          <cell r="A12011" t="str">
            <v>500010011All</v>
          </cell>
          <cell r="B12011">
            <v>35</v>
          </cell>
          <cell r="R12011" t="str">
            <v>490390011All</v>
          </cell>
          <cell r="S12011">
            <v>28</v>
          </cell>
        </row>
        <row r="12012">
          <cell r="A12012" t="str">
            <v>500010041All</v>
          </cell>
          <cell r="B12012">
            <v>67</v>
          </cell>
          <cell r="R12012" t="str">
            <v>490390016All</v>
          </cell>
          <cell r="S12012">
            <v>42</v>
          </cell>
        </row>
        <row r="12013">
          <cell r="A12013" t="str">
            <v>500010081All</v>
          </cell>
          <cell r="B12013">
            <v>25</v>
          </cell>
          <cell r="R12013" t="str">
            <v>490390041All</v>
          </cell>
          <cell r="S12013">
            <v>103</v>
          </cell>
        </row>
        <row r="12014">
          <cell r="A12014" t="str">
            <v>500010091All</v>
          </cell>
          <cell r="B12014">
            <v>39</v>
          </cell>
          <cell r="R12014" t="str">
            <v>490410011All</v>
          </cell>
          <cell r="S12014">
            <v>44</v>
          </cell>
        </row>
        <row r="12015">
          <cell r="A12015" t="str">
            <v>500030041All</v>
          </cell>
          <cell r="B12015">
            <v>67</v>
          </cell>
          <cell r="R12015" t="str">
            <v>490410041All</v>
          </cell>
          <cell r="S12015">
            <v>103</v>
          </cell>
        </row>
        <row r="12016">
          <cell r="A12016" t="str">
            <v>500050041All</v>
          </cell>
          <cell r="B12016">
            <v>67</v>
          </cell>
          <cell r="R12016" t="str">
            <v>490430011All</v>
          </cell>
          <cell r="S12016">
            <v>13</v>
          </cell>
        </row>
        <row r="12017">
          <cell r="A12017" t="str">
            <v>500070011All</v>
          </cell>
          <cell r="B12017">
            <v>35</v>
          </cell>
          <cell r="R12017" t="str">
            <v>490430016All</v>
          </cell>
          <cell r="S12017">
            <v>39</v>
          </cell>
        </row>
        <row r="12018">
          <cell r="A12018" t="str">
            <v>500070041All</v>
          </cell>
          <cell r="B12018">
            <v>67</v>
          </cell>
          <cell r="R12018" t="str">
            <v>490450011All</v>
          </cell>
          <cell r="S12018">
            <v>36</v>
          </cell>
        </row>
        <row r="12019">
          <cell r="A12019" t="str">
            <v>500070081All</v>
          </cell>
          <cell r="B12019">
            <v>25</v>
          </cell>
          <cell r="R12019" t="str">
            <v>490450016All</v>
          </cell>
          <cell r="S12019">
            <v>37</v>
          </cell>
        </row>
        <row r="12020">
          <cell r="A12020" t="str">
            <v>500090041All</v>
          </cell>
          <cell r="B12020">
            <v>67</v>
          </cell>
          <cell r="R12020" t="str">
            <v>490450041All</v>
          </cell>
          <cell r="S12020">
            <v>103</v>
          </cell>
        </row>
        <row r="12021">
          <cell r="A12021" t="str">
            <v>500110041All</v>
          </cell>
          <cell r="B12021">
            <v>67</v>
          </cell>
          <cell r="R12021" t="str">
            <v>490470011All</v>
          </cell>
          <cell r="S12021">
            <v>43</v>
          </cell>
        </row>
        <row r="12022">
          <cell r="A12022" t="str">
            <v>500110081All</v>
          </cell>
          <cell r="B12022">
            <v>25</v>
          </cell>
          <cell r="R12022" t="str">
            <v>490470016All</v>
          </cell>
          <cell r="S12022">
            <v>41</v>
          </cell>
        </row>
        <row r="12023">
          <cell r="A12023" t="str">
            <v>500130041All</v>
          </cell>
          <cell r="B12023">
            <v>67</v>
          </cell>
          <cell r="R12023" t="str">
            <v>490470041All</v>
          </cell>
          <cell r="S12023">
            <v>101</v>
          </cell>
        </row>
        <row r="12024">
          <cell r="A12024" t="str">
            <v>500150041All</v>
          </cell>
          <cell r="B12024">
            <v>67</v>
          </cell>
          <cell r="R12024" t="str">
            <v>490490011All</v>
          </cell>
          <cell r="S12024">
            <v>8</v>
          </cell>
        </row>
        <row r="12025">
          <cell r="A12025" t="str">
            <v>500170041All</v>
          </cell>
          <cell r="B12025">
            <v>67</v>
          </cell>
          <cell r="R12025" t="str">
            <v>490490016All</v>
          </cell>
          <cell r="S12025">
            <v>44</v>
          </cell>
        </row>
        <row r="12026">
          <cell r="A12026" t="str">
            <v>500190041All</v>
          </cell>
          <cell r="B12026">
            <v>67</v>
          </cell>
          <cell r="R12026" t="str">
            <v>490490041All</v>
          </cell>
          <cell r="S12026">
            <v>107</v>
          </cell>
        </row>
        <row r="12027">
          <cell r="A12027" t="str">
            <v>500210041All</v>
          </cell>
          <cell r="B12027">
            <v>67</v>
          </cell>
          <cell r="R12027" t="str">
            <v>490490079All</v>
          </cell>
          <cell r="S12027">
            <v>303</v>
          </cell>
        </row>
        <row r="12028">
          <cell r="A12028" t="str">
            <v>500230041All</v>
          </cell>
          <cell r="B12028">
            <v>67</v>
          </cell>
          <cell r="R12028" t="str">
            <v>490530011All</v>
          </cell>
          <cell r="S12028">
            <v>35</v>
          </cell>
        </row>
        <row r="12029">
          <cell r="A12029" t="str">
            <v>500250041All</v>
          </cell>
          <cell r="B12029">
            <v>67</v>
          </cell>
          <cell r="R12029" t="str">
            <v>490570011All</v>
          </cell>
          <cell r="S12029">
            <v>69</v>
          </cell>
        </row>
        <row r="12030">
          <cell r="A12030" t="str">
            <v>500270041All</v>
          </cell>
          <cell r="B12030">
            <v>67</v>
          </cell>
          <cell r="R12030" t="str">
            <v>490570041All</v>
          </cell>
          <cell r="S12030">
            <v>109</v>
          </cell>
        </row>
        <row r="12031">
          <cell r="A12031" t="str">
            <v>510010011All</v>
          </cell>
          <cell r="B12031">
            <v>42</v>
          </cell>
          <cell r="R12031" t="str">
            <v>500010011All</v>
          </cell>
          <cell r="S12031">
            <v>35</v>
          </cell>
        </row>
        <row r="12032">
          <cell r="A12032" t="str">
            <v>510010041All</v>
          </cell>
          <cell r="B12032">
            <v>85</v>
          </cell>
          <cell r="R12032" t="str">
            <v>500010041All</v>
          </cell>
          <cell r="S12032">
            <v>67</v>
          </cell>
        </row>
        <row r="12033">
          <cell r="A12033" t="str">
            <v>510010051All</v>
          </cell>
          <cell r="B12033">
            <v>32</v>
          </cell>
          <cell r="R12033" t="str">
            <v>500010081All</v>
          </cell>
          <cell r="S12033">
            <v>25</v>
          </cell>
        </row>
        <row r="12034">
          <cell r="A12034" t="str">
            <v>510010081All</v>
          </cell>
          <cell r="B12034">
            <v>22</v>
          </cell>
          <cell r="R12034" t="str">
            <v>500010091All</v>
          </cell>
          <cell r="S12034">
            <v>39</v>
          </cell>
        </row>
        <row r="12035">
          <cell r="A12035" t="str">
            <v>510010091All</v>
          </cell>
          <cell r="B12035">
            <v>59</v>
          </cell>
          <cell r="R12035" t="str">
            <v>500030041All</v>
          </cell>
          <cell r="S12035">
            <v>67</v>
          </cell>
        </row>
        <row r="12036">
          <cell r="A12036" t="str">
            <v>510030011All</v>
          </cell>
          <cell r="B12036">
            <v>34</v>
          </cell>
          <cell r="R12036" t="str">
            <v>500050041All</v>
          </cell>
          <cell r="S12036">
            <v>67</v>
          </cell>
        </row>
        <row r="12037">
          <cell r="A12037" t="str">
            <v>510030041All</v>
          </cell>
          <cell r="B12037">
            <v>62</v>
          </cell>
          <cell r="R12037" t="str">
            <v>500070011All</v>
          </cell>
          <cell r="S12037">
            <v>35</v>
          </cell>
        </row>
        <row r="12038">
          <cell r="A12038" t="str">
            <v>510030051All</v>
          </cell>
          <cell r="B12038">
            <v>32</v>
          </cell>
          <cell r="R12038" t="str">
            <v>500070041All</v>
          </cell>
          <cell r="S12038">
            <v>67</v>
          </cell>
        </row>
        <row r="12039">
          <cell r="A12039" t="str">
            <v>510030081All</v>
          </cell>
          <cell r="B12039">
            <v>20</v>
          </cell>
          <cell r="R12039" t="str">
            <v>500070081All</v>
          </cell>
          <cell r="S12039">
            <v>25</v>
          </cell>
        </row>
        <row r="12040">
          <cell r="A12040" t="str">
            <v>510050011All</v>
          </cell>
          <cell r="B12040">
            <v>41</v>
          </cell>
          <cell r="R12040" t="str">
            <v>500090041All</v>
          </cell>
          <cell r="S12040">
            <v>67</v>
          </cell>
        </row>
        <row r="12041">
          <cell r="A12041" t="str">
            <v>510050041All</v>
          </cell>
          <cell r="B12041">
            <v>58</v>
          </cell>
          <cell r="R12041" t="str">
            <v>500110041All</v>
          </cell>
          <cell r="S12041">
            <v>67</v>
          </cell>
        </row>
        <row r="12042">
          <cell r="A12042" t="str">
            <v>510050081All</v>
          </cell>
          <cell r="B12042">
            <v>17</v>
          </cell>
          <cell r="R12042" t="str">
            <v>500110081All</v>
          </cell>
          <cell r="S12042">
            <v>25</v>
          </cell>
        </row>
        <row r="12043">
          <cell r="A12043" t="str">
            <v>510070011All</v>
          </cell>
          <cell r="B12043">
            <v>43</v>
          </cell>
          <cell r="R12043" t="str">
            <v>500130041All</v>
          </cell>
          <cell r="S12043">
            <v>67</v>
          </cell>
        </row>
        <row r="12044">
          <cell r="A12044" t="str">
            <v>510070041All</v>
          </cell>
          <cell r="B12044">
            <v>66</v>
          </cell>
          <cell r="R12044" t="str">
            <v>500150041All</v>
          </cell>
          <cell r="S12044">
            <v>67</v>
          </cell>
        </row>
        <row r="12045">
          <cell r="A12045" t="str">
            <v>510070051All</v>
          </cell>
          <cell r="B12045">
            <v>32</v>
          </cell>
          <cell r="R12045" t="str">
            <v>500170041All</v>
          </cell>
          <cell r="S12045">
            <v>67</v>
          </cell>
        </row>
        <row r="12046">
          <cell r="A12046" t="str">
            <v>510070081All</v>
          </cell>
          <cell r="B12046">
            <v>20</v>
          </cell>
          <cell r="R12046" t="str">
            <v>500190041All</v>
          </cell>
          <cell r="S12046">
            <v>67</v>
          </cell>
        </row>
        <row r="12047">
          <cell r="A12047" t="str">
            <v>510070091All</v>
          </cell>
          <cell r="B12047">
            <v>55</v>
          </cell>
          <cell r="R12047" t="str">
            <v>500210041All</v>
          </cell>
          <cell r="S12047">
            <v>67</v>
          </cell>
        </row>
        <row r="12048">
          <cell r="A12048" t="str">
            <v>510090041All</v>
          </cell>
          <cell r="B12048">
            <v>60</v>
          </cell>
          <cell r="R12048" t="str">
            <v>500230041All</v>
          </cell>
          <cell r="S12048">
            <v>67</v>
          </cell>
        </row>
        <row r="12049">
          <cell r="A12049" t="str">
            <v>510090081All</v>
          </cell>
          <cell r="B12049">
            <v>20</v>
          </cell>
          <cell r="R12049" t="str">
            <v>500250041All</v>
          </cell>
          <cell r="S12049">
            <v>67</v>
          </cell>
        </row>
        <row r="12050">
          <cell r="A12050" t="str">
            <v>510110011All</v>
          </cell>
          <cell r="B12050">
            <v>34</v>
          </cell>
          <cell r="R12050" t="str">
            <v>500270041All</v>
          </cell>
          <cell r="S12050">
            <v>67</v>
          </cell>
        </row>
        <row r="12051">
          <cell r="A12051" t="str">
            <v>510110016All</v>
          </cell>
          <cell r="B12051">
            <v>39</v>
          </cell>
          <cell r="R12051" t="str">
            <v>510010011All</v>
          </cell>
          <cell r="S12051">
            <v>42</v>
          </cell>
        </row>
        <row r="12052">
          <cell r="A12052" t="str">
            <v>510110041All</v>
          </cell>
          <cell r="B12052">
            <v>53</v>
          </cell>
          <cell r="R12052" t="str">
            <v>510010041All</v>
          </cell>
          <cell r="S12052">
            <v>85</v>
          </cell>
        </row>
        <row r="12053">
          <cell r="A12053" t="str">
            <v>510110051All</v>
          </cell>
          <cell r="B12053">
            <v>32</v>
          </cell>
          <cell r="R12053" t="str">
            <v>510010051All</v>
          </cell>
          <cell r="S12053">
            <v>32</v>
          </cell>
        </row>
        <row r="12054">
          <cell r="A12054" t="str">
            <v>510110081All</v>
          </cell>
          <cell r="B12054">
            <v>20</v>
          </cell>
          <cell r="R12054" t="str">
            <v>510010081All</v>
          </cell>
          <cell r="S12054">
            <v>22</v>
          </cell>
        </row>
        <row r="12055">
          <cell r="A12055" t="str">
            <v>510110091All</v>
          </cell>
          <cell r="B12055">
            <v>48</v>
          </cell>
          <cell r="R12055" t="str">
            <v>510010091All</v>
          </cell>
          <cell r="S12055">
            <v>59</v>
          </cell>
        </row>
        <row r="12056">
          <cell r="A12056" t="str">
            <v>510150011All</v>
          </cell>
          <cell r="B12056">
            <v>41</v>
          </cell>
          <cell r="R12056" t="str">
            <v>510030011All</v>
          </cell>
          <cell r="S12056">
            <v>34</v>
          </cell>
        </row>
        <row r="12057">
          <cell r="A12057" t="str">
            <v>510150016All</v>
          </cell>
          <cell r="B12057">
            <v>34</v>
          </cell>
          <cell r="R12057" t="str">
            <v>510030041All</v>
          </cell>
          <cell r="S12057">
            <v>62</v>
          </cell>
        </row>
        <row r="12058">
          <cell r="A12058" t="str">
            <v>510150041All</v>
          </cell>
          <cell r="B12058">
            <v>75</v>
          </cell>
          <cell r="R12058" t="str">
            <v>510030051All</v>
          </cell>
          <cell r="S12058">
            <v>32</v>
          </cell>
        </row>
        <row r="12059">
          <cell r="A12059" t="str">
            <v>510150051All</v>
          </cell>
          <cell r="B12059">
            <v>32</v>
          </cell>
          <cell r="R12059" t="str">
            <v>510030081All</v>
          </cell>
          <cell r="S12059">
            <v>20</v>
          </cell>
        </row>
        <row r="12060">
          <cell r="A12060" t="str">
            <v>510150081All</v>
          </cell>
          <cell r="B12060">
            <v>26</v>
          </cell>
          <cell r="R12060" t="str">
            <v>510050011All</v>
          </cell>
          <cell r="S12060">
            <v>41</v>
          </cell>
        </row>
        <row r="12061">
          <cell r="A12061" t="str">
            <v>510150091All</v>
          </cell>
          <cell r="B12061">
            <v>57</v>
          </cell>
          <cell r="R12061" t="str">
            <v>510050041All</v>
          </cell>
          <cell r="S12061">
            <v>58</v>
          </cell>
        </row>
        <row r="12062">
          <cell r="A12062" t="str">
            <v>510170011All</v>
          </cell>
          <cell r="B12062">
            <v>39</v>
          </cell>
          <cell r="R12062" t="str">
            <v>510050081All</v>
          </cell>
          <cell r="S12062">
            <v>17</v>
          </cell>
        </row>
        <row r="12063">
          <cell r="A12063" t="str">
            <v>510170041All</v>
          </cell>
          <cell r="B12063">
            <v>55</v>
          </cell>
          <cell r="R12063" t="str">
            <v>510070011All</v>
          </cell>
          <cell r="S12063">
            <v>43</v>
          </cell>
        </row>
        <row r="12064">
          <cell r="A12064" t="str">
            <v>510170081All</v>
          </cell>
          <cell r="B12064">
            <v>17</v>
          </cell>
          <cell r="R12064" t="str">
            <v>510070041All</v>
          </cell>
          <cell r="S12064">
            <v>66</v>
          </cell>
        </row>
        <row r="12065">
          <cell r="A12065" t="str">
            <v>510190011All</v>
          </cell>
          <cell r="B12065">
            <v>34</v>
          </cell>
          <cell r="R12065" t="str">
            <v>510070051All</v>
          </cell>
          <cell r="S12065">
            <v>32</v>
          </cell>
        </row>
        <row r="12066">
          <cell r="A12066" t="str">
            <v>510190016All</v>
          </cell>
          <cell r="B12066">
            <v>39</v>
          </cell>
          <cell r="R12066" t="str">
            <v>510070081All</v>
          </cell>
          <cell r="S12066">
            <v>20</v>
          </cell>
        </row>
        <row r="12067">
          <cell r="A12067" t="str">
            <v>510190041All</v>
          </cell>
          <cell r="B12067">
            <v>62</v>
          </cell>
          <cell r="R12067" t="str">
            <v>510070091All</v>
          </cell>
          <cell r="S12067">
            <v>55</v>
          </cell>
        </row>
        <row r="12068">
          <cell r="A12068" t="str">
            <v>510190081All</v>
          </cell>
          <cell r="B12068">
            <v>20</v>
          </cell>
          <cell r="R12068" t="str">
            <v>510090041All</v>
          </cell>
          <cell r="S12068">
            <v>60</v>
          </cell>
        </row>
        <row r="12069">
          <cell r="A12069" t="str">
            <v>510190091All</v>
          </cell>
          <cell r="B12069">
            <v>48</v>
          </cell>
          <cell r="R12069" t="str">
            <v>510090081All</v>
          </cell>
          <cell r="S12069">
            <v>20</v>
          </cell>
        </row>
        <row r="12070">
          <cell r="A12070" t="str">
            <v>510210041All</v>
          </cell>
          <cell r="B12070">
            <v>58</v>
          </cell>
          <cell r="R12070" t="str">
            <v>510110011All</v>
          </cell>
          <cell r="S12070">
            <v>34</v>
          </cell>
        </row>
        <row r="12071">
          <cell r="A12071" t="str">
            <v>510230011All</v>
          </cell>
          <cell r="B12071">
            <v>40</v>
          </cell>
          <cell r="R12071" t="str">
            <v>510110016All</v>
          </cell>
          <cell r="S12071">
            <v>39</v>
          </cell>
        </row>
        <row r="12072">
          <cell r="A12072" t="str">
            <v>510230041All</v>
          </cell>
          <cell r="B12072">
            <v>65</v>
          </cell>
          <cell r="R12072" t="str">
            <v>510110041All</v>
          </cell>
          <cell r="S12072">
            <v>53</v>
          </cell>
        </row>
        <row r="12073">
          <cell r="A12073" t="str">
            <v>510230051All</v>
          </cell>
          <cell r="B12073">
            <v>32</v>
          </cell>
          <cell r="R12073" t="str">
            <v>510110051All</v>
          </cell>
          <cell r="S12073">
            <v>32</v>
          </cell>
        </row>
        <row r="12074">
          <cell r="A12074" t="str">
            <v>510230081All</v>
          </cell>
          <cell r="B12074">
            <v>17</v>
          </cell>
          <cell r="R12074" t="str">
            <v>510110081All</v>
          </cell>
          <cell r="S12074">
            <v>20</v>
          </cell>
        </row>
        <row r="12075">
          <cell r="A12075" t="str">
            <v>510250011All</v>
          </cell>
          <cell r="B12075">
            <v>33</v>
          </cell>
          <cell r="R12075" t="str">
            <v>510110091All</v>
          </cell>
          <cell r="S12075">
            <v>48</v>
          </cell>
        </row>
        <row r="12076">
          <cell r="A12076" t="str">
            <v>510250041All</v>
          </cell>
          <cell r="B12076">
            <v>56</v>
          </cell>
          <cell r="R12076" t="str">
            <v>510150011All</v>
          </cell>
          <cell r="S12076">
            <v>41</v>
          </cell>
        </row>
        <row r="12077">
          <cell r="A12077" t="str">
            <v>510250051All</v>
          </cell>
          <cell r="B12077">
            <v>32</v>
          </cell>
          <cell r="R12077" t="str">
            <v>510150016All</v>
          </cell>
          <cell r="S12077">
            <v>34</v>
          </cell>
        </row>
        <row r="12078">
          <cell r="A12078" t="str">
            <v>510250075All</v>
          </cell>
          <cell r="B12078">
            <v>1758</v>
          </cell>
          <cell r="R12078" t="str">
            <v>510150041All</v>
          </cell>
          <cell r="S12078">
            <v>75</v>
          </cell>
        </row>
        <row r="12079">
          <cell r="A12079" t="str">
            <v>510250081All</v>
          </cell>
          <cell r="B12079">
            <v>15</v>
          </cell>
          <cell r="R12079" t="str">
            <v>510150051All</v>
          </cell>
          <cell r="S12079">
            <v>32</v>
          </cell>
        </row>
        <row r="12080">
          <cell r="A12080" t="str">
            <v>510270041All</v>
          </cell>
          <cell r="B12080">
            <v>53</v>
          </cell>
          <cell r="R12080" t="str">
            <v>510150081All</v>
          </cell>
          <cell r="S12080">
            <v>26</v>
          </cell>
        </row>
        <row r="12081">
          <cell r="A12081" t="str">
            <v>510290011All</v>
          </cell>
          <cell r="B12081">
            <v>34</v>
          </cell>
          <cell r="R12081" t="str">
            <v>510150091All</v>
          </cell>
          <cell r="S12081">
            <v>57</v>
          </cell>
        </row>
        <row r="12082">
          <cell r="A12082" t="str">
            <v>510290041All</v>
          </cell>
          <cell r="B12082">
            <v>52</v>
          </cell>
          <cell r="R12082" t="str">
            <v>510170011All</v>
          </cell>
          <cell r="S12082">
            <v>39</v>
          </cell>
        </row>
        <row r="12083">
          <cell r="A12083" t="str">
            <v>510290051All</v>
          </cell>
          <cell r="B12083">
            <v>32</v>
          </cell>
          <cell r="R12083" t="str">
            <v>510170041All</v>
          </cell>
          <cell r="S12083">
            <v>55</v>
          </cell>
        </row>
        <row r="12084">
          <cell r="A12084" t="str">
            <v>510290081All</v>
          </cell>
          <cell r="B12084">
            <v>20</v>
          </cell>
          <cell r="R12084" t="str">
            <v>510170081All</v>
          </cell>
          <cell r="S12084">
            <v>17</v>
          </cell>
        </row>
        <row r="12085">
          <cell r="A12085" t="str">
            <v>510290091All</v>
          </cell>
          <cell r="B12085">
            <v>48</v>
          </cell>
          <cell r="R12085" t="str">
            <v>510190011All</v>
          </cell>
          <cell r="S12085">
            <v>34</v>
          </cell>
        </row>
        <row r="12086">
          <cell r="A12086" t="str">
            <v>510310011All</v>
          </cell>
          <cell r="B12086">
            <v>30</v>
          </cell>
          <cell r="R12086" t="str">
            <v>510190016All</v>
          </cell>
          <cell r="S12086">
            <v>39</v>
          </cell>
        </row>
        <row r="12087">
          <cell r="A12087" t="str">
            <v>510310016All</v>
          </cell>
          <cell r="B12087">
            <v>39</v>
          </cell>
          <cell r="R12087" t="str">
            <v>510190041All</v>
          </cell>
          <cell r="S12087">
            <v>62</v>
          </cell>
        </row>
        <row r="12088">
          <cell r="A12088" t="str">
            <v>510310041All</v>
          </cell>
          <cell r="B12088">
            <v>53</v>
          </cell>
          <cell r="R12088" t="str">
            <v>510190081All</v>
          </cell>
          <cell r="S12088">
            <v>20</v>
          </cell>
        </row>
        <row r="12089">
          <cell r="A12089" t="str">
            <v>510310051All</v>
          </cell>
          <cell r="B12089">
            <v>32</v>
          </cell>
          <cell r="R12089" t="str">
            <v>510190091All</v>
          </cell>
          <cell r="S12089">
            <v>48</v>
          </cell>
        </row>
        <row r="12090">
          <cell r="A12090" t="str">
            <v>510310081All</v>
          </cell>
          <cell r="B12090">
            <v>16</v>
          </cell>
          <cell r="R12090" t="str">
            <v>510210041All</v>
          </cell>
          <cell r="S12090">
            <v>58</v>
          </cell>
        </row>
        <row r="12091">
          <cell r="A12091" t="str">
            <v>510310091All</v>
          </cell>
          <cell r="B12091">
            <v>48</v>
          </cell>
          <cell r="R12091" t="str">
            <v>510230011All</v>
          </cell>
          <cell r="S12091">
            <v>40</v>
          </cell>
        </row>
        <row r="12092">
          <cell r="A12092" t="str">
            <v>510330011All</v>
          </cell>
          <cell r="B12092">
            <v>43</v>
          </cell>
          <cell r="R12092" t="str">
            <v>510230041All</v>
          </cell>
          <cell r="S12092">
            <v>65</v>
          </cell>
        </row>
        <row r="12093">
          <cell r="A12093" t="str">
            <v>510330041All</v>
          </cell>
          <cell r="B12093">
            <v>76</v>
          </cell>
          <cell r="R12093" t="str">
            <v>510230051All</v>
          </cell>
          <cell r="S12093">
            <v>32</v>
          </cell>
        </row>
        <row r="12094">
          <cell r="A12094" t="str">
            <v>510330051All</v>
          </cell>
          <cell r="B12094">
            <v>32</v>
          </cell>
          <cell r="R12094" t="str">
            <v>510230081All</v>
          </cell>
          <cell r="S12094">
            <v>17</v>
          </cell>
        </row>
        <row r="12095">
          <cell r="A12095" t="str">
            <v>510330081All</v>
          </cell>
          <cell r="B12095">
            <v>20</v>
          </cell>
          <cell r="R12095" t="str">
            <v>510250011All</v>
          </cell>
          <cell r="S12095">
            <v>33</v>
          </cell>
        </row>
        <row r="12096">
          <cell r="A12096" t="str">
            <v>510330091All</v>
          </cell>
          <cell r="B12096">
            <v>56</v>
          </cell>
          <cell r="R12096" t="str">
            <v>510250041All</v>
          </cell>
          <cell r="S12096">
            <v>56</v>
          </cell>
        </row>
        <row r="12097">
          <cell r="A12097" t="str">
            <v>510350041All</v>
          </cell>
          <cell r="B12097">
            <v>58</v>
          </cell>
          <cell r="R12097" t="str">
            <v>510250051All</v>
          </cell>
          <cell r="S12097">
            <v>32</v>
          </cell>
        </row>
        <row r="12098">
          <cell r="A12098" t="str">
            <v>510360011All</v>
          </cell>
          <cell r="B12098">
            <v>43</v>
          </cell>
          <cell r="R12098" t="str">
            <v>510250075All</v>
          </cell>
          <cell r="S12098">
            <v>1758</v>
          </cell>
        </row>
        <row r="12099">
          <cell r="A12099" t="str">
            <v>510360041All</v>
          </cell>
          <cell r="B12099">
            <v>82</v>
          </cell>
          <cell r="R12099" t="str">
            <v>510250081All</v>
          </cell>
          <cell r="S12099">
            <v>15</v>
          </cell>
        </row>
        <row r="12100">
          <cell r="A12100" t="str">
            <v>510360051All</v>
          </cell>
          <cell r="B12100">
            <v>32</v>
          </cell>
          <cell r="R12100" t="str">
            <v>510270041All</v>
          </cell>
          <cell r="S12100">
            <v>53</v>
          </cell>
        </row>
        <row r="12101">
          <cell r="A12101" t="str">
            <v>510360081All</v>
          </cell>
          <cell r="B12101">
            <v>22</v>
          </cell>
          <cell r="R12101" t="str">
            <v>510290011All</v>
          </cell>
          <cell r="S12101">
            <v>34</v>
          </cell>
        </row>
        <row r="12102">
          <cell r="A12102" t="str">
            <v>510360091All</v>
          </cell>
          <cell r="B12102">
            <v>56</v>
          </cell>
          <cell r="R12102" t="str">
            <v>510290041All</v>
          </cell>
          <cell r="S12102">
            <v>52</v>
          </cell>
        </row>
        <row r="12103">
          <cell r="A12103" t="str">
            <v>510370011All</v>
          </cell>
          <cell r="B12103">
            <v>26</v>
          </cell>
          <cell r="R12103" t="str">
            <v>510290051All</v>
          </cell>
          <cell r="S12103">
            <v>32</v>
          </cell>
        </row>
        <row r="12104">
          <cell r="A12104" t="str">
            <v>510370016All</v>
          </cell>
          <cell r="B12104">
            <v>42</v>
          </cell>
          <cell r="R12104" t="str">
            <v>510290081All</v>
          </cell>
          <cell r="S12104">
            <v>20</v>
          </cell>
        </row>
        <row r="12105">
          <cell r="A12105" t="str">
            <v>510370041All</v>
          </cell>
          <cell r="B12105">
            <v>57</v>
          </cell>
          <cell r="R12105" t="str">
            <v>510290091All</v>
          </cell>
          <cell r="S12105">
            <v>48</v>
          </cell>
        </row>
        <row r="12106">
          <cell r="A12106" t="str">
            <v>510370051All</v>
          </cell>
          <cell r="B12106">
            <v>32</v>
          </cell>
          <cell r="R12106" t="str">
            <v>510310011All</v>
          </cell>
          <cell r="S12106">
            <v>30</v>
          </cell>
        </row>
        <row r="12107">
          <cell r="A12107" t="str">
            <v>510370081All</v>
          </cell>
          <cell r="B12107">
            <v>18</v>
          </cell>
          <cell r="R12107" t="str">
            <v>510310016All</v>
          </cell>
          <cell r="S12107">
            <v>39</v>
          </cell>
        </row>
        <row r="12108">
          <cell r="A12108" t="str">
            <v>510370091All</v>
          </cell>
          <cell r="B12108">
            <v>48</v>
          </cell>
          <cell r="R12108" t="str">
            <v>510310041All</v>
          </cell>
          <cell r="S12108">
            <v>53</v>
          </cell>
        </row>
        <row r="12109">
          <cell r="A12109" t="str">
            <v>510410011All</v>
          </cell>
          <cell r="B12109">
            <v>39</v>
          </cell>
          <cell r="R12109" t="str">
            <v>510310051All</v>
          </cell>
          <cell r="S12109">
            <v>32</v>
          </cell>
        </row>
        <row r="12110">
          <cell r="A12110" t="str">
            <v>510410041All</v>
          </cell>
          <cell r="B12110">
            <v>63</v>
          </cell>
          <cell r="R12110" t="str">
            <v>510310081All</v>
          </cell>
          <cell r="S12110">
            <v>16</v>
          </cell>
        </row>
        <row r="12111">
          <cell r="A12111" t="str">
            <v>510410051All</v>
          </cell>
          <cell r="B12111">
            <v>32</v>
          </cell>
          <cell r="R12111" t="str">
            <v>510310091All</v>
          </cell>
          <cell r="S12111">
            <v>48</v>
          </cell>
        </row>
        <row r="12112">
          <cell r="A12112" t="str">
            <v>510410081All</v>
          </cell>
          <cell r="B12112">
            <v>17</v>
          </cell>
          <cell r="R12112" t="str">
            <v>510330011All</v>
          </cell>
          <cell r="S12112">
            <v>43</v>
          </cell>
        </row>
        <row r="12113">
          <cell r="A12113" t="str">
            <v>510430011All</v>
          </cell>
          <cell r="B12113">
            <v>40</v>
          </cell>
          <cell r="R12113" t="str">
            <v>510330041All</v>
          </cell>
          <cell r="S12113">
            <v>76</v>
          </cell>
        </row>
        <row r="12114">
          <cell r="A12114" t="str">
            <v>510430016All</v>
          </cell>
          <cell r="B12114">
            <v>34</v>
          </cell>
          <cell r="R12114" t="str">
            <v>510330051All</v>
          </cell>
          <cell r="S12114">
            <v>32</v>
          </cell>
        </row>
        <row r="12115">
          <cell r="A12115" t="str">
            <v>510430041All</v>
          </cell>
          <cell r="B12115">
            <v>71</v>
          </cell>
          <cell r="R12115" t="str">
            <v>510330081All</v>
          </cell>
          <cell r="S12115">
            <v>20</v>
          </cell>
        </row>
        <row r="12116">
          <cell r="A12116" t="str">
            <v>510430051All</v>
          </cell>
          <cell r="B12116">
            <v>32</v>
          </cell>
          <cell r="R12116" t="str">
            <v>510330091All</v>
          </cell>
          <cell r="S12116">
            <v>56</v>
          </cell>
        </row>
        <row r="12117">
          <cell r="A12117" t="str">
            <v>510430081All</v>
          </cell>
          <cell r="B12117">
            <v>26</v>
          </cell>
          <cell r="R12117" t="str">
            <v>510350041All</v>
          </cell>
          <cell r="S12117">
            <v>58</v>
          </cell>
        </row>
        <row r="12118">
          <cell r="A12118" t="str">
            <v>510430091All</v>
          </cell>
          <cell r="B12118">
            <v>47</v>
          </cell>
          <cell r="R12118" t="str">
            <v>510360011All</v>
          </cell>
          <cell r="S12118">
            <v>43</v>
          </cell>
        </row>
        <row r="12119">
          <cell r="A12119" t="str">
            <v>510450041All</v>
          </cell>
          <cell r="B12119">
            <v>55</v>
          </cell>
          <cell r="R12119" t="str">
            <v>510360041All</v>
          </cell>
          <cell r="S12119">
            <v>82</v>
          </cell>
        </row>
        <row r="12120">
          <cell r="A12120" t="str">
            <v>510450081All</v>
          </cell>
          <cell r="B12120">
            <v>17</v>
          </cell>
          <cell r="R12120" t="str">
            <v>510360051All</v>
          </cell>
          <cell r="S12120">
            <v>32</v>
          </cell>
        </row>
        <row r="12121">
          <cell r="A12121" t="str">
            <v>510470011All</v>
          </cell>
          <cell r="B12121">
            <v>37</v>
          </cell>
          <cell r="R12121" t="str">
            <v>510360081All</v>
          </cell>
          <cell r="S12121">
            <v>22</v>
          </cell>
        </row>
        <row r="12122">
          <cell r="A12122" t="str">
            <v>510470041All</v>
          </cell>
          <cell r="B12122">
            <v>74</v>
          </cell>
          <cell r="R12122" t="str">
            <v>510360091All</v>
          </cell>
          <cell r="S12122">
            <v>56</v>
          </cell>
        </row>
        <row r="12123">
          <cell r="A12123" t="str">
            <v>510470051All</v>
          </cell>
          <cell r="B12123">
            <v>32</v>
          </cell>
          <cell r="R12123" t="str">
            <v>510370011All</v>
          </cell>
          <cell r="S12123">
            <v>26</v>
          </cell>
        </row>
        <row r="12124">
          <cell r="A12124" t="str">
            <v>510470081All</v>
          </cell>
          <cell r="B12124">
            <v>26</v>
          </cell>
          <cell r="R12124" t="str">
            <v>510370016All</v>
          </cell>
          <cell r="S12124">
            <v>42</v>
          </cell>
        </row>
        <row r="12125">
          <cell r="A12125" t="str">
            <v>510470091All</v>
          </cell>
          <cell r="B12125">
            <v>48</v>
          </cell>
          <cell r="R12125" t="str">
            <v>510370041All</v>
          </cell>
          <cell r="S12125">
            <v>57</v>
          </cell>
        </row>
        <row r="12126">
          <cell r="A12126" t="str">
            <v>510490011All</v>
          </cell>
          <cell r="B12126">
            <v>42</v>
          </cell>
          <cell r="R12126" t="str">
            <v>510370051All</v>
          </cell>
          <cell r="S12126">
            <v>32</v>
          </cell>
        </row>
        <row r="12127">
          <cell r="A12127" t="str">
            <v>510490041All</v>
          </cell>
          <cell r="B12127">
            <v>59</v>
          </cell>
          <cell r="R12127" t="str">
            <v>510370081All</v>
          </cell>
          <cell r="S12127">
            <v>18</v>
          </cell>
        </row>
        <row r="12128">
          <cell r="A12128" t="str">
            <v>510490051All</v>
          </cell>
          <cell r="B12128">
            <v>32</v>
          </cell>
          <cell r="R12128" t="str">
            <v>510370091All</v>
          </cell>
          <cell r="S12128">
            <v>48</v>
          </cell>
        </row>
        <row r="12129">
          <cell r="A12129" t="str">
            <v>510490081All</v>
          </cell>
          <cell r="B12129">
            <v>20</v>
          </cell>
          <cell r="R12129" t="str">
            <v>510410011All</v>
          </cell>
          <cell r="S12129">
            <v>39</v>
          </cell>
        </row>
        <row r="12130">
          <cell r="A12130" t="str">
            <v>510490091All</v>
          </cell>
          <cell r="B12130">
            <v>55</v>
          </cell>
          <cell r="R12130" t="str">
            <v>510410041All</v>
          </cell>
          <cell r="S12130">
            <v>63</v>
          </cell>
        </row>
        <row r="12131">
          <cell r="A12131" t="str">
            <v>510510041All</v>
          </cell>
          <cell r="B12131">
            <v>53</v>
          </cell>
          <cell r="R12131" t="str">
            <v>510410051All</v>
          </cell>
          <cell r="S12131">
            <v>32</v>
          </cell>
        </row>
        <row r="12132">
          <cell r="A12132" t="str">
            <v>510530011All</v>
          </cell>
          <cell r="B12132">
            <v>43</v>
          </cell>
          <cell r="R12132" t="str">
            <v>510410081All</v>
          </cell>
          <cell r="S12132">
            <v>17</v>
          </cell>
        </row>
        <row r="12133">
          <cell r="A12133" t="str">
            <v>510530041All</v>
          </cell>
          <cell r="B12133">
            <v>62</v>
          </cell>
          <cell r="R12133" t="str">
            <v>510430011All</v>
          </cell>
          <cell r="S12133">
            <v>40</v>
          </cell>
        </row>
        <row r="12134">
          <cell r="A12134" t="str">
            <v>510530051All</v>
          </cell>
          <cell r="B12134">
            <v>32</v>
          </cell>
          <cell r="R12134" t="str">
            <v>510430016All</v>
          </cell>
          <cell r="S12134">
            <v>34</v>
          </cell>
        </row>
        <row r="12135">
          <cell r="A12135" t="str">
            <v>510530075All</v>
          </cell>
          <cell r="B12135">
            <v>1758</v>
          </cell>
          <cell r="R12135" t="str">
            <v>510430041All</v>
          </cell>
          <cell r="S12135">
            <v>71</v>
          </cell>
        </row>
        <row r="12136">
          <cell r="A12136" t="str">
            <v>510530075Irrigated</v>
          </cell>
          <cell r="B12136">
            <v>1758</v>
          </cell>
          <cell r="R12136" t="str">
            <v>510430051All</v>
          </cell>
          <cell r="S12136">
            <v>32</v>
          </cell>
        </row>
        <row r="12137">
          <cell r="A12137" t="str">
            <v>510530075Nonirrigated</v>
          </cell>
          <cell r="B12137">
            <v>1758</v>
          </cell>
          <cell r="R12137" t="str">
            <v>510430081All</v>
          </cell>
          <cell r="S12137">
            <v>26</v>
          </cell>
        </row>
        <row r="12138">
          <cell r="A12138" t="str">
            <v>510530081All</v>
          </cell>
          <cell r="B12138">
            <v>20</v>
          </cell>
          <cell r="R12138" t="str">
            <v>510430091All</v>
          </cell>
          <cell r="S12138">
            <v>47</v>
          </cell>
        </row>
        <row r="12139">
          <cell r="A12139" t="str">
            <v>510530091All</v>
          </cell>
          <cell r="B12139">
            <v>48</v>
          </cell>
          <cell r="R12139" t="str">
            <v>510450041All</v>
          </cell>
          <cell r="S12139">
            <v>55</v>
          </cell>
        </row>
        <row r="12140">
          <cell r="A12140" t="str">
            <v>510570011All</v>
          </cell>
          <cell r="B12140">
            <v>45</v>
          </cell>
          <cell r="R12140" t="str">
            <v>510450081All</v>
          </cell>
          <cell r="S12140">
            <v>17</v>
          </cell>
        </row>
        <row r="12141">
          <cell r="A12141" t="str">
            <v>510570041All</v>
          </cell>
          <cell r="B12141">
            <v>79</v>
          </cell>
          <cell r="R12141" t="str">
            <v>510470011All</v>
          </cell>
          <cell r="S12141">
            <v>37</v>
          </cell>
        </row>
        <row r="12142">
          <cell r="A12142" t="str">
            <v>510570051All</v>
          </cell>
          <cell r="B12142">
            <v>32</v>
          </cell>
          <cell r="R12142" t="str">
            <v>510470041All</v>
          </cell>
          <cell r="S12142">
            <v>74</v>
          </cell>
        </row>
        <row r="12143">
          <cell r="A12143" t="str">
            <v>510570081All</v>
          </cell>
          <cell r="B12143">
            <v>22</v>
          </cell>
          <cell r="R12143" t="str">
            <v>510470051All</v>
          </cell>
          <cell r="S12143">
            <v>32</v>
          </cell>
        </row>
        <row r="12144">
          <cell r="A12144" t="str">
            <v>510570091All</v>
          </cell>
          <cell r="B12144">
            <v>55</v>
          </cell>
          <cell r="R12144" t="str">
            <v>510470081All</v>
          </cell>
          <cell r="S12144">
            <v>26</v>
          </cell>
        </row>
        <row r="12145">
          <cell r="A12145" t="str">
            <v>510610011All</v>
          </cell>
          <cell r="B12145">
            <v>35</v>
          </cell>
          <cell r="R12145" t="str">
            <v>510470091All</v>
          </cell>
          <cell r="S12145">
            <v>48</v>
          </cell>
        </row>
        <row r="12146">
          <cell r="A12146" t="str">
            <v>510610016All</v>
          </cell>
          <cell r="B12146">
            <v>34</v>
          </cell>
          <cell r="R12146" t="str">
            <v>510490011All</v>
          </cell>
          <cell r="S12146">
            <v>42</v>
          </cell>
        </row>
        <row r="12147">
          <cell r="A12147" t="str">
            <v>510610041All</v>
          </cell>
          <cell r="B12147">
            <v>71</v>
          </cell>
          <cell r="R12147" t="str">
            <v>510490041All</v>
          </cell>
          <cell r="S12147">
            <v>59</v>
          </cell>
        </row>
        <row r="12148">
          <cell r="A12148" t="str">
            <v>510610051All</v>
          </cell>
          <cell r="B12148">
            <v>32</v>
          </cell>
          <cell r="R12148" t="str">
            <v>510490051All</v>
          </cell>
          <cell r="S12148">
            <v>32</v>
          </cell>
        </row>
        <row r="12149">
          <cell r="A12149" t="str">
            <v>510610081All</v>
          </cell>
          <cell r="B12149">
            <v>24</v>
          </cell>
          <cell r="R12149" t="str">
            <v>510490081All</v>
          </cell>
          <cell r="S12149">
            <v>20</v>
          </cell>
        </row>
        <row r="12150">
          <cell r="A12150" t="str">
            <v>510610091All</v>
          </cell>
          <cell r="B12150">
            <v>43</v>
          </cell>
          <cell r="R12150" t="str">
            <v>510490091All</v>
          </cell>
          <cell r="S12150">
            <v>55</v>
          </cell>
        </row>
        <row r="12151">
          <cell r="A12151" t="str">
            <v>510630041All</v>
          </cell>
          <cell r="B12151">
            <v>58</v>
          </cell>
          <cell r="R12151" t="str">
            <v>510510041All</v>
          </cell>
          <cell r="S12151">
            <v>53</v>
          </cell>
        </row>
        <row r="12152">
          <cell r="A12152" t="str">
            <v>510650011All</v>
          </cell>
          <cell r="B12152">
            <v>34</v>
          </cell>
          <cell r="R12152" t="str">
            <v>510530011All</v>
          </cell>
          <cell r="S12152">
            <v>43</v>
          </cell>
        </row>
        <row r="12153">
          <cell r="A12153" t="str">
            <v>510650041All</v>
          </cell>
          <cell r="B12153">
            <v>59</v>
          </cell>
          <cell r="R12153" t="str">
            <v>510530041All</v>
          </cell>
          <cell r="S12153">
            <v>62</v>
          </cell>
        </row>
        <row r="12154">
          <cell r="A12154" t="str">
            <v>510650051All</v>
          </cell>
          <cell r="B12154">
            <v>32</v>
          </cell>
          <cell r="R12154" t="str">
            <v>510530051All</v>
          </cell>
          <cell r="S12154">
            <v>32</v>
          </cell>
        </row>
        <row r="12155">
          <cell r="A12155" t="str">
            <v>510650081All</v>
          </cell>
          <cell r="B12155">
            <v>20</v>
          </cell>
          <cell r="R12155" t="str">
            <v>510530075All</v>
          </cell>
          <cell r="S12155">
            <v>1758</v>
          </cell>
        </row>
        <row r="12156">
          <cell r="A12156" t="str">
            <v>510650091All</v>
          </cell>
          <cell r="B12156">
            <v>48</v>
          </cell>
          <cell r="R12156" t="str">
            <v>510530075Irrigated</v>
          </cell>
          <cell r="S12156">
            <v>1758</v>
          </cell>
        </row>
        <row r="12157">
          <cell r="A12157" t="str">
            <v>510670011All</v>
          </cell>
          <cell r="B12157">
            <v>29</v>
          </cell>
          <cell r="R12157" t="str">
            <v>510530075NonIrrigated</v>
          </cell>
          <cell r="S12157">
            <v>1758</v>
          </cell>
        </row>
        <row r="12158">
          <cell r="A12158" t="str">
            <v>510670041All</v>
          </cell>
          <cell r="B12158">
            <v>62</v>
          </cell>
          <cell r="R12158" t="str">
            <v>510530081All</v>
          </cell>
          <cell r="S12158">
            <v>20</v>
          </cell>
        </row>
        <row r="12159">
          <cell r="A12159" t="str">
            <v>510670051All</v>
          </cell>
          <cell r="B12159">
            <v>32</v>
          </cell>
          <cell r="R12159" t="str">
            <v>510530091All</v>
          </cell>
          <cell r="S12159">
            <v>48</v>
          </cell>
        </row>
        <row r="12160">
          <cell r="A12160" t="str">
            <v>510670081All</v>
          </cell>
          <cell r="B12160">
            <v>13</v>
          </cell>
          <cell r="R12160" t="str">
            <v>510570011All</v>
          </cell>
          <cell r="S12160">
            <v>45</v>
          </cell>
        </row>
        <row r="12161">
          <cell r="A12161" t="str">
            <v>510670091All</v>
          </cell>
          <cell r="B12161">
            <v>48</v>
          </cell>
          <cell r="R12161" t="str">
            <v>510570041All</v>
          </cell>
          <cell r="S12161">
            <v>79</v>
          </cell>
        </row>
        <row r="12162">
          <cell r="A12162" t="str">
            <v>510690011All</v>
          </cell>
          <cell r="B12162">
            <v>40</v>
          </cell>
          <cell r="R12162" t="str">
            <v>510570051All</v>
          </cell>
          <cell r="S12162">
            <v>32</v>
          </cell>
        </row>
        <row r="12163">
          <cell r="A12163" t="str">
            <v>510690016All</v>
          </cell>
          <cell r="B12163">
            <v>34</v>
          </cell>
          <cell r="R12163" t="str">
            <v>510570081All</v>
          </cell>
          <cell r="S12163">
            <v>22</v>
          </cell>
        </row>
        <row r="12164">
          <cell r="A12164" t="str">
            <v>510690041All</v>
          </cell>
          <cell r="B12164">
            <v>67</v>
          </cell>
          <cell r="R12164" t="str">
            <v>510570091All</v>
          </cell>
          <cell r="S12164">
            <v>55</v>
          </cell>
        </row>
        <row r="12165">
          <cell r="A12165" t="str">
            <v>510690051All</v>
          </cell>
          <cell r="B12165">
            <v>32</v>
          </cell>
          <cell r="R12165" t="str">
            <v>510610011All</v>
          </cell>
          <cell r="S12165">
            <v>35</v>
          </cell>
        </row>
        <row r="12166">
          <cell r="A12166" t="str">
            <v>510690081All</v>
          </cell>
          <cell r="B12166">
            <v>26</v>
          </cell>
          <cell r="R12166" t="str">
            <v>510610016All</v>
          </cell>
          <cell r="S12166">
            <v>34</v>
          </cell>
        </row>
        <row r="12167">
          <cell r="A12167" t="str">
            <v>510710041All</v>
          </cell>
          <cell r="B12167">
            <v>58</v>
          </cell>
          <cell r="R12167" t="str">
            <v>510610041All</v>
          </cell>
          <cell r="S12167">
            <v>71</v>
          </cell>
        </row>
        <row r="12168">
          <cell r="A12168" t="str">
            <v>510730011All</v>
          </cell>
          <cell r="B12168">
            <v>47</v>
          </cell>
          <cell r="R12168" t="str">
            <v>510610051All</v>
          </cell>
          <cell r="S12168">
            <v>32</v>
          </cell>
        </row>
        <row r="12169">
          <cell r="A12169" t="str">
            <v>510730041All</v>
          </cell>
          <cell r="B12169">
            <v>76</v>
          </cell>
          <cell r="R12169" t="str">
            <v>510610081All</v>
          </cell>
          <cell r="S12169">
            <v>24</v>
          </cell>
        </row>
        <row r="12170">
          <cell r="A12170" t="str">
            <v>510730081All</v>
          </cell>
          <cell r="B12170">
            <v>25</v>
          </cell>
          <cell r="R12170" t="str">
            <v>510610091All</v>
          </cell>
          <cell r="S12170">
            <v>43</v>
          </cell>
        </row>
        <row r="12171">
          <cell r="A12171" t="str">
            <v>510750011All</v>
          </cell>
          <cell r="B12171">
            <v>39</v>
          </cell>
          <cell r="R12171" t="str">
            <v>510630041All</v>
          </cell>
          <cell r="S12171">
            <v>58</v>
          </cell>
        </row>
        <row r="12172">
          <cell r="A12172" t="str">
            <v>510750041All</v>
          </cell>
          <cell r="B12172">
            <v>64</v>
          </cell>
          <cell r="R12172" t="str">
            <v>510650011All</v>
          </cell>
          <cell r="S12172">
            <v>34</v>
          </cell>
        </row>
        <row r="12173">
          <cell r="A12173" t="str">
            <v>510750051All</v>
          </cell>
          <cell r="B12173">
            <v>32</v>
          </cell>
          <cell r="R12173" t="str">
            <v>510650041All</v>
          </cell>
          <cell r="S12173">
            <v>59</v>
          </cell>
        </row>
        <row r="12174">
          <cell r="A12174" t="str">
            <v>510750081All</v>
          </cell>
          <cell r="B12174">
            <v>20</v>
          </cell>
          <cell r="R12174" t="str">
            <v>510650051All</v>
          </cell>
          <cell r="S12174">
            <v>32</v>
          </cell>
        </row>
        <row r="12175">
          <cell r="A12175" t="str">
            <v>510750091All</v>
          </cell>
          <cell r="B12175">
            <v>50</v>
          </cell>
          <cell r="R12175" t="str">
            <v>510650081All</v>
          </cell>
          <cell r="S12175">
            <v>20</v>
          </cell>
        </row>
        <row r="12176">
          <cell r="A12176" t="str">
            <v>510770041All</v>
          </cell>
          <cell r="B12176">
            <v>55</v>
          </cell>
          <cell r="R12176" t="str">
            <v>510650091All</v>
          </cell>
          <cell r="S12176">
            <v>48</v>
          </cell>
        </row>
        <row r="12177">
          <cell r="A12177" t="str">
            <v>510790041All</v>
          </cell>
          <cell r="B12177">
            <v>57</v>
          </cell>
          <cell r="R12177" t="str">
            <v>510670011All</v>
          </cell>
          <cell r="S12177">
            <v>29</v>
          </cell>
        </row>
        <row r="12178">
          <cell r="A12178" t="str">
            <v>510790081All</v>
          </cell>
          <cell r="B12178">
            <v>20</v>
          </cell>
          <cell r="R12178" t="str">
            <v>510670041All</v>
          </cell>
          <cell r="S12178">
            <v>62</v>
          </cell>
        </row>
        <row r="12179">
          <cell r="A12179" t="str">
            <v>510810011All</v>
          </cell>
          <cell r="B12179">
            <v>39</v>
          </cell>
          <cell r="R12179" t="str">
            <v>510670051All</v>
          </cell>
          <cell r="S12179">
            <v>32</v>
          </cell>
        </row>
        <row r="12180">
          <cell r="A12180" t="str">
            <v>510810041All</v>
          </cell>
          <cell r="B12180">
            <v>57</v>
          </cell>
          <cell r="R12180" t="str">
            <v>510670081All</v>
          </cell>
          <cell r="S12180">
            <v>13</v>
          </cell>
        </row>
        <row r="12181">
          <cell r="A12181" t="str">
            <v>510810051All</v>
          </cell>
          <cell r="B12181">
            <v>32</v>
          </cell>
          <cell r="R12181" t="str">
            <v>510670091All</v>
          </cell>
          <cell r="S12181">
            <v>48</v>
          </cell>
        </row>
        <row r="12182">
          <cell r="A12182" t="str">
            <v>510810075All</v>
          </cell>
          <cell r="B12182">
            <v>1926</v>
          </cell>
          <cell r="R12182" t="str">
            <v>510690011All</v>
          </cell>
          <cell r="S12182">
            <v>40</v>
          </cell>
        </row>
        <row r="12183">
          <cell r="A12183" t="str">
            <v>510810081All</v>
          </cell>
          <cell r="B12183">
            <v>18</v>
          </cell>
          <cell r="R12183" t="str">
            <v>510690016All</v>
          </cell>
          <cell r="S12183">
            <v>34</v>
          </cell>
        </row>
        <row r="12184">
          <cell r="A12184" t="str">
            <v>510830011All</v>
          </cell>
          <cell r="B12184">
            <v>24</v>
          </cell>
          <cell r="R12184" t="str">
            <v>510690041All</v>
          </cell>
          <cell r="S12184">
            <v>67</v>
          </cell>
        </row>
        <row r="12185">
          <cell r="A12185" t="str">
            <v>510830016All</v>
          </cell>
          <cell r="B12185">
            <v>39</v>
          </cell>
          <cell r="R12185" t="str">
            <v>510690051All</v>
          </cell>
          <cell r="S12185">
            <v>32</v>
          </cell>
        </row>
        <row r="12186">
          <cell r="A12186" t="str">
            <v>510830041All</v>
          </cell>
          <cell r="B12186">
            <v>53</v>
          </cell>
          <cell r="R12186" t="str">
            <v>510690081All</v>
          </cell>
          <cell r="S12186">
            <v>26</v>
          </cell>
        </row>
        <row r="12187">
          <cell r="A12187" t="str">
            <v>510830051All</v>
          </cell>
          <cell r="B12187">
            <v>32</v>
          </cell>
          <cell r="R12187" t="str">
            <v>510710041All</v>
          </cell>
          <cell r="S12187">
            <v>58</v>
          </cell>
        </row>
        <row r="12188">
          <cell r="A12188" t="str">
            <v>510830081All</v>
          </cell>
          <cell r="B12188">
            <v>12</v>
          </cell>
          <cell r="R12188" t="str">
            <v>510730011All</v>
          </cell>
          <cell r="S12188">
            <v>47</v>
          </cell>
        </row>
        <row r="12189">
          <cell r="A12189" t="str">
            <v>510850011All</v>
          </cell>
          <cell r="B12189">
            <v>43</v>
          </cell>
          <cell r="R12189" t="str">
            <v>510730041All</v>
          </cell>
          <cell r="S12189">
            <v>76</v>
          </cell>
        </row>
        <row r="12190">
          <cell r="A12190" t="str">
            <v>510850041All</v>
          </cell>
          <cell r="B12190">
            <v>76</v>
          </cell>
          <cell r="R12190" t="str">
            <v>510730081All</v>
          </cell>
          <cell r="S12190">
            <v>25</v>
          </cell>
        </row>
        <row r="12191">
          <cell r="A12191" t="str">
            <v>510850051All</v>
          </cell>
          <cell r="B12191">
            <v>32</v>
          </cell>
          <cell r="R12191" t="str">
            <v>510750011All</v>
          </cell>
          <cell r="S12191">
            <v>39</v>
          </cell>
        </row>
        <row r="12192">
          <cell r="A12192" t="str">
            <v>510850081All</v>
          </cell>
          <cell r="B12192">
            <v>20</v>
          </cell>
          <cell r="R12192" t="str">
            <v>510750041All</v>
          </cell>
          <cell r="S12192">
            <v>64</v>
          </cell>
        </row>
        <row r="12193">
          <cell r="A12193" t="str">
            <v>510850091All</v>
          </cell>
          <cell r="B12193">
            <v>58</v>
          </cell>
          <cell r="R12193" t="str">
            <v>510750051All</v>
          </cell>
          <cell r="S12193">
            <v>32</v>
          </cell>
        </row>
        <row r="12194">
          <cell r="A12194" t="str">
            <v>510870011All</v>
          </cell>
          <cell r="B12194">
            <v>43</v>
          </cell>
          <cell r="R12194" t="str">
            <v>510750081All</v>
          </cell>
          <cell r="S12194">
            <v>20</v>
          </cell>
        </row>
        <row r="12195">
          <cell r="A12195" t="str">
            <v>510870041All</v>
          </cell>
          <cell r="B12195">
            <v>60</v>
          </cell>
          <cell r="R12195" t="str">
            <v>510750091All</v>
          </cell>
          <cell r="S12195">
            <v>50</v>
          </cell>
        </row>
        <row r="12196">
          <cell r="A12196" t="str">
            <v>510870051All</v>
          </cell>
          <cell r="B12196">
            <v>32</v>
          </cell>
          <cell r="R12196" t="str">
            <v>510770041All</v>
          </cell>
          <cell r="S12196">
            <v>55</v>
          </cell>
        </row>
        <row r="12197">
          <cell r="A12197" t="str">
            <v>510870081All</v>
          </cell>
          <cell r="B12197">
            <v>20</v>
          </cell>
          <cell r="R12197" t="str">
            <v>510790041All</v>
          </cell>
          <cell r="S12197">
            <v>57</v>
          </cell>
        </row>
        <row r="12198">
          <cell r="A12198" t="str">
            <v>510890011All</v>
          </cell>
          <cell r="B12198">
            <v>34</v>
          </cell>
          <cell r="R12198" t="str">
            <v>510790081All</v>
          </cell>
          <cell r="S12198">
            <v>20</v>
          </cell>
        </row>
        <row r="12199">
          <cell r="A12199" t="str">
            <v>510890041All</v>
          </cell>
          <cell r="B12199">
            <v>49</v>
          </cell>
          <cell r="R12199" t="str">
            <v>510810011All</v>
          </cell>
          <cell r="S12199">
            <v>39</v>
          </cell>
        </row>
        <row r="12200">
          <cell r="A12200" t="str">
            <v>510890051All</v>
          </cell>
          <cell r="B12200">
            <v>32</v>
          </cell>
          <cell r="R12200" t="str">
            <v>510810041All</v>
          </cell>
          <cell r="S12200">
            <v>57</v>
          </cell>
        </row>
        <row r="12201">
          <cell r="A12201" t="str">
            <v>510890081All</v>
          </cell>
          <cell r="B12201">
            <v>16</v>
          </cell>
          <cell r="R12201" t="str">
            <v>510810051All</v>
          </cell>
          <cell r="S12201">
            <v>32</v>
          </cell>
        </row>
        <row r="12202">
          <cell r="A12202" t="str">
            <v>510910011All</v>
          </cell>
          <cell r="B12202">
            <v>40</v>
          </cell>
          <cell r="R12202" t="str">
            <v>510810075All</v>
          </cell>
          <cell r="S12202">
            <v>1926</v>
          </cell>
        </row>
        <row r="12203">
          <cell r="A12203" t="str">
            <v>510910041All</v>
          </cell>
          <cell r="B12203">
            <v>55</v>
          </cell>
          <cell r="R12203" t="str">
            <v>510810081All</v>
          </cell>
          <cell r="S12203">
            <v>18</v>
          </cell>
        </row>
        <row r="12204">
          <cell r="A12204" t="str">
            <v>510930011All</v>
          </cell>
          <cell r="B12204">
            <v>44</v>
          </cell>
          <cell r="R12204" t="str">
            <v>510830011All</v>
          </cell>
          <cell r="S12204">
            <v>24</v>
          </cell>
        </row>
        <row r="12205">
          <cell r="A12205" t="str">
            <v>510930041All</v>
          </cell>
          <cell r="B12205">
            <v>67</v>
          </cell>
          <cell r="R12205" t="str">
            <v>510830016All</v>
          </cell>
          <cell r="S12205">
            <v>39</v>
          </cell>
        </row>
        <row r="12206">
          <cell r="A12206" t="str">
            <v>510930051All</v>
          </cell>
          <cell r="B12206">
            <v>32</v>
          </cell>
          <cell r="R12206" t="str">
            <v>510830041All</v>
          </cell>
          <cell r="S12206">
            <v>53</v>
          </cell>
        </row>
        <row r="12207">
          <cell r="A12207" t="str">
            <v>510930075All</v>
          </cell>
          <cell r="B12207">
            <v>1893</v>
          </cell>
          <cell r="R12207" t="str">
            <v>510830051All</v>
          </cell>
          <cell r="S12207">
            <v>32</v>
          </cell>
        </row>
        <row r="12208">
          <cell r="A12208" t="str">
            <v>510930081All</v>
          </cell>
          <cell r="B12208">
            <v>22</v>
          </cell>
          <cell r="R12208" t="str">
            <v>510830081All</v>
          </cell>
          <cell r="S12208">
            <v>12</v>
          </cell>
        </row>
        <row r="12209">
          <cell r="A12209" t="str">
            <v>510930091All</v>
          </cell>
          <cell r="B12209">
            <v>57</v>
          </cell>
          <cell r="R12209" t="str">
            <v>510850011All</v>
          </cell>
          <cell r="S12209">
            <v>43</v>
          </cell>
        </row>
        <row r="12210">
          <cell r="A12210" t="str">
            <v>510950011All</v>
          </cell>
          <cell r="B12210">
            <v>41</v>
          </cell>
          <cell r="R12210" t="str">
            <v>510850041All</v>
          </cell>
          <cell r="S12210">
            <v>76</v>
          </cell>
        </row>
        <row r="12211">
          <cell r="A12211" t="str">
            <v>510950041All</v>
          </cell>
          <cell r="B12211">
            <v>76</v>
          </cell>
          <cell r="R12211" t="str">
            <v>510850051All</v>
          </cell>
          <cell r="S12211">
            <v>32</v>
          </cell>
        </row>
        <row r="12212">
          <cell r="A12212" t="str">
            <v>510950081All</v>
          </cell>
          <cell r="B12212">
            <v>22</v>
          </cell>
          <cell r="R12212" t="str">
            <v>510850081All</v>
          </cell>
          <cell r="S12212">
            <v>20</v>
          </cell>
        </row>
        <row r="12213">
          <cell r="A12213" t="str">
            <v>510970011All</v>
          </cell>
          <cell r="B12213">
            <v>43</v>
          </cell>
          <cell r="R12213" t="str">
            <v>510850091All</v>
          </cell>
          <cell r="S12213">
            <v>58</v>
          </cell>
        </row>
        <row r="12214">
          <cell r="A12214" t="str">
            <v>510970041All</v>
          </cell>
          <cell r="B12214">
            <v>76</v>
          </cell>
          <cell r="R12214" t="str">
            <v>510870011All</v>
          </cell>
          <cell r="S12214">
            <v>43</v>
          </cell>
        </row>
        <row r="12215">
          <cell r="A12215" t="str">
            <v>510970051All</v>
          </cell>
          <cell r="B12215">
            <v>32</v>
          </cell>
          <cell r="R12215" t="str">
            <v>510870041All</v>
          </cell>
          <cell r="S12215">
            <v>60</v>
          </cell>
        </row>
        <row r="12216">
          <cell r="A12216" t="str">
            <v>510970081All</v>
          </cell>
          <cell r="B12216">
            <v>22</v>
          </cell>
          <cell r="R12216" t="str">
            <v>510870051All</v>
          </cell>
          <cell r="S12216">
            <v>32</v>
          </cell>
        </row>
        <row r="12217">
          <cell r="A12217" t="str">
            <v>510970091All</v>
          </cell>
          <cell r="B12217">
            <v>53</v>
          </cell>
          <cell r="R12217" t="str">
            <v>510870081All</v>
          </cell>
          <cell r="S12217">
            <v>20</v>
          </cell>
        </row>
        <row r="12218">
          <cell r="A12218" t="str">
            <v>510990011All</v>
          </cell>
          <cell r="B12218">
            <v>42</v>
          </cell>
          <cell r="R12218" t="str">
            <v>510890011All</v>
          </cell>
          <cell r="S12218">
            <v>34</v>
          </cell>
        </row>
        <row r="12219">
          <cell r="A12219" t="str">
            <v>510990041All</v>
          </cell>
          <cell r="B12219">
            <v>73</v>
          </cell>
          <cell r="R12219" t="str">
            <v>510890041All</v>
          </cell>
          <cell r="S12219">
            <v>49</v>
          </cell>
        </row>
        <row r="12220">
          <cell r="A12220" t="str">
            <v>510990051All</v>
          </cell>
          <cell r="B12220">
            <v>32</v>
          </cell>
          <cell r="R12220" t="str">
            <v>510890051All</v>
          </cell>
          <cell r="S12220">
            <v>32</v>
          </cell>
        </row>
        <row r="12221">
          <cell r="A12221" t="str">
            <v>510990081All</v>
          </cell>
          <cell r="B12221">
            <v>22</v>
          </cell>
          <cell r="R12221" t="str">
            <v>510890081All</v>
          </cell>
          <cell r="S12221">
            <v>16</v>
          </cell>
        </row>
        <row r="12222">
          <cell r="A12222" t="str">
            <v>510990091All</v>
          </cell>
          <cell r="B12222">
            <v>57</v>
          </cell>
          <cell r="R12222" t="str">
            <v>510910011All</v>
          </cell>
          <cell r="S12222">
            <v>40</v>
          </cell>
        </row>
        <row r="12223">
          <cell r="A12223" t="str">
            <v>511010011All</v>
          </cell>
          <cell r="B12223">
            <v>45</v>
          </cell>
          <cell r="R12223" t="str">
            <v>510910041All</v>
          </cell>
          <cell r="S12223">
            <v>55</v>
          </cell>
        </row>
        <row r="12224">
          <cell r="A12224" t="str">
            <v>511010041All</v>
          </cell>
          <cell r="B12224">
            <v>76</v>
          </cell>
          <cell r="R12224" t="str">
            <v>510930011All</v>
          </cell>
          <cell r="S12224">
            <v>44</v>
          </cell>
        </row>
        <row r="12225">
          <cell r="A12225" t="str">
            <v>511010051All</v>
          </cell>
          <cell r="B12225">
            <v>32</v>
          </cell>
          <cell r="R12225" t="str">
            <v>510930041All</v>
          </cell>
          <cell r="S12225">
            <v>67</v>
          </cell>
        </row>
        <row r="12226">
          <cell r="A12226" t="str">
            <v>511010081All</v>
          </cell>
          <cell r="B12226">
            <v>22</v>
          </cell>
          <cell r="R12226" t="str">
            <v>510930051All</v>
          </cell>
          <cell r="S12226">
            <v>32</v>
          </cell>
        </row>
        <row r="12227">
          <cell r="A12227" t="str">
            <v>511010091All</v>
          </cell>
          <cell r="B12227">
            <v>60</v>
          </cell>
          <cell r="R12227" t="str">
            <v>510930075All</v>
          </cell>
          <cell r="S12227">
            <v>1893</v>
          </cell>
        </row>
        <row r="12228">
          <cell r="A12228" t="str">
            <v>511030011All</v>
          </cell>
          <cell r="B12228">
            <v>48</v>
          </cell>
          <cell r="R12228" t="str">
            <v>510930081All</v>
          </cell>
          <cell r="S12228">
            <v>22</v>
          </cell>
        </row>
        <row r="12229">
          <cell r="A12229" t="str">
            <v>511030041All</v>
          </cell>
          <cell r="B12229">
            <v>78</v>
          </cell>
          <cell r="R12229" t="str">
            <v>510930091All</v>
          </cell>
          <cell r="S12229">
            <v>57</v>
          </cell>
        </row>
        <row r="12230">
          <cell r="A12230" t="str">
            <v>511030051All</v>
          </cell>
          <cell r="B12230">
            <v>32</v>
          </cell>
          <cell r="R12230" t="str">
            <v>510950011All</v>
          </cell>
          <cell r="S12230">
            <v>41</v>
          </cell>
        </row>
        <row r="12231">
          <cell r="A12231" t="str">
            <v>511030081All</v>
          </cell>
          <cell r="B12231">
            <v>22</v>
          </cell>
          <cell r="R12231" t="str">
            <v>510950041All</v>
          </cell>
          <cell r="S12231">
            <v>76</v>
          </cell>
        </row>
        <row r="12232">
          <cell r="A12232" t="str">
            <v>511030091All</v>
          </cell>
          <cell r="B12232">
            <v>57</v>
          </cell>
          <cell r="R12232" t="str">
            <v>510950081All</v>
          </cell>
          <cell r="S12232">
            <v>22</v>
          </cell>
        </row>
        <row r="12233">
          <cell r="A12233" t="str">
            <v>511050041All</v>
          </cell>
          <cell r="B12233">
            <v>53</v>
          </cell>
          <cell r="R12233" t="str">
            <v>510970011All</v>
          </cell>
          <cell r="S12233">
            <v>43</v>
          </cell>
        </row>
        <row r="12234">
          <cell r="A12234" t="str">
            <v>511070011All</v>
          </cell>
          <cell r="B12234">
            <v>38</v>
          </cell>
          <cell r="R12234" t="str">
            <v>510970041All</v>
          </cell>
          <cell r="S12234">
            <v>76</v>
          </cell>
        </row>
        <row r="12235">
          <cell r="A12235" t="str">
            <v>511070016All</v>
          </cell>
          <cell r="B12235">
            <v>34</v>
          </cell>
          <cell r="R12235" t="str">
            <v>510970051All</v>
          </cell>
          <cell r="S12235">
            <v>32</v>
          </cell>
        </row>
        <row r="12236">
          <cell r="A12236" t="str">
            <v>511070041All</v>
          </cell>
          <cell r="B12236">
            <v>72</v>
          </cell>
          <cell r="R12236" t="str">
            <v>510970081All</v>
          </cell>
          <cell r="S12236">
            <v>22</v>
          </cell>
        </row>
        <row r="12237">
          <cell r="A12237" t="str">
            <v>511070051All</v>
          </cell>
          <cell r="B12237">
            <v>32</v>
          </cell>
          <cell r="R12237" t="str">
            <v>510970091All</v>
          </cell>
          <cell r="S12237">
            <v>53</v>
          </cell>
        </row>
        <row r="12238">
          <cell r="A12238" t="str">
            <v>511070081All</v>
          </cell>
          <cell r="B12238">
            <v>21</v>
          </cell>
          <cell r="R12238" t="str">
            <v>510990011All</v>
          </cell>
          <cell r="S12238">
            <v>42</v>
          </cell>
        </row>
        <row r="12239">
          <cell r="A12239" t="str">
            <v>511070091All</v>
          </cell>
          <cell r="B12239">
            <v>52</v>
          </cell>
          <cell r="R12239" t="str">
            <v>510990041All</v>
          </cell>
          <cell r="S12239">
            <v>73</v>
          </cell>
        </row>
        <row r="12240">
          <cell r="A12240" t="str">
            <v>511090011All</v>
          </cell>
          <cell r="B12240">
            <v>36</v>
          </cell>
          <cell r="R12240" t="str">
            <v>510990051All</v>
          </cell>
          <cell r="S12240">
            <v>32</v>
          </cell>
        </row>
        <row r="12241">
          <cell r="A12241" t="str">
            <v>511090041All</v>
          </cell>
          <cell r="B12241">
            <v>57</v>
          </cell>
          <cell r="R12241" t="str">
            <v>510990081All</v>
          </cell>
          <cell r="S12241">
            <v>22</v>
          </cell>
        </row>
        <row r="12242">
          <cell r="A12242" t="str">
            <v>511090051All</v>
          </cell>
          <cell r="B12242">
            <v>32</v>
          </cell>
          <cell r="R12242" t="str">
            <v>510990091All</v>
          </cell>
          <cell r="S12242">
            <v>57</v>
          </cell>
        </row>
        <row r="12243">
          <cell r="A12243" t="str">
            <v>511090081All</v>
          </cell>
          <cell r="B12243">
            <v>20</v>
          </cell>
          <cell r="R12243" t="str">
            <v>511010011All</v>
          </cell>
          <cell r="S12243">
            <v>45</v>
          </cell>
        </row>
        <row r="12244">
          <cell r="A12244" t="str">
            <v>511090091All</v>
          </cell>
          <cell r="B12244">
            <v>48</v>
          </cell>
          <cell r="R12244" t="str">
            <v>511010041All</v>
          </cell>
          <cell r="S12244">
            <v>76</v>
          </cell>
        </row>
        <row r="12245">
          <cell r="A12245" t="str">
            <v>511110011All</v>
          </cell>
          <cell r="B12245">
            <v>27</v>
          </cell>
          <cell r="R12245" t="str">
            <v>511010051All</v>
          </cell>
          <cell r="S12245">
            <v>32</v>
          </cell>
        </row>
        <row r="12246">
          <cell r="A12246" t="str">
            <v>511110041All</v>
          </cell>
          <cell r="B12246">
            <v>56</v>
          </cell>
          <cell r="R12246" t="str">
            <v>511010081All</v>
          </cell>
          <cell r="S12246">
            <v>22</v>
          </cell>
        </row>
        <row r="12247">
          <cell r="A12247" t="str">
            <v>511110081All</v>
          </cell>
          <cell r="B12247">
            <v>15</v>
          </cell>
          <cell r="R12247" t="str">
            <v>511010091All</v>
          </cell>
          <cell r="S12247">
            <v>60</v>
          </cell>
        </row>
        <row r="12248">
          <cell r="A12248" t="str">
            <v>511110091All</v>
          </cell>
          <cell r="B12248">
            <v>48</v>
          </cell>
          <cell r="R12248" t="str">
            <v>511030011All</v>
          </cell>
          <cell r="S12248">
            <v>48</v>
          </cell>
        </row>
        <row r="12249">
          <cell r="A12249" t="str">
            <v>511130011All</v>
          </cell>
          <cell r="B12249">
            <v>41</v>
          </cell>
          <cell r="R12249" t="str">
            <v>511030041All</v>
          </cell>
          <cell r="S12249">
            <v>78</v>
          </cell>
        </row>
        <row r="12250">
          <cell r="A12250" t="str">
            <v>511130041All</v>
          </cell>
          <cell r="B12250">
            <v>72</v>
          </cell>
          <cell r="R12250" t="str">
            <v>511030051All</v>
          </cell>
          <cell r="S12250">
            <v>32</v>
          </cell>
        </row>
        <row r="12251">
          <cell r="A12251" t="str">
            <v>511130051All</v>
          </cell>
          <cell r="B12251">
            <v>32</v>
          </cell>
          <cell r="R12251" t="str">
            <v>511030081All</v>
          </cell>
          <cell r="S12251">
            <v>22</v>
          </cell>
        </row>
        <row r="12252">
          <cell r="A12252" t="str">
            <v>511130081All</v>
          </cell>
          <cell r="B12252">
            <v>26</v>
          </cell>
          <cell r="R12252" t="str">
            <v>511030091All</v>
          </cell>
          <cell r="S12252">
            <v>57</v>
          </cell>
        </row>
        <row r="12253">
          <cell r="A12253" t="str">
            <v>511130091All</v>
          </cell>
          <cell r="B12253">
            <v>48</v>
          </cell>
          <cell r="R12253" t="str">
            <v>511050041All</v>
          </cell>
          <cell r="S12253">
            <v>53</v>
          </cell>
        </row>
        <row r="12254">
          <cell r="A12254" t="str">
            <v>511150011All</v>
          </cell>
          <cell r="B12254">
            <v>42</v>
          </cell>
          <cell r="R12254" t="str">
            <v>511070011All</v>
          </cell>
          <cell r="S12254">
            <v>38</v>
          </cell>
        </row>
        <row r="12255">
          <cell r="A12255" t="str">
            <v>511150041All</v>
          </cell>
          <cell r="B12255">
            <v>78</v>
          </cell>
          <cell r="R12255" t="str">
            <v>511070016All</v>
          </cell>
          <cell r="S12255">
            <v>34</v>
          </cell>
        </row>
        <row r="12256">
          <cell r="A12256" t="str">
            <v>511150081All</v>
          </cell>
          <cell r="B12256">
            <v>22</v>
          </cell>
          <cell r="R12256" t="str">
            <v>511070041All</v>
          </cell>
          <cell r="S12256">
            <v>72</v>
          </cell>
        </row>
        <row r="12257">
          <cell r="A12257" t="str">
            <v>511170011All</v>
          </cell>
          <cell r="B12257">
            <v>30</v>
          </cell>
          <cell r="R12257" t="str">
            <v>511070051All</v>
          </cell>
          <cell r="S12257">
            <v>32</v>
          </cell>
        </row>
        <row r="12258">
          <cell r="A12258" t="str">
            <v>511170016All</v>
          </cell>
          <cell r="B12258">
            <v>42</v>
          </cell>
          <cell r="R12258" t="str">
            <v>511070081All</v>
          </cell>
          <cell r="S12258">
            <v>21</v>
          </cell>
        </row>
        <row r="12259">
          <cell r="A12259" t="str">
            <v>511170041All</v>
          </cell>
          <cell r="B12259">
            <v>56</v>
          </cell>
          <cell r="R12259" t="str">
            <v>511070091All</v>
          </cell>
          <cell r="S12259">
            <v>52</v>
          </cell>
        </row>
        <row r="12260">
          <cell r="A12260" t="str">
            <v>511170051All</v>
          </cell>
          <cell r="B12260">
            <v>32</v>
          </cell>
          <cell r="R12260" t="str">
            <v>511090011All</v>
          </cell>
          <cell r="S12260">
            <v>36</v>
          </cell>
        </row>
        <row r="12261">
          <cell r="A12261" t="str">
            <v>511170081All</v>
          </cell>
          <cell r="B12261">
            <v>17</v>
          </cell>
          <cell r="R12261" t="str">
            <v>511090041All</v>
          </cell>
          <cell r="S12261">
            <v>57</v>
          </cell>
        </row>
        <row r="12262">
          <cell r="A12262" t="str">
            <v>511190011All</v>
          </cell>
          <cell r="B12262">
            <v>46</v>
          </cell>
          <cell r="R12262" t="str">
            <v>511090051All</v>
          </cell>
          <cell r="S12262">
            <v>32</v>
          </cell>
        </row>
        <row r="12263">
          <cell r="A12263" t="str">
            <v>511190041All</v>
          </cell>
          <cell r="B12263">
            <v>76</v>
          </cell>
          <cell r="R12263" t="str">
            <v>511090081All</v>
          </cell>
          <cell r="S12263">
            <v>20</v>
          </cell>
        </row>
        <row r="12264">
          <cell r="A12264" t="str">
            <v>511190051All</v>
          </cell>
          <cell r="B12264">
            <v>32</v>
          </cell>
          <cell r="R12264" t="str">
            <v>511090091All</v>
          </cell>
          <cell r="S12264">
            <v>48</v>
          </cell>
        </row>
        <row r="12265">
          <cell r="A12265" t="str">
            <v>511190081All</v>
          </cell>
          <cell r="B12265">
            <v>22</v>
          </cell>
          <cell r="R12265" t="str">
            <v>511110011All</v>
          </cell>
          <cell r="S12265">
            <v>27</v>
          </cell>
        </row>
        <row r="12266">
          <cell r="A12266" t="str">
            <v>511190091All</v>
          </cell>
          <cell r="B12266">
            <v>57</v>
          </cell>
          <cell r="R12266" t="str">
            <v>511110041All</v>
          </cell>
          <cell r="S12266">
            <v>56</v>
          </cell>
        </row>
        <row r="12267">
          <cell r="A12267" t="str">
            <v>511210011All</v>
          </cell>
          <cell r="B12267">
            <v>40</v>
          </cell>
          <cell r="R12267" t="str">
            <v>511110081All</v>
          </cell>
          <cell r="S12267">
            <v>15</v>
          </cell>
        </row>
        <row r="12268">
          <cell r="A12268" t="str">
            <v>511210041All</v>
          </cell>
          <cell r="B12268">
            <v>67</v>
          </cell>
          <cell r="R12268" t="str">
            <v>511110091All</v>
          </cell>
          <cell r="S12268">
            <v>48</v>
          </cell>
        </row>
        <row r="12269">
          <cell r="A12269" t="str">
            <v>511210051All</v>
          </cell>
          <cell r="B12269">
            <v>32</v>
          </cell>
          <cell r="R12269" t="str">
            <v>511130011All</v>
          </cell>
          <cell r="S12269">
            <v>41</v>
          </cell>
        </row>
        <row r="12270">
          <cell r="A12270" t="str">
            <v>511210081All</v>
          </cell>
          <cell r="B12270">
            <v>20</v>
          </cell>
          <cell r="R12270" t="str">
            <v>511130041All</v>
          </cell>
          <cell r="S12270">
            <v>72</v>
          </cell>
        </row>
        <row r="12271">
          <cell r="A12271" t="str">
            <v>511250011All</v>
          </cell>
          <cell r="B12271">
            <v>34</v>
          </cell>
          <cell r="R12271" t="str">
            <v>511130051All</v>
          </cell>
          <cell r="S12271">
            <v>32</v>
          </cell>
        </row>
        <row r="12272">
          <cell r="A12272" t="str">
            <v>511250041All</v>
          </cell>
          <cell r="B12272">
            <v>63</v>
          </cell>
          <cell r="R12272" t="str">
            <v>511130081All</v>
          </cell>
          <cell r="S12272">
            <v>26</v>
          </cell>
        </row>
        <row r="12273">
          <cell r="A12273" t="str">
            <v>511250081All</v>
          </cell>
          <cell r="B12273">
            <v>20</v>
          </cell>
          <cell r="R12273" t="str">
            <v>511130091All</v>
          </cell>
          <cell r="S12273">
            <v>48</v>
          </cell>
        </row>
        <row r="12274">
          <cell r="A12274" t="str">
            <v>511270011All</v>
          </cell>
          <cell r="B12274">
            <v>39</v>
          </cell>
          <cell r="R12274" t="str">
            <v>511150011All</v>
          </cell>
          <cell r="S12274">
            <v>42</v>
          </cell>
        </row>
        <row r="12275">
          <cell r="A12275" t="str">
            <v>511270041All</v>
          </cell>
          <cell r="B12275">
            <v>72</v>
          </cell>
          <cell r="R12275" t="str">
            <v>511150041All</v>
          </cell>
          <cell r="S12275">
            <v>78</v>
          </cell>
        </row>
        <row r="12276">
          <cell r="A12276" t="str">
            <v>511270051All</v>
          </cell>
          <cell r="B12276">
            <v>32</v>
          </cell>
          <cell r="R12276" t="str">
            <v>511150081All</v>
          </cell>
          <cell r="S12276">
            <v>22</v>
          </cell>
        </row>
        <row r="12277">
          <cell r="A12277" t="str">
            <v>511270081All</v>
          </cell>
          <cell r="B12277">
            <v>21</v>
          </cell>
          <cell r="R12277" t="str">
            <v>511170011All</v>
          </cell>
          <cell r="S12277">
            <v>30</v>
          </cell>
        </row>
        <row r="12278">
          <cell r="A12278" t="str">
            <v>511270091All</v>
          </cell>
          <cell r="B12278">
            <v>57</v>
          </cell>
          <cell r="R12278" t="str">
            <v>511170016All</v>
          </cell>
          <cell r="S12278">
            <v>42</v>
          </cell>
        </row>
        <row r="12279">
          <cell r="A12279" t="str">
            <v>511310011All</v>
          </cell>
          <cell r="B12279">
            <v>46</v>
          </cell>
          <cell r="R12279" t="str">
            <v>511170041All</v>
          </cell>
          <cell r="S12279">
            <v>56</v>
          </cell>
        </row>
        <row r="12280">
          <cell r="A12280" t="str">
            <v>511310041All</v>
          </cell>
          <cell r="B12280">
            <v>85</v>
          </cell>
          <cell r="R12280" t="str">
            <v>511170051All</v>
          </cell>
          <cell r="S12280">
            <v>32</v>
          </cell>
        </row>
        <row r="12281">
          <cell r="A12281" t="str">
            <v>511310051All</v>
          </cell>
          <cell r="B12281">
            <v>32</v>
          </cell>
          <cell r="R12281" t="str">
            <v>511170081All</v>
          </cell>
          <cell r="S12281">
            <v>17</v>
          </cell>
        </row>
        <row r="12282">
          <cell r="A12282" t="str">
            <v>511310081All</v>
          </cell>
          <cell r="B12282">
            <v>22</v>
          </cell>
          <cell r="R12282" t="str">
            <v>511190011All</v>
          </cell>
          <cell r="S12282">
            <v>46</v>
          </cell>
        </row>
        <row r="12283">
          <cell r="A12283" t="str">
            <v>511310091All</v>
          </cell>
          <cell r="B12283">
            <v>57</v>
          </cell>
          <cell r="R12283" t="str">
            <v>511190041All</v>
          </cell>
          <cell r="S12283">
            <v>76</v>
          </cell>
        </row>
        <row r="12284">
          <cell r="A12284" t="str">
            <v>511330011All</v>
          </cell>
          <cell r="B12284">
            <v>48</v>
          </cell>
          <cell r="R12284" t="str">
            <v>511190051All</v>
          </cell>
          <cell r="S12284">
            <v>32</v>
          </cell>
        </row>
        <row r="12285">
          <cell r="A12285" t="str">
            <v>511330041All</v>
          </cell>
          <cell r="B12285">
            <v>85</v>
          </cell>
          <cell r="R12285" t="str">
            <v>511190081All</v>
          </cell>
          <cell r="S12285">
            <v>22</v>
          </cell>
        </row>
        <row r="12286">
          <cell r="A12286" t="str">
            <v>511330051All</v>
          </cell>
          <cell r="B12286">
            <v>32</v>
          </cell>
          <cell r="R12286" t="str">
            <v>511190091All</v>
          </cell>
          <cell r="S12286">
            <v>57</v>
          </cell>
        </row>
        <row r="12287">
          <cell r="A12287" t="str">
            <v>511330081All</v>
          </cell>
          <cell r="B12287">
            <v>22</v>
          </cell>
          <cell r="R12287" t="str">
            <v>511210011All</v>
          </cell>
          <cell r="S12287">
            <v>40</v>
          </cell>
        </row>
        <row r="12288">
          <cell r="A12288" t="str">
            <v>511330091All</v>
          </cell>
          <cell r="B12288">
            <v>60</v>
          </cell>
          <cell r="R12288" t="str">
            <v>511210041All</v>
          </cell>
          <cell r="S12288">
            <v>67</v>
          </cell>
        </row>
        <row r="12289">
          <cell r="A12289" t="str">
            <v>511350011All</v>
          </cell>
          <cell r="B12289">
            <v>42</v>
          </cell>
          <cell r="R12289" t="str">
            <v>511210051All</v>
          </cell>
          <cell r="S12289">
            <v>32</v>
          </cell>
        </row>
        <row r="12290">
          <cell r="A12290" t="str">
            <v>511350041All</v>
          </cell>
          <cell r="B12290">
            <v>58</v>
          </cell>
          <cell r="R12290" t="str">
            <v>511210081All</v>
          </cell>
          <cell r="S12290">
            <v>20</v>
          </cell>
        </row>
        <row r="12291">
          <cell r="A12291" t="str">
            <v>511350051All</v>
          </cell>
          <cell r="B12291">
            <v>32</v>
          </cell>
          <cell r="R12291" t="str">
            <v>511250011All</v>
          </cell>
          <cell r="S12291">
            <v>34</v>
          </cell>
        </row>
        <row r="12292">
          <cell r="A12292" t="str">
            <v>511350081All</v>
          </cell>
          <cell r="B12292">
            <v>20</v>
          </cell>
          <cell r="R12292" t="str">
            <v>511250041All</v>
          </cell>
          <cell r="S12292">
            <v>63</v>
          </cell>
        </row>
        <row r="12293">
          <cell r="A12293" t="str">
            <v>511350091All</v>
          </cell>
          <cell r="B12293">
            <v>48</v>
          </cell>
          <cell r="R12293" t="str">
            <v>511250081All</v>
          </cell>
          <cell r="S12293">
            <v>20</v>
          </cell>
        </row>
        <row r="12294">
          <cell r="A12294" t="str">
            <v>511370011All</v>
          </cell>
          <cell r="B12294">
            <v>41</v>
          </cell>
          <cell r="R12294" t="str">
            <v>511270011All</v>
          </cell>
          <cell r="S12294">
            <v>39</v>
          </cell>
        </row>
        <row r="12295">
          <cell r="A12295" t="str">
            <v>511370041All</v>
          </cell>
          <cell r="B12295">
            <v>69</v>
          </cell>
          <cell r="R12295" t="str">
            <v>511270041All</v>
          </cell>
          <cell r="S12295">
            <v>72</v>
          </cell>
        </row>
        <row r="12296">
          <cell r="A12296" t="str">
            <v>511370051All</v>
          </cell>
          <cell r="B12296">
            <v>32</v>
          </cell>
          <cell r="R12296" t="str">
            <v>511270051All</v>
          </cell>
          <cell r="S12296">
            <v>32</v>
          </cell>
        </row>
        <row r="12297">
          <cell r="A12297" t="str">
            <v>511370081All</v>
          </cell>
          <cell r="B12297">
            <v>23</v>
          </cell>
          <cell r="R12297" t="str">
            <v>511270081All</v>
          </cell>
          <cell r="S12297">
            <v>21</v>
          </cell>
        </row>
        <row r="12298">
          <cell r="A12298" t="str">
            <v>511370091All</v>
          </cell>
          <cell r="B12298">
            <v>48</v>
          </cell>
          <cell r="R12298" t="str">
            <v>511270091All</v>
          </cell>
          <cell r="S12298">
            <v>57</v>
          </cell>
        </row>
        <row r="12299">
          <cell r="A12299" t="str">
            <v>511390011All</v>
          </cell>
          <cell r="B12299">
            <v>40</v>
          </cell>
          <cell r="R12299" t="str">
            <v>511310011All</v>
          </cell>
          <cell r="S12299">
            <v>46</v>
          </cell>
        </row>
        <row r="12300">
          <cell r="A12300" t="str">
            <v>511390041All</v>
          </cell>
          <cell r="B12300">
            <v>65</v>
          </cell>
          <cell r="R12300" t="str">
            <v>511310041All</v>
          </cell>
          <cell r="S12300">
            <v>85</v>
          </cell>
        </row>
        <row r="12301">
          <cell r="A12301" t="str">
            <v>511390051All</v>
          </cell>
          <cell r="B12301">
            <v>32</v>
          </cell>
          <cell r="R12301" t="str">
            <v>511310051All</v>
          </cell>
          <cell r="S12301">
            <v>32</v>
          </cell>
        </row>
        <row r="12302">
          <cell r="A12302" t="str">
            <v>511390081All</v>
          </cell>
          <cell r="B12302">
            <v>26</v>
          </cell>
          <cell r="R12302" t="str">
            <v>511310081All</v>
          </cell>
          <cell r="S12302">
            <v>22</v>
          </cell>
        </row>
        <row r="12303">
          <cell r="A12303" t="str">
            <v>511390091All</v>
          </cell>
          <cell r="B12303">
            <v>49</v>
          </cell>
          <cell r="R12303" t="str">
            <v>511310091All</v>
          </cell>
          <cell r="S12303">
            <v>57</v>
          </cell>
        </row>
        <row r="12304">
          <cell r="A12304" t="str">
            <v>511410011All</v>
          </cell>
          <cell r="B12304">
            <v>34</v>
          </cell>
          <cell r="R12304" t="str">
            <v>511330011All</v>
          </cell>
          <cell r="S12304">
            <v>48</v>
          </cell>
        </row>
        <row r="12305">
          <cell r="A12305" t="str">
            <v>511410041All</v>
          </cell>
          <cell r="B12305">
            <v>61</v>
          </cell>
          <cell r="R12305" t="str">
            <v>511330041All</v>
          </cell>
          <cell r="S12305">
            <v>85</v>
          </cell>
        </row>
        <row r="12306">
          <cell r="A12306" t="str">
            <v>511410051All</v>
          </cell>
          <cell r="B12306">
            <v>32</v>
          </cell>
          <cell r="R12306" t="str">
            <v>511330051All</v>
          </cell>
          <cell r="S12306">
            <v>32</v>
          </cell>
        </row>
        <row r="12307">
          <cell r="A12307" t="str">
            <v>511410081All</v>
          </cell>
          <cell r="B12307">
            <v>16</v>
          </cell>
          <cell r="R12307" t="str">
            <v>511330081All</v>
          </cell>
          <cell r="S12307">
            <v>22</v>
          </cell>
        </row>
        <row r="12308">
          <cell r="A12308" t="str">
            <v>511430011All</v>
          </cell>
          <cell r="B12308">
            <v>25</v>
          </cell>
          <cell r="R12308" t="str">
            <v>511330091All</v>
          </cell>
          <cell r="S12308">
            <v>60</v>
          </cell>
        </row>
        <row r="12309">
          <cell r="A12309" t="str">
            <v>511430041All</v>
          </cell>
          <cell r="B12309">
            <v>54</v>
          </cell>
          <cell r="R12309" t="str">
            <v>511350011All</v>
          </cell>
          <cell r="S12309">
            <v>42</v>
          </cell>
        </row>
        <row r="12310">
          <cell r="A12310" t="str">
            <v>511430051All</v>
          </cell>
          <cell r="B12310">
            <v>32</v>
          </cell>
          <cell r="R12310" t="str">
            <v>511350041All</v>
          </cell>
          <cell r="S12310">
            <v>58</v>
          </cell>
        </row>
        <row r="12311">
          <cell r="A12311" t="str">
            <v>511430081All</v>
          </cell>
          <cell r="B12311">
            <v>14</v>
          </cell>
          <cell r="R12311" t="str">
            <v>511350051All</v>
          </cell>
          <cell r="S12311">
            <v>32</v>
          </cell>
        </row>
        <row r="12312">
          <cell r="A12312" t="str">
            <v>511430091All</v>
          </cell>
          <cell r="B12312">
            <v>48</v>
          </cell>
          <cell r="R12312" t="str">
            <v>511350081All</v>
          </cell>
          <cell r="S12312">
            <v>20</v>
          </cell>
        </row>
        <row r="12313">
          <cell r="A12313" t="str">
            <v>511450011All</v>
          </cell>
          <cell r="B12313">
            <v>42</v>
          </cell>
          <cell r="R12313" t="str">
            <v>511350091All</v>
          </cell>
          <cell r="S12313">
            <v>48</v>
          </cell>
        </row>
        <row r="12314">
          <cell r="A12314" t="str">
            <v>511450041All</v>
          </cell>
          <cell r="B12314">
            <v>65</v>
          </cell>
          <cell r="R12314" t="str">
            <v>511370011All</v>
          </cell>
          <cell r="S12314">
            <v>41</v>
          </cell>
        </row>
        <row r="12315">
          <cell r="A12315" t="str">
            <v>511450051All</v>
          </cell>
          <cell r="B12315">
            <v>32</v>
          </cell>
          <cell r="R12315" t="str">
            <v>511370041All</v>
          </cell>
          <cell r="S12315">
            <v>69</v>
          </cell>
        </row>
        <row r="12316">
          <cell r="A12316" t="str">
            <v>511450081All</v>
          </cell>
          <cell r="B12316">
            <v>20</v>
          </cell>
          <cell r="R12316" t="str">
            <v>511370051All</v>
          </cell>
          <cell r="S12316">
            <v>32</v>
          </cell>
        </row>
        <row r="12317">
          <cell r="A12317" t="str">
            <v>511450091All</v>
          </cell>
          <cell r="B12317">
            <v>55</v>
          </cell>
          <cell r="R12317" t="str">
            <v>511370081All</v>
          </cell>
          <cell r="S12317">
            <v>23</v>
          </cell>
        </row>
        <row r="12318">
          <cell r="A12318" t="str">
            <v>511470011All</v>
          </cell>
          <cell r="B12318">
            <v>32</v>
          </cell>
          <cell r="R12318" t="str">
            <v>511370091All</v>
          </cell>
          <cell r="S12318">
            <v>48</v>
          </cell>
        </row>
        <row r="12319">
          <cell r="A12319" t="str">
            <v>511470041All</v>
          </cell>
          <cell r="B12319">
            <v>55</v>
          </cell>
          <cell r="R12319" t="str">
            <v>511390011All</v>
          </cell>
          <cell r="S12319">
            <v>40</v>
          </cell>
        </row>
        <row r="12320">
          <cell r="A12320" t="str">
            <v>511470051All</v>
          </cell>
          <cell r="B12320">
            <v>32</v>
          </cell>
          <cell r="R12320" t="str">
            <v>511390041All</v>
          </cell>
          <cell r="S12320">
            <v>65</v>
          </cell>
        </row>
        <row r="12321">
          <cell r="A12321" t="str">
            <v>511470081All</v>
          </cell>
          <cell r="B12321">
            <v>20</v>
          </cell>
          <cell r="R12321" t="str">
            <v>511390051All</v>
          </cell>
          <cell r="S12321">
            <v>32</v>
          </cell>
        </row>
        <row r="12322">
          <cell r="A12322" t="str">
            <v>511470091All</v>
          </cell>
          <cell r="B12322">
            <v>48</v>
          </cell>
          <cell r="R12322" t="str">
            <v>511390081All</v>
          </cell>
          <cell r="S12322">
            <v>26</v>
          </cell>
        </row>
        <row r="12323">
          <cell r="A12323" t="str">
            <v>511490011All</v>
          </cell>
          <cell r="B12323">
            <v>46</v>
          </cell>
          <cell r="R12323" t="str">
            <v>511390091All</v>
          </cell>
          <cell r="S12323">
            <v>49</v>
          </cell>
        </row>
        <row r="12324">
          <cell r="A12324" t="str">
            <v>511490041All</v>
          </cell>
          <cell r="B12324">
            <v>78</v>
          </cell>
          <cell r="R12324" t="str">
            <v>511410011All</v>
          </cell>
          <cell r="S12324">
            <v>34</v>
          </cell>
        </row>
        <row r="12325">
          <cell r="A12325" t="str">
            <v>511490051All</v>
          </cell>
          <cell r="B12325">
            <v>32</v>
          </cell>
          <cell r="R12325" t="str">
            <v>511410041All</v>
          </cell>
          <cell r="S12325">
            <v>61</v>
          </cell>
        </row>
        <row r="12326">
          <cell r="A12326" t="str">
            <v>511490075All</v>
          </cell>
          <cell r="B12326">
            <v>1884</v>
          </cell>
          <cell r="R12326" t="str">
            <v>511410051All</v>
          </cell>
          <cell r="S12326">
            <v>32</v>
          </cell>
        </row>
        <row r="12327">
          <cell r="A12327" t="str">
            <v>511490081All</v>
          </cell>
          <cell r="B12327">
            <v>22</v>
          </cell>
          <cell r="R12327" t="str">
            <v>511410081All</v>
          </cell>
          <cell r="S12327">
            <v>16</v>
          </cell>
        </row>
        <row r="12328">
          <cell r="A12328" t="str">
            <v>511490091All</v>
          </cell>
          <cell r="B12328">
            <v>57</v>
          </cell>
          <cell r="R12328" t="str">
            <v>511430011All</v>
          </cell>
          <cell r="S12328">
            <v>25</v>
          </cell>
        </row>
        <row r="12329">
          <cell r="A12329" t="str">
            <v>511530011All</v>
          </cell>
          <cell r="B12329">
            <v>35</v>
          </cell>
          <cell r="R12329" t="str">
            <v>511430041All</v>
          </cell>
          <cell r="S12329">
            <v>54</v>
          </cell>
        </row>
        <row r="12330">
          <cell r="A12330" t="str">
            <v>511530041All</v>
          </cell>
          <cell r="B12330">
            <v>64</v>
          </cell>
          <cell r="R12330" t="str">
            <v>511430051All</v>
          </cell>
          <cell r="S12330">
            <v>32</v>
          </cell>
        </row>
        <row r="12331">
          <cell r="A12331" t="str">
            <v>511530051All</v>
          </cell>
          <cell r="B12331">
            <v>32</v>
          </cell>
          <cell r="R12331" t="str">
            <v>511430081All</v>
          </cell>
          <cell r="S12331">
            <v>14</v>
          </cell>
        </row>
        <row r="12332">
          <cell r="A12332" t="str">
            <v>511530081All</v>
          </cell>
          <cell r="B12332">
            <v>21</v>
          </cell>
          <cell r="R12332" t="str">
            <v>511430091All</v>
          </cell>
          <cell r="S12332">
            <v>48</v>
          </cell>
        </row>
        <row r="12333">
          <cell r="A12333" t="str">
            <v>511530091All</v>
          </cell>
          <cell r="B12333">
            <v>48</v>
          </cell>
          <cell r="R12333" t="str">
            <v>511450011All</v>
          </cell>
          <cell r="S12333">
            <v>42</v>
          </cell>
        </row>
        <row r="12334">
          <cell r="A12334" t="str">
            <v>511550041All</v>
          </cell>
          <cell r="B12334">
            <v>67</v>
          </cell>
          <cell r="R12334" t="str">
            <v>511450041All</v>
          </cell>
          <cell r="S12334">
            <v>65</v>
          </cell>
        </row>
        <row r="12335">
          <cell r="A12335" t="str">
            <v>511550081All</v>
          </cell>
          <cell r="B12335">
            <v>20</v>
          </cell>
          <cell r="R12335" t="str">
            <v>511450051All</v>
          </cell>
          <cell r="S12335">
            <v>32</v>
          </cell>
        </row>
        <row r="12336">
          <cell r="A12336" t="str">
            <v>511570011All</v>
          </cell>
          <cell r="B12336">
            <v>34</v>
          </cell>
          <cell r="R12336" t="str">
            <v>511450081All</v>
          </cell>
          <cell r="S12336">
            <v>20</v>
          </cell>
        </row>
        <row r="12337">
          <cell r="A12337" t="str">
            <v>511570041All</v>
          </cell>
          <cell r="B12337">
            <v>67</v>
          </cell>
          <cell r="R12337" t="str">
            <v>511450091All</v>
          </cell>
          <cell r="S12337">
            <v>55</v>
          </cell>
        </row>
        <row r="12338">
          <cell r="A12338" t="str">
            <v>511570081All</v>
          </cell>
          <cell r="B12338">
            <v>26</v>
          </cell>
          <cell r="R12338" t="str">
            <v>511470011All</v>
          </cell>
          <cell r="S12338">
            <v>32</v>
          </cell>
        </row>
        <row r="12339">
          <cell r="A12339" t="str">
            <v>511590011All</v>
          </cell>
          <cell r="B12339">
            <v>44</v>
          </cell>
          <cell r="R12339" t="str">
            <v>511470041All</v>
          </cell>
          <cell r="S12339">
            <v>55</v>
          </cell>
        </row>
        <row r="12340">
          <cell r="A12340" t="str">
            <v>511590041All</v>
          </cell>
          <cell r="B12340">
            <v>81</v>
          </cell>
          <cell r="R12340" t="str">
            <v>511470051All</v>
          </cell>
          <cell r="S12340">
            <v>32</v>
          </cell>
        </row>
        <row r="12341">
          <cell r="A12341" t="str">
            <v>511590051All</v>
          </cell>
          <cell r="B12341">
            <v>32</v>
          </cell>
          <cell r="R12341" t="str">
            <v>511470081All</v>
          </cell>
          <cell r="S12341">
            <v>20</v>
          </cell>
        </row>
        <row r="12342">
          <cell r="A12342" t="str">
            <v>511590081All</v>
          </cell>
          <cell r="B12342">
            <v>22</v>
          </cell>
          <cell r="R12342" t="str">
            <v>511470091All</v>
          </cell>
          <cell r="S12342">
            <v>48</v>
          </cell>
        </row>
        <row r="12343">
          <cell r="A12343" t="str">
            <v>511590091All</v>
          </cell>
          <cell r="B12343">
            <v>53</v>
          </cell>
          <cell r="R12343" t="str">
            <v>511490011All</v>
          </cell>
          <cell r="S12343">
            <v>46</v>
          </cell>
        </row>
        <row r="12344">
          <cell r="A12344" t="str">
            <v>511610041All</v>
          </cell>
          <cell r="B12344">
            <v>55</v>
          </cell>
          <cell r="R12344" t="str">
            <v>511490041All</v>
          </cell>
          <cell r="S12344">
            <v>78</v>
          </cell>
        </row>
        <row r="12345">
          <cell r="A12345" t="str">
            <v>511630011All</v>
          </cell>
          <cell r="B12345">
            <v>40</v>
          </cell>
          <cell r="R12345" t="str">
            <v>511490051All</v>
          </cell>
          <cell r="S12345">
            <v>32</v>
          </cell>
        </row>
        <row r="12346">
          <cell r="A12346" t="str">
            <v>511630041All</v>
          </cell>
          <cell r="B12346">
            <v>62</v>
          </cell>
          <cell r="R12346" t="str">
            <v>511490075All</v>
          </cell>
          <cell r="S12346">
            <v>1884</v>
          </cell>
        </row>
        <row r="12347">
          <cell r="A12347" t="str">
            <v>511630051All</v>
          </cell>
          <cell r="B12347">
            <v>32</v>
          </cell>
          <cell r="R12347" t="str">
            <v>511490081All</v>
          </cell>
          <cell r="S12347">
            <v>22</v>
          </cell>
        </row>
        <row r="12348">
          <cell r="A12348" t="str">
            <v>511630081All</v>
          </cell>
          <cell r="B12348">
            <v>17</v>
          </cell>
          <cell r="R12348" t="str">
            <v>511490091All</v>
          </cell>
          <cell r="S12348">
            <v>57</v>
          </cell>
        </row>
        <row r="12349">
          <cell r="A12349" t="str">
            <v>511650011All</v>
          </cell>
          <cell r="B12349">
            <v>41</v>
          </cell>
          <cell r="R12349" t="str">
            <v>511530011All</v>
          </cell>
          <cell r="S12349">
            <v>35</v>
          </cell>
        </row>
        <row r="12350">
          <cell r="A12350" t="str">
            <v>511650041All</v>
          </cell>
          <cell r="B12350">
            <v>73</v>
          </cell>
          <cell r="R12350" t="str">
            <v>511530041All</v>
          </cell>
          <cell r="S12350">
            <v>64</v>
          </cell>
        </row>
        <row r="12351">
          <cell r="A12351" t="str">
            <v>511650051All</v>
          </cell>
          <cell r="B12351">
            <v>32</v>
          </cell>
          <cell r="R12351" t="str">
            <v>511530051All</v>
          </cell>
          <cell r="S12351">
            <v>32</v>
          </cell>
        </row>
        <row r="12352">
          <cell r="A12352" t="str">
            <v>511650081All</v>
          </cell>
          <cell r="B12352">
            <v>29</v>
          </cell>
          <cell r="R12352" t="str">
            <v>511530081All</v>
          </cell>
          <cell r="S12352">
            <v>21</v>
          </cell>
        </row>
        <row r="12353">
          <cell r="A12353" t="str">
            <v>511650091All</v>
          </cell>
          <cell r="B12353">
            <v>52</v>
          </cell>
          <cell r="R12353" t="str">
            <v>511530091All</v>
          </cell>
          <cell r="S12353">
            <v>48</v>
          </cell>
        </row>
        <row r="12354">
          <cell r="A12354" t="str">
            <v>511670041All</v>
          </cell>
          <cell r="B12354">
            <v>53</v>
          </cell>
          <cell r="R12354" t="str">
            <v>511550041All</v>
          </cell>
          <cell r="S12354">
            <v>67</v>
          </cell>
        </row>
        <row r="12355">
          <cell r="A12355" t="str">
            <v>511690041All</v>
          </cell>
          <cell r="B12355">
            <v>53</v>
          </cell>
          <cell r="R12355" t="str">
            <v>511550081All</v>
          </cell>
          <cell r="S12355">
            <v>20</v>
          </cell>
        </row>
        <row r="12356">
          <cell r="A12356" t="str">
            <v>511710011All</v>
          </cell>
          <cell r="B12356">
            <v>40</v>
          </cell>
          <cell r="R12356" t="str">
            <v>511570011All</v>
          </cell>
          <cell r="S12356">
            <v>34</v>
          </cell>
        </row>
        <row r="12357">
          <cell r="A12357" t="str">
            <v>511710016All</v>
          </cell>
          <cell r="B12357">
            <v>34</v>
          </cell>
          <cell r="R12357" t="str">
            <v>511570041All</v>
          </cell>
          <cell r="S12357">
            <v>67</v>
          </cell>
        </row>
        <row r="12358">
          <cell r="A12358" t="str">
            <v>511710041All</v>
          </cell>
          <cell r="B12358">
            <v>72</v>
          </cell>
          <cell r="R12358" t="str">
            <v>511570081All</v>
          </cell>
          <cell r="S12358">
            <v>26</v>
          </cell>
        </row>
        <row r="12359">
          <cell r="A12359" t="str">
            <v>511710051All</v>
          </cell>
          <cell r="B12359">
            <v>32</v>
          </cell>
          <cell r="R12359" t="str">
            <v>511590011All</v>
          </cell>
          <cell r="S12359">
            <v>44</v>
          </cell>
        </row>
        <row r="12360">
          <cell r="A12360" t="str">
            <v>511710081All</v>
          </cell>
          <cell r="B12360">
            <v>26</v>
          </cell>
          <cell r="R12360" t="str">
            <v>511590041All</v>
          </cell>
          <cell r="S12360">
            <v>81</v>
          </cell>
        </row>
        <row r="12361">
          <cell r="A12361" t="str">
            <v>511710091All</v>
          </cell>
          <cell r="B12361">
            <v>47</v>
          </cell>
          <cell r="R12361" t="str">
            <v>511590051All</v>
          </cell>
          <cell r="S12361">
            <v>32</v>
          </cell>
        </row>
        <row r="12362">
          <cell r="A12362" t="str">
            <v>511730041All</v>
          </cell>
          <cell r="B12362">
            <v>60</v>
          </cell>
          <cell r="R12362" t="str">
            <v>511590081All</v>
          </cell>
          <cell r="S12362">
            <v>22</v>
          </cell>
        </row>
        <row r="12363">
          <cell r="A12363" t="str">
            <v>511750011All</v>
          </cell>
          <cell r="B12363">
            <v>46</v>
          </cell>
          <cell r="R12363" t="str">
            <v>511590091All</v>
          </cell>
          <cell r="S12363">
            <v>53</v>
          </cell>
        </row>
        <row r="12364">
          <cell r="A12364" t="str">
            <v>511750041All</v>
          </cell>
          <cell r="B12364">
            <v>69</v>
          </cell>
          <cell r="R12364" t="str">
            <v>511610041All</v>
          </cell>
          <cell r="S12364">
            <v>55</v>
          </cell>
        </row>
        <row r="12365">
          <cell r="A12365" t="str">
            <v>511750051All</v>
          </cell>
          <cell r="B12365">
            <v>32</v>
          </cell>
          <cell r="R12365" t="str">
            <v>511630011All</v>
          </cell>
          <cell r="S12365">
            <v>40</v>
          </cell>
        </row>
        <row r="12366">
          <cell r="A12366" t="str">
            <v>511750075All</v>
          </cell>
          <cell r="B12366">
            <v>2038</v>
          </cell>
          <cell r="R12366" t="str">
            <v>511630041All</v>
          </cell>
          <cell r="S12366">
            <v>62</v>
          </cell>
        </row>
        <row r="12367">
          <cell r="A12367" t="str">
            <v>511750081All</v>
          </cell>
          <cell r="B12367">
            <v>25</v>
          </cell>
          <cell r="R12367" t="str">
            <v>511630051All</v>
          </cell>
          <cell r="S12367">
            <v>32</v>
          </cell>
        </row>
        <row r="12368">
          <cell r="A12368" t="str">
            <v>511770011All</v>
          </cell>
          <cell r="B12368">
            <v>34</v>
          </cell>
          <cell r="R12368" t="str">
            <v>511630081All</v>
          </cell>
          <cell r="S12368">
            <v>17</v>
          </cell>
        </row>
        <row r="12369">
          <cell r="A12369" t="str">
            <v>511770041All</v>
          </cell>
          <cell r="B12369">
            <v>69</v>
          </cell>
          <cell r="R12369" t="str">
            <v>511650011All</v>
          </cell>
          <cell r="S12369">
            <v>41</v>
          </cell>
        </row>
        <row r="12370">
          <cell r="A12370" t="str">
            <v>511770051All</v>
          </cell>
          <cell r="B12370">
            <v>32</v>
          </cell>
          <cell r="R12370" t="str">
            <v>511650041All</v>
          </cell>
          <cell r="S12370">
            <v>73</v>
          </cell>
        </row>
        <row r="12371">
          <cell r="A12371" t="str">
            <v>511770081All</v>
          </cell>
          <cell r="B12371">
            <v>20</v>
          </cell>
          <cell r="R12371" t="str">
            <v>511650051All</v>
          </cell>
          <cell r="S12371">
            <v>32</v>
          </cell>
        </row>
        <row r="12372">
          <cell r="A12372" t="str">
            <v>511770091All</v>
          </cell>
          <cell r="B12372">
            <v>48</v>
          </cell>
          <cell r="R12372" t="str">
            <v>511650081All</v>
          </cell>
          <cell r="S12372">
            <v>29</v>
          </cell>
        </row>
        <row r="12373">
          <cell r="A12373" t="str">
            <v>511790011All</v>
          </cell>
          <cell r="B12373">
            <v>34</v>
          </cell>
          <cell r="R12373" t="str">
            <v>511650091All</v>
          </cell>
          <cell r="S12373">
            <v>52</v>
          </cell>
        </row>
        <row r="12374">
          <cell r="A12374" t="str">
            <v>511790041All</v>
          </cell>
          <cell r="B12374">
            <v>67</v>
          </cell>
          <cell r="R12374" t="str">
            <v>511670041All</v>
          </cell>
          <cell r="S12374">
            <v>53</v>
          </cell>
        </row>
        <row r="12375">
          <cell r="A12375" t="str">
            <v>511790081All</v>
          </cell>
          <cell r="B12375">
            <v>25</v>
          </cell>
          <cell r="R12375" t="str">
            <v>511690041All</v>
          </cell>
          <cell r="S12375">
            <v>53</v>
          </cell>
        </row>
        <row r="12376">
          <cell r="A12376" t="str">
            <v>511790091All</v>
          </cell>
          <cell r="B12376">
            <v>48</v>
          </cell>
          <cell r="R12376" t="str">
            <v>511710011All</v>
          </cell>
          <cell r="S12376">
            <v>40</v>
          </cell>
        </row>
        <row r="12377">
          <cell r="A12377" t="str">
            <v>511810011All</v>
          </cell>
          <cell r="B12377">
            <v>50</v>
          </cell>
          <cell r="R12377" t="str">
            <v>511710016All</v>
          </cell>
          <cell r="S12377">
            <v>34</v>
          </cell>
        </row>
        <row r="12378">
          <cell r="A12378" t="str">
            <v>511810041All</v>
          </cell>
          <cell r="B12378">
            <v>76</v>
          </cell>
          <cell r="R12378" t="str">
            <v>511710041All</v>
          </cell>
          <cell r="S12378">
            <v>72</v>
          </cell>
        </row>
        <row r="12379">
          <cell r="A12379" t="str">
            <v>511810051All</v>
          </cell>
          <cell r="B12379">
            <v>32</v>
          </cell>
          <cell r="R12379" t="str">
            <v>511710051All</v>
          </cell>
          <cell r="S12379">
            <v>32</v>
          </cell>
        </row>
        <row r="12380">
          <cell r="A12380" t="str">
            <v>511810075All</v>
          </cell>
          <cell r="B12380">
            <v>2036</v>
          </cell>
          <cell r="R12380" t="str">
            <v>511710081All</v>
          </cell>
          <cell r="S12380">
            <v>26</v>
          </cell>
        </row>
        <row r="12381">
          <cell r="A12381" t="str">
            <v>511810081All</v>
          </cell>
          <cell r="B12381">
            <v>20</v>
          </cell>
          <cell r="R12381" t="str">
            <v>511710091All</v>
          </cell>
          <cell r="S12381">
            <v>47</v>
          </cell>
        </row>
        <row r="12382">
          <cell r="A12382" t="str">
            <v>511830011All</v>
          </cell>
          <cell r="B12382">
            <v>43</v>
          </cell>
          <cell r="R12382" t="str">
            <v>511730041All</v>
          </cell>
          <cell r="S12382">
            <v>60</v>
          </cell>
        </row>
        <row r="12383">
          <cell r="A12383" t="str">
            <v>511830041All</v>
          </cell>
          <cell r="B12383">
            <v>73</v>
          </cell>
          <cell r="R12383" t="str">
            <v>511750011All</v>
          </cell>
          <cell r="S12383">
            <v>46</v>
          </cell>
        </row>
        <row r="12384">
          <cell r="A12384" t="str">
            <v>511830051All</v>
          </cell>
          <cell r="B12384">
            <v>32</v>
          </cell>
          <cell r="R12384" t="str">
            <v>511750041All</v>
          </cell>
          <cell r="S12384">
            <v>69</v>
          </cell>
        </row>
        <row r="12385">
          <cell r="A12385" t="str">
            <v>511830075All</v>
          </cell>
          <cell r="B12385">
            <v>1954</v>
          </cell>
          <cell r="R12385" t="str">
            <v>511750051All</v>
          </cell>
          <cell r="S12385">
            <v>32</v>
          </cell>
        </row>
        <row r="12386">
          <cell r="A12386" t="str">
            <v>511830081All</v>
          </cell>
          <cell r="B12386">
            <v>20</v>
          </cell>
          <cell r="R12386" t="str">
            <v>511750075All</v>
          </cell>
          <cell r="S12386">
            <v>2038</v>
          </cell>
        </row>
        <row r="12387">
          <cell r="A12387" t="str">
            <v>511830091All</v>
          </cell>
          <cell r="B12387">
            <v>57</v>
          </cell>
          <cell r="R12387" t="str">
            <v>511750081All</v>
          </cell>
          <cell r="S12387">
            <v>25</v>
          </cell>
        </row>
        <row r="12388">
          <cell r="A12388" t="str">
            <v>511850041All</v>
          </cell>
          <cell r="B12388">
            <v>53</v>
          </cell>
          <cell r="R12388" t="str">
            <v>511770011All</v>
          </cell>
          <cell r="S12388">
            <v>34</v>
          </cell>
        </row>
        <row r="12389">
          <cell r="A12389" t="str">
            <v>511850051All</v>
          </cell>
          <cell r="B12389">
            <v>32</v>
          </cell>
          <cell r="R12389" t="str">
            <v>511770041All</v>
          </cell>
          <cell r="S12389">
            <v>69</v>
          </cell>
        </row>
        <row r="12390">
          <cell r="A12390" t="str">
            <v>511870041All</v>
          </cell>
          <cell r="B12390">
            <v>67</v>
          </cell>
          <cell r="R12390" t="str">
            <v>511770051All</v>
          </cell>
          <cell r="S12390">
            <v>32</v>
          </cell>
        </row>
        <row r="12391">
          <cell r="A12391" t="str">
            <v>511870081All</v>
          </cell>
          <cell r="B12391">
            <v>26</v>
          </cell>
          <cell r="R12391" t="str">
            <v>511770081All</v>
          </cell>
          <cell r="S12391">
            <v>20</v>
          </cell>
        </row>
        <row r="12392">
          <cell r="A12392" t="str">
            <v>511910011All</v>
          </cell>
          <cell r="B12392">
            <v>40</v>
          </cell>
          <cell r="R12392" t="str">
            <v>511770091All</v>
          </cell>
          <cell r="S12392">
            <v>48</v>
          </cell>
        </row>
        <row r="12393">
          <cell r="A12393" t="str">
            <v>511910041All</v>
          </cell>
          <cell r="B12393">
            <v>64</v>
          </cell>
          <cell r="R12393" t="str">
            <v>511790011All</v>
          </cell>
          <cell r="S12393">
            <v>34</v>
          </cell>
        </row>
        <row r="12394">
          <cell r="A12394" t="str">
            <v>511930011All</v>
          </cell>
          <cell r="B12394">
            <v>44</v>
          </cell>
          <cell r="R12394" t="str">
            <v>511790041All</v>
          </cell>
          <cell r="S12394">
            <v>67</v>
          </cell>
        </row>
        <row r="12395">
          <cell r="A12395" t="str">
            <v>511930041All</v>
          </cell>
          <cell r="B12395">
            <v>78</v>
          </cell>
          <cell r="R12395" t="str">
            <v>511790081All</v>
          </cell>
          <cell r="S12395">
            <v>25</v>
          </cell>
        </row>
        <row r="12396">
          <cell r="A12396" t="str">
            <v>511930051All</v>
          </cell>
          <cell r="B12396">
            <v>32</v>
          </cell>
          <cell r="R12396" t="str">
            <v>511790091All</v>
          </cell>
          <cell r="S12396">
            <v>48</v>
          </cell>
        </row>
        <row r="12397">
          <cell r="A12397" t="str">
            <v>511930081All</v>
          </cell>
          <cell r="B12397">
            <v>22</v>
          </cell>
          <cell r="R12397" t="str">
            <v>511810011All</v>
          </cell>
          <cell r="S12397">
            <v>50</v>
          </cell>
        </row>
        <row r="12398">
          <cell r="A12398" t="str">
            <v>511930091All</v>
          </cell>
          <cell r="B12398">
            <v>60</v>
          </cell>
          <cell r="R12398" t="str">
            <v>511810041All</v>
          </cell>
          <cell r="S12398">
            <v>76</v>
          </cell>
        </row>
        <row r="12399">
          <cell r="A12399" t="str">
            <v>511950041All</v>
          </cell>
          <cell r="B12399">
            <v>53</v>
          </cell>
          <cell r="R12399" t="str">
            <v>511810051All</v>
          </cell>
          <cell r="S12399">
            <v>32</v>
          </cell>
        </row>
        <row r="12400">
          <cell r="A12400" t="str">
            <v>511970011All</v>
          </cell>
          <cell r="B12400">
            <v>40</v>
          </cell>
          <cell r="R12400" t="str">
            <v>511810075All</v>
          </cell>
          <cell r="S12400">
            <v>2036</v>
          </cell>
        </row>
        <row r="12401">
          <cell r="A12401" t="str">
            <v>511970041All</v>
          </cell>
          <cell r="B12401">
            <v>68</v>
          </cell>
          <cell r="R12401" t="str">
            <v>511810081All</v>
          </cell>
          <cell r="S12401">
            <v>20</v>
          </cell>
        </row>
        <row r="12402">
          <cell r="A12402" t="str">
            <v>511970081All</v>
          </cell>
          <cell r="B12402">
            <v>20</v>
          </cell>
          <cell r="R12402" t="str">
            <v>511830011All</v>
          </cell>
          <cell r="S12402">
            <v>43</v>
          </cell>
        </row>
        <row r="12403">
          <cell r="A12403" t="str">
            <v>511990041All</v>
          </cell>
          <cell r="B12403">
            <v>76</v>
          </cell>
          <cell r="R12403" t="str">
            <v>511830041All</v>
          </cell>
          <cell r="S12403">
            <v>73</v>
          </cell>
        </row>
        <row r="12404">
          <cell r="A12404" t="str">
            <v>511990081All</v>
          </cell>
          <cell r="B12404">
            <v>22</v>
          </cell>
          <cell r="R12404" t="str">
            <v>511830051All</v>
          </cell>
          <cell r="S12404">
            <v>32</v>
          </cell>
        </row>
        <row r="12405">
          <cell r="A12405" t="str">
            <v>515500011All</v>
          </cell>
          <cell r="B12405">
            <v>40</v>
          </cell>
          <cell r="R12405" t="str">
            <v>511830075All</v>
          </cell>
          <cell r="S12405">
            <v>1954</v>
          </cell>
        </row>
        <row r="12406">
          <cell r="A12406" t="str">
            <v>515500041All</v>
          </cell>
          <cell r="B12406">
            <v>87</v>
          </cell>
          <cell r="R12406" t="str">
            <v>511830081All</v>
          </cell>
          <cell r="S12406">
            <v>20</v>
          </cell>
        </row>
        <row r="12407">
          <cell r="A12407" t="str">
            <v>515500081All</v>
          </cell>
          <cell r="B12407">
            <v>24</v>
          </cell>
          <cell r="R12407" t="str">
            <v>511830091All</v>
          </cell>
          <cell r="S12407">
            <v>57</v>
          </cell>
        </row>
        <row r="12408">
          <cell r="A12408" t="str">
            <v>518000011All</v>
          </cell>
          <cell r="B12408">
            <v>45</v>
          </cell>
          <cell r="R12408" t="str">
            <v>511850041All</v>
          </cell>
          <cell r="S12408">
            <v>53</v>
          </cell>
        </row>
        <row r="12409">
          <cell r="A12409" t="str">
            <v>518000041All</v>
          </cell>
          <cell r="B12409">
            <v>68</v>
          </cell>
          <cell r="R12409" t="str">
            <v>511850051All</v>
          </cell>
          <cell r="S12409">
            <v>32</v>
          </cell>
        </row>
        <row r="12410">
          <cell r="A12410" t="str">
            <v>518000051All</v>
          </cell>
          <cell r="B12410">
            <v>32</v>
          </cell>
          <cell r="R12410" t="str">
            <v>511870041All</v>
          </cell>
          <cell r="S12410">
            <v>67</v>
          </cell>
        </row>
        <row r="12411">
          <cell r="A12411" t="str">
            <v>518000075All</v>
          </cell>
          <cell r="B12411">
            <v>1895</v>
          </cell>
          <cell r="R12411" t="str">
            <v>511870081All</v>
          </cell>
          <cell r="S12411">
            <v>26</v>
          </cell>
        </row>
        <row r="12412">
          <cell r="A12412" t="str">
            <v>518000081All</v>
          </cell>
          <cell r="B12412">
            <v>21</v>
          </cell>
          <cell r="R12412" t="str">
            <v>511910011All</v>
          </cell>
          <cell r="S12412">
            <v>40</v>
          </cell>
        </row>
        <row r="12413">
          <cell r="A12413" t="str">
            <v>518100011All</v>
          </cell>
          <cell r="B12413">
            <v>43</v>
          </cell>
          <cell r="R12413" t="str">
            <v>511910041All</v>
          </cell>
          <cell r="S12413">
            <v>64</v>
          </cell>
        </row>
        <row r="12414">
          <cell r="A12414" t="str">
            <v>518100041All</v>
          </cell>
          <cell r="B12414">
            <v>87</v>
          </cell>
          <cell r="R12414" t="str">
            <v>511930011All</v>
          </cell>
          <cell r="S12414">
            <v>44</v>
          </cell>
        </row>
        <row r="12415">
          <cell r="A12415" t="str">
            <v>518100051All</v>
          </cell>
          <cell r="B12415">
            <v>32</v>
          </cell>
          <cell r="R12415" t="str">
            <v>511930041All</v>
          </cell>
          <cell r="S12415">
            <v>78</v>
          </cell>
        </row>
        <row r="12416">
          <cell r="A12416" t="str">
            <v>518100081All</v>
          </cell>
          <cell r="B12416">
            <v>25</v>
          </cell>
          <cell r="R12416" t="str">
            <v>511930051All</v>
          </cell>
          <cell r="S12416">
            <v>32</v>
          </cell>
        </row>
        <row r="12417">
          <cell r="A12417" t="str">
            <v>530010011All</v>
          </cell>
          <cell r="B12417">
            <v>31</v>
          </cell>
          <cell r="R12417" t="str">
            <v>511930081All</v>
          </cell>
          <cell r="S12417">
            <v>22</v>
          </cell>
        </row>
        <row r="12418">
          <cell r="A12418" t="str">
            <v>530010016All</v>
          </cell>
          <cell r="B12418">
            <v>54</v>
          </cell>
          <cell r="R12418" t="str">
            <v>511930091All</v>
          </cell>
          <cell r="S12418">
            <v>60</v>
          </cell>
        </row>
        <row r="12419">
          <cell r="A12419" t="str">
            <v>530010016Irrigated</v>
          </cell>
          <cell r="B12419">
            <v>67</v>
          </cell>
          <cell r="R12419" t="str">
            <v>511950041All</v>
          </cell>
          <cell r="S12419">
            <v>53</v>
          </cell>
        </row>
        <row r="12420">
          <cell r="A12420" t="str">
            <v>530010016Nonirrigated</v>
          </cell>
          <cell r="B12420">
            <v>32</v>
          </cell>
          <cell r="R12420" t="str">
            <v>511970011All</v>
          </cell>
          <cell r="S12420">
            <v>40</v>
          </cell>
        </row>
        <row r="12421">
          <cell r="A12421" t="str">
            <v>530010041All</v>
          </cell>
          <cell r="B12421">
            <v>124</v>
          </cell>
          <cell r="R12421" t="str">
            <v>511970041All</v>
          </cell>
          <cell r="S12421">
            <v>68</v>
          </cell>
        </row>
        <row r="12422">
          <cell r="A12422" t="str">
            <v>530010067All</v>
          </cell>
          <cell r="B12422">
            <v>1960</v>
          </cell>
          <cell r="R12422" t="str">
            <v>511970081All</v>
          </cell>
          <cell r="S12422">
            <v>20</v>
          </cell>
        </row>
        <row r="12423">
          <cell r="A12423" t="str">
            <v>530010091All</v>
          </cell>
          <cell r="B12423">
            <v>41</v>
          </cell>
          <cell r="R12423" t="str">
            <v>511990041All</v>
          </cell>
          <cell r="S12423">
            <v>76</v>
          </cell>
        </row>
        <row r="12424">
          <cell r="A12424" t="str">
            <v>530010091Irrigated</v>
          </cell>
          <cell r="B12424">
            <v>65</v>
          </cell>
          <cell r="R12424" t="str">
            <v>511990081All</v>
          </cell>
          <cell r="S12424">
            <v>22</v>
          </cell>
        </row>
        <row r="12425">
          <cell r="A12425" t="str">
            <v>530010091Nonirrigated</v>
          </cell>
          <cell r="B12425">
            <v>32</v>
          </cell>
          <cell r="R12425" t="str">
            <v>515500011All</v>
          </cell>
          <cell r="S12425">
            <v>40</v>
          </cell>
        </row>
        <row r="12426">
          <cell r="A12426" t="str">
            <v>530010129All</v>
          </cell>
          <cell r="B12426">
            <v>1561</v>
          </cell>
          <cell r="R12426" t="str">
            <v>515500041All</v>
          </cell>
          <cell r="S12426">
            <v>87</v>
          </cell>
        </row>
        <row r="12427">
          <cell r="A12427" t="str">
            <v>530010711All</v>
          </cell>
          <cell r="B12427">
            <v>979</v>
          </cell>
          <cell r="R12427" t="str">
            <v>515500081All</v>
          </cell>
          <cell r="S12427">
            <v>24</v>
          </cell>
        </row>
        <row r="12428">
          <cell r="A12428" t="str">
            <v>530010711Irrigated</v>
          </cell>
          <cell r="B12428">
            <v>1371</v>
          </cell>
          <cell r="R12428" t="str">
            <v>518000011All</v>
          </cell>
          <cell r="S12428">
            <v>45</v>
          </cell>
        </row>
        <row r="12429">
          <cell r="A12429" t="str">
            <v>530010711Nonirrigated</v>
          </cell>
          <cell r="B12429">
            <v>756</v>
          </cell>
          <cell r="R12429" t="str">
            <v>518000041All</v>
          </cell>
          <cell r="S12429">
            <v>68</v>
          </cell>
        </row>
        <row r="12430">
          <cell r="A12430" t="str">
            <v>530030011All</v>
          </cell>
          <cell r="B12430">
            <v>32</v>
          </cell>
          <cell r="R12430" t="str">
            <v>518000051All</v>
          </cell>
          <cell r="S12430">
            <v>32</v>
          </cell>
        </row>
        <row r="12431">
          <cell r="A12431" t="str">
            <v>530030016All</v>
          </cell>
          <cell r="B12431">
            <v>31</v>
          </cell>
          <cell r="R12431" t="str">
            <v>518000075All</v>
          </cell>
          <cell r="S12431">
            <v>1895</v>
          </cell>
        </row>
        <row r="12432">
          <cell r="A12432" t="str">
            <v>530030067All</v>
          </cell>
          <cell r="B12432">
            <v>1127</v>
          </cell>
          <cell r="R12432" t="str">
            <v>518000081All</v>
          </cell>
          <cell r="S12432">
            <v>21</v>
          </cell>
        </row>
        <row r="12433">
          <cell r="A12433" t="str">
            <v>530030091All</v>
          </cell>
          <cell r="B12433">
            <v>29</v>
          </cell>
          <cell r="R12433" t="str">
            <v>518100011All</v>
          </cell>
          <cell r="S12433">
            <v>43</v>
          </cell>
        </row>
        <row r="12434">
          <cell r="A12434" t="str">
            <v>530030129All</v>
          </cell>
          <cell r="B12434">
            <v>823</v>
          </cell>
          <cell r="R12434" t="str">
            <v>518100041All</v>
          </cell>
          <cell r="S12434">
            <v>87</v>
          </cell>
        </row>
        <row r="12435">
          <cell r="A12435" t="str">
            <v>530030130All</v>
          </cell>
          <cell r="B12435">
            <v>438</v>
          </cell>
          <cell r="R12435" t="str">
            <v>518100051All</v>
          </cell>
          <cell r="S12435">
            <v>32</v>
          </cell>
        </row>
        <row r="12436">
          <cell r="A12436" t="str">
            <v>530030401All</v>
          </cell>
          <cell r="B12436">
            <v>728</v>
          </cell>
          <cell r="R12436" t="str">
            <v>518100081All</v>
          </cell>
          <cell r="S12436">
            <v>25</v>
          </cell>
        </row>
        <row r="12437">
          <cell r="A12437" t="str">
            <v>530030711All</v>
          </cell>
          <cell r="B12437">
            <v>644</v>
          </cell>
          <cell r="R12437" t="str">
            <v>530010011All</v>
          </cell>
          <cell r="S12437">
            <v>31</v>
          </cell>
        </row>
        <row r="12438">
          <cell r="A12438" t="str">
            <v>530050011All</v>
          </cell>
          <cell r="B12438">
            <v>22</v>
          </cell>
          <cell r="R12438" t="str">
            <v>530010016All</v>
          </cell>
          <cell r="S12438">
            <v>54</v>
          </cell>
        </row>
        <row r="12439">
          <cell r="A12439" t="str">
            <v>530050041All</v>
          </cell>
          <cell r="B12439">
            <v>170</v>
          </cell>
          <cell r="R12439" t="str">
            <v>530010016Irrigated</v>
          </cell>
          <cell r="S12439">
            <v>67</v>
          </cell>
        </row>
        <row r="12440">
          <cell r="A12440" t="str">
            <v>530070011All</v>
          </cell>
          <cell r="B12440">
            <v>18</v>
          </cell>
          <cell r="R12440" t="str">
            <v>530010016NonIrrigated</v>
          </cell>
          <cell r="S12440">
            <v>32</v>
          </cell>
        </row>
        <row r="12441">
          <cell r="A12441" t="str">
            <v>530090041All</v>
          </cell>
          <cell r="B12441">
            <v>62</v>
          </cell>
          <cell r="R12441" t="str">
            <v>530010041All</v>
          </cell>
          <cell r="S12441">
            <v>124</v>
          </cell>
        </row>
        <row r="12442">
          <cell r="A12442" t="str">
            <v>530110011All</v>
          </cell>
          <cell r="B12442">
            <v>43</v>
          </cell>
          <cell r="R12442" t="str">
            <v>530010067All</v>
          </cell>
          <cell r="S12442">
            <v>1960</v>
          </cell>
        </row>
        <row r="12443">
          <cell r="A12443" t="str">
            <v>530110016All</v>
          </cell>
          <cell r="B12443">
            <v>44</v>
          </cell>
          <cell r="R12443" t="str">
            <v>530010091All</v>
          </cell>
          <cell r="S12443">
            <v>41</v>
          </cell>
        </row>
        <row r="12444">
          <cell r="A12444" t="str">
            <v>530110041All</v>
          </cell>
          <cell r="B12444">
            <v>15</v>
          </cell>
          <cell r="R12444" t="str">
            <v>530010091Irrigated</v>
          </cell>
          <cell r="S12444">
            <v>65</v>
          </cell>
        </row>
        <row r="12445">
          <cell r="A12445" t="str">
            <v>530110041Irrigated</v>
          </cell>
          <cell r="B12445">
            <v>15</v>
          </cell>
          <cell r="R12445" t="str">
            <v>530010091NonIrrigated</v>
          </cell>
          <cell r="S12445">
            <v>32</v>
          </cell>
        </row>
        <row r="12446">
          <cell r="A12446" t="str">
            <v>530110041Nonirrigated</v>
          </cell>
          <cell r="B12446">
            <v>13</v>
          </cell>
          <cell r="R12446" t="str">
            <v>530010129All</v>
          </cell>
          <cell r="S12446">
            <v>1561</v>
          </cell>
        </row>
        <row r="12447">
          <cell r="A12447" t="str">
            <v>530110091All</v>
          </cell>
          <cell r="B12447">
            <v>55</v>
          </cell>
          <cell r="R12447" t="str">
            <v>530010711All</v>
          </cell>
          <cell r="S12447">
            <v>979</v>
          </cell>
        </row>
        <row r="12448">
          <cell r="A12448" t="str">
            <v>530130011All</v>
          </cell>
          <cell r="B12448">
            <v>45</v>
          </cell>
          <cell r="R12448" t="str">
            <v>530010711Irrigated</v>
          </cell>
          <cell r="S12448">
            <v>1371</v>
          </cell>
        </row>
        <row r="12449">
          <cell r="A12449" t="str">
            <v>530130016All</v>
          </cell>
          <cell r="B12449">
            <v>45</v>
          </cell>
          <cell r="R12449" t="str">
            <v>530010711NonIrrigated</v>
          </cell>
          <cell r="S12449">
            <v>756</v>
          </cell>
        </row>
        <row r="12450">
          <cell r="A12450" t="str">
            <v>530130047GAD/GASAll</v>
          </cell>
          <cell r="B12450">
            <v>916</v>
          </cell>
          <cell r="R12450" t="str">
            <v>530030011All</v>
          </cell>
          <cell r="S12450">
            <v>32</v>
          </cell>
        </row>
        <row r="12451">
          <cell r="A12451" t="str">
            <v>530130047GARAll</v>
          </cell>
          <cell r="B12451">
            <v>911</v>
          </cell>
          <cell r="R12451" t="str">
            <v>530030016All</v>
          </cell>
          <cell r="S12451">
            <v>31</v>
          </cell>
        </row>
        <row r="12452">
          <cell r="A12452" t="str">
            <v>530130067All</v>
          </cell>
          <cell r="B12452">
            <v>1266</v>
          </cell>
          <cell r="R12452" t="str">
            <v>530030067All</v>
          </cell>
          <cell r="S12452">
            <v>1127</v>
          </cell>
        </row>
        <row r="12453">
          <cell r="A12453" t="str">
            <v>530130091All</v>
          </cell>
          <cell r="B12453">
            <v>45</v>
          </cell>
          <cell r="R12453" t="str">
            <v>530030091All</v>
          </cell>
          <cell r="S12453">
            <v>29</v>
          </cell>
        </row>
        <row r="12454">
          <cell r="A12454" t="str">
            <v>530130130All</v>
          </cell>
          <cell r="B12454">
            <v>589</v>
          </cell>
          <cell r="R12454" t="str">
            <v>530030129All</v>
          </cell>
          <cell r="S12454">
            <v>823</v>
          </cell>
        </row>
        <row r="12455">
          <cell r="A12455" t="str">
            <v>530130401All</v>
          </cell>
          <cell r="B12455">
            <v>770</v>
          </cell>
          <cell r="R12455" t="str">
            <v>530030130All</v>
          </cell>
          <cell r="S12455">
            <v>438</v>
          </cell>
        </row>
        <row r="12456">
          <cell r="A12456" t="str">
            <v>530130711All</v>
          </cell>
          <cell r="B12456">
            <v>805</v>
          </cell>
          <cell r="R12456" t="str">
            <v>530030401All</v>
          </cell>
          <cell r="S12456">
            <v>728</v>
          </cell>
        </row>
        <row r="12457">
          <cell r="A12457" t="str">
            <v>530150011All</v>
          </cell>
          <cell r="B12457">
            <v>55</v>
          </cell>
          <cell r="R12457" t="str">
            <v>530030711All</v>
          </cell>
          <cell r="S12457">
            <v>644</v>
          </cell>
        </row>
        <row r="12458">
          <cell r="A12458" t="str">
            <v>530170011All</v>
          </cell>
          <cell r="B12458">
            <v>29</v>
          </cell>
          <cell r="R12458" t="str">
            <v>530050011All</v>
          </cell>
          <cell r="S12458">
            <v>22</v>
          </cell>
        </row>
        <row r="12459">
          <cell r="A12459" t="str">
            <v>530170016All</v>
          </cell>
          <cell r="B12459">
            <v>34</v>
          </cell>
          <cell r="R12459" t="str">
            <v>530050041All</v>
          </cell>
          <cell r="S12459">
            <v>170</v>
          </cell>
        </row>
        <row r="12460">
          <cell r="A12460" t="str">
            <v>530170067All</v>
          </cell>
          <cell r="B12460">
            <v>1127</v>
          </cell>
          <cell r="R12460" t="str">
            <v>530070011All</v>
          </cell>
          <cell r="S12460">
            <v>18</v>
          </cell>
        </row>
        <row r="12461">
          <cell r="A12461" t="str">
            <v>530170091All</v>
          </cell>
          <cell r="B12461">
            <v>27</v>
          </cell>
          <cell r="R12461" t="str">
            <v>530090041All</v>
          </cell>
          <cell r="S12461">
            <v>62</v>
          </cell>
        </row>
        <row r="12462">
          <cell r="A12462" t="str">
            <v>530170711All</v>
          </cell>
          <cell r="B12462">
            <v>811</v>
          </cell>
          <cell r="R12462" t="str">
            <v>530110011All</v>
          </cell>
          <cell r="S12462">
            <v>43</v>
          </cell>
        </row>
        <row r="12463">
          <cell r="A12463" t="str">
            <v>530190011All</v>
          </cell>
          <cell r="B12463">
            <v>25</v>
          </cell>
          <cell r="R12463" t="str">
            <v>530110016All</v>
          </cell>
          <cell r="S12463">
            <v>44</v>
          </cell>
        </row>
        <row r="12464">
          <cell r="A12464" t="str">
            <v>530190016All</v>
          </cell>
          <cell r="B12464">
            <v>39</v>
          </cell>
          <cell r="R12464" t="str">
            <v>530110041All</v>
          </cell>
          <cell r="S12464">
            <v>15</v>
          </cell>
        </row>
        <row r="12465">
          <cell r="A12465" t="str">
            <v>530210011All</v>
          </cell>
          <cell r="B12465">
            <v>38</v>
          </cell>
          <cell r="R12465" t="str">
            <v>530110041Irrigated</v>
          </cell>
          <cell r="S12465">
            <v>15</v>
          </cell>
        </row>
        <row r="12466">
          <cell r="A12466" t="str">
            <v>530210011Irrigated</v>
          </cell>
          <cell r="B12466">
            <v>82</v>
          </cell>
          <cell r="R12466" t="str">
            <v>530110041NonIrrigated</v>
          </cell>
          <cell r="S12466">
            <v>13</v>
          </cell>
        </row>
        <row r="12467">
          <cell r="A12467" t="str">
            <v>530210011Nonirrigated</v>
          </cell>
          <cell r="B12467">
            <v>25</v>
          </cell>
          <cell r="R12467" t="str">
            <v>530110091All</v>
          </cell>
          <cell r="S12467">
            <v>55</v>
          </cell>
        </row>
        <row r="12468">
          <cell r="A12468" t="str">
            <v>530210041All</v>
          </cell>
          <cell r="B12468">
            <v>134</v>
          </cell>
          <cell r="R12468" t="str">
            <v>530130011All</v>
          </cell>
          <cell r="S12468">
            <v>45</v>
          </cell>
        </row>
        <row r="12469">
          <cell r="A12469" t="str">
            <v>530210067All</v>
          </cell>
          <cell r="B12469">
            <v>1960</v>
          </cell>
          <cell r="R12469" t="str">
            <v>530130016All</v>
          </cell>
          <cell r="S12469">
            <v>45</v>
          </cell>
        </row>
        <row r="12470">
          <cell r="A12470" t="str">
            <v>530230011All</v>
          </cell>
          <cell r="B12470">
            <v>39</v>
          </cell>
          <cell r="R12470" t="str">
            <v>530130047GAD/GASAll</v>
          </cell>
          <cell r="S12470">
            <v>916</v>
          </cell>
        </row>
        <row r="12471">
          <cell r="A12471" t="str">
            <v>530230016All</v>
          </cell>
          <cell r="B12471">
            <v>42</v>
          </cell>
          <cell r="R12471" t="str">
            <v>530130047GARAll</v>
          </cell>
          <cell r="S12471">
            <v>911</v>
          </cell>
        </row>
        <row r="12472">
          <cell r="A12472" t="str">
            <v>530230067All</v>
          </cell>
          <cell r="B12472">
            <v>1120</v>
          </cell>
          <cell r="R12472" t="str">
            <v>530130067All</v>
          </cell>
          <cell r="S12472">
            <v>1266</v>
          </cell>
        </row>
        <row r="12473">
          <cell r="A12473" t="str">
            <v>530230091All</v>
          </cell>
          <cell r="B12473">
            <v>39</v>
          </cell>
          <cell r="R12473" t="str">
            <v>530130091All</v>
          </cell>
          <cell r="S12473">
            <v>45</v>
          </cell>
        </row>
        <row r="12474">
          <cell r="A12474" t="str">
            <v>530230130All</v>
          </cell>
          <cell r="B12474">
            <v>509</v>
          </cell>
          <cell r="R12474" t="str">
            <v>530130130All</v>
          </cell>
          <cell r="S12474">
            <v>589</v>
          </cell>
        </row>
        <row r="12475">
          <cell r="A12475" t="str">
            <v>530230711All</v>
          </cell>
          <cell r="B12475">
            <v>793</v>
          </cell>
          <cell r="R12475" t="str">
            <v>530130401All</v>
          </cell>
          <cell r="S12475">
            <v>770</v>
          </cell>
        </row>
        <row r="12476">
          <cell r="A12476" t="str">
            <v>530250011All</v>
          </cell>
          <cell r="B12476">
            <v>45</v>
          </cell>
          <cell r="R12476" t="str">
            <v>530130711All</v>
          </cell>
          <cell r="S12476">
            <v>805</v>
          </cell>
        </row>
        <row r="12477">
          <cell r="A12477" t="str">
            <v>530250011Irrigated</v>
          </cell>
          <cell r="B12477">
            <v>79</v>
          </cell>
          <cell r="R12477" t="str">
            <v>530150011All</v>
          </cell>
          <cell r="S12477">
            <v>55</v>
          </cell>
        </row>
        <row r="12478">
          <cell r="A12478" t="str">
            <v>530250011Nonirrigated</v>
          </cell>
          <cell r="B12478">
            <v>33</v>
          </cell>
          <cell r="R12478" t="str">
            <v>530170011All</v>
          </cell>
          <cell r="S12478">
            <v>29</v>
          </cell>
        </row>
        <row r="12479">
          <cell r="A12479" t="str">
            <v>530250016All</v>
          </cell>
          <cell r="B12479">
            <v>68</v>
          </cell>
          <cell r="R12479" t="str">
            <v>530170016All</v>
          </cell>
          <cell r="S12479">
            <v>34</v>
          </cell>
        </row>
        <row r="12480">
          <cell r="A12480" t="str">
            <v>530250041All</v>
          </cell>
          <cell r="B12480">
            <v>141</v>
          </cell>
          <cell r="R12480" t="str">
            <v>530170067All</v>
          </cell>
          <cell r="S12480">
            <v>1127</v>
          </cell>
        </row>
        <row r="12481">
          <cell r="A12481" t="str">
            <v>530250067All</v>
          </cell>
          <cell r="B12481">
            <v>1960</v>
          </cell>
          <cell r="R12481" t="str">
            <v>530170091All</v>
          </cell>
          <cell r="S12481">
            <v>27</v>
          </cell>
        </row>
        <row r="12482">
          <cell r="A12482" t="str">
            <v>530250091All</v>
          </cell>
          <cell r="B12482">
            <v>37</v>
          </cell>
          <cell r="R12482" t="str">
            <v>530170711All</v>
          </cell>
          <cell r="S12482">
            <v>811</v>
          </cell>
        </row>
        <row r="12483">
          <cell r="A12483" t="str">
            <v>530270041All</v>
          </cell>
          <cell r="B12483">
            <v>61</v>
          </cell>
          <cell r="R12483" t="str">
            <v>530190011All</v>
          </cell>
          <cell r="S12483">
            <v>25</v>
          </cell>
        </row>
        <row r="12484">
          <cell r="A12484" t="str">
            <v>530290011All</v>
          </cell>
          <cell r="B12484">
            <v>55</v>
          </cell>
          <cell r="R12484" t="str">
            <v>530190016All</v>
          </cell>
          <cell r="S12484">
            <v>39</v>
          </cell>
        </row>
        <row r="12485">
          <cell r="A12485" t="str">
            <v>530290041All</v>
          </cell>
          <cell r="B12485">
            <v>13</v>
          </cell>
          <cell r="R12485" t="str">
            <v>530210011All</v>
          </cell>
          <cell r="S12485">
            <v>38</v>
          </cell>
        </row>
        <row r="12486">
          <cell r="A12486" t="str">
            <v>530290041Irrigated</v>
          </cell>
          <cell r="B12486">
            <v>14</v>
          </cell>
          <cell r="R12486" t="str">
            <v>530210011Irrigated</v>
          </cell>
          <cell r="S12486">
            <v>82</v>
          </cell>
        </row>
        <row r="12487">
          <cell r="A12487" t="str">
            <v>530290041Nonirrigated</v>
          </cell>
          <cell r="B12487">
            <v>13</v>
          </cell>
          <cell r="R12487" t="str">
            <v>530210011NonIrrigated</v>
          </cell>
          <cell r="S12487">
            <v>25</v>
          </cell>
        </row>
        <row r="12488">
          <cell r="A12488" t="str">
            <v>530290091All</v>
          </cell>
          <cell r="B12488">
            <v>55</v>
          </cell>
          <cell r="R12488" t="str">
            <v>530210041All</v>
          </cell>
          <cell r="S12488">
            <v>134</v>
          </cell>
        </row>
        <row r="12489">
          <cell r="A12489" t="str">
            <v>530330041All</v>
          </cell>
          <cell r="B12489">
            <v>60</v>
          </cell>
          <cell r="R12489" t="str">
            <v>530210067All</v>
          </cell>
          <cell r="S12489">
            <v>1960</v>
          </cell>
        </row>
        <row r="12490">
          <cell r="A12490" t="str">
            <v>530370011All</v>
          </cell>
          <cell r="B12490">
            <v>18</v>
          </cell>
          <cell r="R12490" t="str">
            <v>530230011All</v>
          </cell>
          <cell r="S12490">
            <v>39</v>
          </cell>
        </row>
        <row r="12491">
          <cell r="A12491" t="str">
            <v>530370016All</v>
          </cell>
          <cell r="B12491">
            <v>56</v>
          </cell>
          <cell r="R12491" t="str">
            <v>530230016All</v>
          </cell>
          <cell r="S12491">
            <v>42</v>
          </cell>
        </row>
        <row r="12492">
          <cell r="A12492" t="str">
            <v>530370041All</v>
          </cell>
          <cell r="B12492">
            <v>116</v>
          </cell>
          <cell r="R12492" t="str">
            <v>530230067All</v>
          </cell>
          <cell r="S12492">
            <v>1120</v>
          </cell>
        </row>
        <row r="12493">
          <cell r="A12493" t="str">
            <v>530390011All</v>
          </cell>
          <cell r="B12493">
            <v>21</v>
          </cell>
          <cell r="R12493" t="str">
            <v>530230091All</v>
          </cell>
          <cell r="S12493">
            <v>39</v>
          </cell>
        </row>
        <row r="12494">
          <cell r="A12494" t="str">
            <v>530390016All</v>
          </cell>
          <cell r="B12494">
            <v>27</v>
          </cell>
          <cell r="R12494" t="str">
            <v>530230130All</v>
          </cell>
          <cell r="S12494">
            <v>509</v>
          </cell>
        </row>
        <row r="12495">
          <cell r="A12495" t="str">
            <v>530390041All</v>
          </cell>
          <cell r="B12495">
            <v>123</v>
          </cell>
          <cell r="R12495" t="str">
            <v>530230711All</v>
          </cell>
          <cell r="S12495">
            <v>793</v>
          </cell>
        </row>
        <row r="12496">
          <cell r="A12496" t="str">
            <v>530390091All</v>
          </cell>
          <cell r="B12496">
            <v>21</v>
          </cell>
          <cell r="R12496" t="str">
            <v>530250011All</v>
          </cell>
          <cell r="S12496">
            <v>45</v>
          </cell>
        </row>
        <row r="12497">
          <cell r="A12497" t="str">
            <v>530410011All</v>
          </cell>
          <cell r="B12497">
            <v>48</v>
          </cell>
          <cell r="R12497" t="str">
            <v>530250011Irrigated</v>
          </cell>
          <cell r="S12497">
            <v>79</v>
          </cell>
        </row>
        <row r="12498">
          <cell r="A12498" t="str">
            <v>530410016All</v>
          </cell>
          <cell r="B12498">
            <v>53</v>
          </cell>
          <cell r="R12498" t="str">
            <v>530250011NonIrrigated</v>
          </cell>
          <cell r="S12498">
            <v>33</v>
          </cell>
        </row>
        <row r="12499">
          <cell r="A12499" t="str">
            <v>530410041All</v>
          </cell>
          <cell r="B12499">
            <v>14</v>
          </cell>
          <cell r="R12499" t="str">
            <v>530250016All</v>
          </cell>
          <cell r="S12499">
            <v>68</v>
          </cell>
        </row>
        <row r="12500">
          <cell r="A12500" t="str">
            <v>530410041Irrigated</v>
          </cell>
          <cell r="B12500">
            <v>15</v>
          </cell>
          <cell r="R12500" t="str">
            <v>530250041All</v>
          </cell>
          <cell r="S12500">
            <v>141</v>
          </cell>
        </row>
        <row r="12501">
          <cell r="A12501" t="str">
            <v>530410041Nonirrigated</v>
          </cell>
          <cell r="B12501">
            <v>14</v>
          </cell>
          <cell r="R12501" t="str">
            <v>530250067All</v>
          </cell>
          <cell r="S12501">
            <v>1960</v>
          </cell>
        </row>
        <row r="12502">
          <cell r="A12502" t="str">
            <v>530430011All</v>
          </cell>
          <cell r="B12502">
            <v>38</v>
          </cell>
          <cell r="R12502" t="str">
            <v>530250091All</v>
          </cell>
          <cell r="S12502">
            <v>37</v>
          </cell>
        </row>
        <row r="12503">
          <cell r="A12503" t="str">
            <v>530430016All</v>
          </cell>
          <cell r="B12503">
            <v>43</v>
          </cell>
          <cell r="R12503" t="str">
            <v>530270041All</v>
          </cell>
          <cell r="S12503">
            <v>61</v>
          </cell>
        </row>
        <row r="12504">
          <cell r="A12504" t="str">
            <v>530430041All</v>
          </cell>
          <cell r="B12504">
            <v>95</v>
          </cell>
          <cell r="R12504" t="str">
            <v>530290011All</v>
          </cell>
          <cell r="S12504">
            <v>55</v>
          </cell>
        </row>
        <row r="12505">
          <cell r="A12505" t="str">
            <v>530430047GAD/GASAll</v>
          </cell>
          <cell r="B12505">
            <v>700</v>
          </cell>
          <cell r="R12505" t="str">
            <v>530290041All</v>
          </cell>
          <cell r="S12505">
            <v>13</v>
          </cell>
        </row>
        <row r="12506">
          <cell r="A12506" t="str">
            <v>530430047GARAll</v>
          </cell>
          <cell r="B12506">
            <v>700</v>
          </cell>
          <cell r="R12506" t="str">
            <v>530290041Irrigated</v>
          </cell>
          <cell r="S12506">
            <v>14</v>
          </cell>
        </row>
        <row r="12507">
          <cell r="A12507" t="str">
            <v>530430067All</v>
          </cell>
          <cell r="B12507">
            <v>1079</v>
          </cell>
          <cell r="R12507" t="str">
            <v>530290041NonIrrigated</v>
          </cell>
          <cell r="S12507">
            <v>13</v>
          </cell>
        </row>
        <row r="12508">
          <cell r="A12508" t="str">
            <v>530430091All</v>
          </cell>
          <cell r="B12508">
            <v>41</v>
          </cell>
          <cell r="R12508" t="str">
            <v>530290091All</v>
          </cell>
          <cell r="S12508">
            <v>55</v>
          </cell>
        </row>
        <row r="12509">
          <cell r="A12509" t="str">
            <v>530430130All</v>
          </cell>
          <cell r="B12509">
            <v>631</v>
          </cell>
          <cell r="R12509" t="str">
            <v>530330041All</v>
          </cell>
          <cell r="S12509">
            <v>60</v>
          </cell>
        </row>
        <row r="12510">
          <cell r="A12510" t="str">
            <v>530430130Irrigated</v>
          </cell>
          <cell r="B12510">
            <v>759</v>
          </cell>
          <cell r="R12510" t="str">
            <v>530370011All</v>
          </cell>
          <cell r="S12510">
            <v>18</v>
          </cell>
        </row>
        <row r="12511">
          <cell r="A12511" t="str">
            <v>530430130Nonirrigated</v>
          </cell>
          <cell r="B12511">
            <v>526</v>
          </cell>
          <cell r="R12511" t="str">
            <v>530370016All</v>
          </cell>
          <cell r="S12511">
            <v>56</v>
          </cell>
        </row>
        <row r="12512">
          <cell r="A12512" t="str">
            <v>530430711All</v>
          </cell>
          <cell r="B12512">
            <v>1233</v>
          </cell>
          <cell r="R12512" t="str">
            <v>530370041All</v>
          </cell>
          <cell r="S12512">
            <v>116</v>
          </cell>
        </row>
        <row r="12513">
          <cell r="A12513" t="str">
            <v>530430711Irrigated</v>
          </cell>
          <cell r="B12513">
            <v>1547</v>
          </cell>
          <cell r="R12513" t="str">
            <v>530390011All</v>
          </cell>
          <cell r="S12513">
            <v>21</v>
          </cell>
        </row>
        <row r="12514">
          <cell r="A12514" t="str">
            <v>530430711Nonirrigated</v>
          </cell>
          <cell r="B12514">
            <v>981</v>
          </cell>
          <cell r="R12514" t="str">
            <v>530390016All</v>
          </cell>
          <cell r="S12514">
            <v>27</v>
          </cell>
        </row>
        <row r="12515">
          <cell r="A12515" t="str">
            <v>530470011All</v>
          </cell>
          <cell r="B12515">
            <v>27</v>
          </cell>
          <cell r="R12515" t="str">
            <v>530390041All</v>
          </cell>
          <cell r="S12515">
            <v>123</v>
          </cell>
        </row>
        <row r="12516">
          <cell r="A12516" t="str">
            <v>530470016All</v>
          </cell>
          <cell r="B12516">
            <v>31</v>
          </cell>
          <cell r="R12516" t="str">
            <v>530390091All</v>
          </cell>
          <cell r="S12516">
            <v>21</v>
          </cell>
        </row>
        <row r="12517">
          <cell r="A12517" t="str">
            <v>530470016Irrigated</v>
          </cell>
          <cell r="B12517">
            <v>44</v>
          </cell>
          <cell r="R12517" t="str">
            <v>530410011All</v>
          </cell>
          <cell r="S12517">
            <v>48</v>
          </cell>
        </row>
        <row r="12518">
          <cell r="A12518" t="str">
            <v>530470016Nonirrigated</v>
          </cell>
          <cell r="B12518">
            <v>22</v>
          </cell>
          <cell r="R12518" t="str">
            <v>530410016All</v>
          </cell>
          <cell r="S12518">
            <v>53</v>
          </cell>
        </row>
        <row r="12519">
          <cell r="A12519" t="str">
            <v>530470041All</v>
          </cell>
          <cell r="B12519">
            <v>116</v>
          </cell>
          <cell r="R12519" t="str">
            <v>530410041All</v>
          </cell>
          <cell r="S12519">
            <v>14</v>
          </cell>
        </row>
        <row r="12520">
          <cell r="A12520" t="str">
            <v>530470711All</v>
          </cell>
          <cell r="B12520">
            <v>672</v>
          </cell>
          <cell r="R12520" t="str">
            <v>530410041Irrigated</v>
          </cell>
          <cell r="S12520">
            <v>15</v>
          </cell>
        </row>
        <row r="12521">
          <cell r="A12521" t="str">
            <v>530510011All</v>
          </cell>
          <cell r="B12521">
            <v>32</v>
          </cell>
          <cell r="R12521" t="str">
            <v>530410041NonIrrigated</v>
          </cell>
          <cell r="S12521">
            <v>14</v>
          </cell>
        </row>
        <row r="12522">
          <cell r="A12522" t="str">
            <v>530510016All</v>
          </cell>
          <cell r="B12522">
            <v>35</v>
          </cell>
          <cell r="R12522" t="str">
            <v>530430011All</v>
          </cell>
          <cell r="S12522">
            <v>38</v>
          </cell>
        </row>
        <row r="12523">
          <cell r="A12523" t="str">
            <v>530530041All</v>
          </cell>
          <cell r="B12523">
            <v>60</v>
          </cell>
          <cell r="R12523" t="str">
            <v>530430016All</v>
          </cell>
          <cell r="S12523">
            <v>43</v>
          </cell>
        </row>
        <row r="12524">
          <cell r="A12524" t="str">
            <v>530570011All</v>
          </cell>
          <cell r="B12524">
            <v>49</v>
          </cell>
          <cell r="R12524" t="str">
            <v>530430041All</v>
          </cell>
          <cell r="S12524">
            <v>95</v>
          </cell>
        </row>
        <row r="12525">
          <cell r="A12525" t="str">
            <v>530570016All</v>
          </cell>
          <cell r="B12525">
            <v>53</v>
          </cell>
          <cell r="R12525" t="str">
            <v>530430047GAD/GASAll</v>
          </cell>
          <cell r="S12525">
            <v>700</v>
          </cell>
        </row>
        <row r="12526">
          <cell r="A12526" t="str">
            <v>530570091All</v>
          </cell>
          <cell r="B12526">
            <v>55</v>
          </cell>
          <cell r="R12526" t="str">
            <v>530430047GARAll</v>
          </cell>
          <cell r="S12526">
            <v>700</v>
          </cell>
        </row>
        <row r="12527">
          <cell r="A12527" t="str">
            <v>530610011All</v>
          </cell>
          <cell r="B12527">
            <v>51</v>
          </cell>
          <cell r="R12527" t="str">
            <v>530430067All</v>
          </cell>
          <cell r="S12527">
            <v>1079</v>
          </cell>
        </row>
        <row r="12528">
          <cell r="A12528" t="str">
            <v>530610016All</v>
          </cell>
          <cell r="B12528">
            <v>50</v>
          </cell>
          <cell r="R12528" t="str">
            <v>530430091All</v>
          </cell>
          <cell r="S12528">
            <v>41</v>
          </cell>
        </row>
        <row r="12529">
          <cell r="A12529" t="str">
            <v>530610041All</v>
          </cell>
          <cell r="B12529">
            <v>61</v>
          </cell>
          <cell r="R12529" t="str">
            <v>530430130All</v>
          </cell>
          <cell r="S12529">
            <v>631</v>
          </cell>
        </row>
        <row r="12530">
          <cell r="A12530" t="str">
            <v>530610091All</v>
          </cell>
          <cell r="B12530">
            <v>55</v>
          </cell>
          <cell r="R12530" t="str">
            <v>530430130Irrigated</v>
          </cell>
          <cell r="S12530">
            <v>759</v>
          </cell>
        </row>
        <row r="12531">
          <cell r="A12531" t="str">
            <v>530630011All</v>
          </cell>
          <cell r="B12531">
            <v>43</v>
          </cell>
          <cell r="R12531" t="str">
            <v>530430130NonIrrigated</v>
          </cell>
          <cell r="S12531">
            <v>526</v>
          </cell>
        </row>
        <row r="12532">
          <cell r="A12532" t="str">
            <v>530630016All</v>
          </cell>
          <cell r="B12532">
            <v>36</v>
          </cell>
          <cell r="R12532" t="str">
            <v>530430711All</v>
          </cell>
          <cell r="S12532">
            <v>1233</v>
          </cell>
        </row>
        <row r="12533">
          <cell r="A12533" t="str">
            <v>530630047GAD/GASNonirrigated</v>
          </cell>
          <cell r="B12533">
            <v>814</v>
          </cell>
          <cell r="R12533" t="str">
            <v>530430711Irrigated</v>
          </cell>
          <cell r="S12533">
            <v>1547</v>
          </cell>
        </row>
        <row r="12534">
          <cell r="A12534" t="str">
            <v>530630047GARAll</v>
          </cell>
          <cell r="B12534">
            <v>788</v>
          </cell>
          <cell r="R12534" t="str">
            <v>530430711NonIrrigated</v>
          </cell>
          <cell r="S12534">
            <v>981</v>
          </cell>
        </row>
        <row r="12535">
          <cell r="A12535" t="str">
            <v>530630067All</v>
          </cell>
          <cell r="B12535">
            <v>1215</v>
          </cell>
          <cell r="R12535" t="str">
            <v>530470011All</v>
          </cell>
          <cell r="S12535">
            <v>27</v>
          </cell>
        </row>
        <row r="12536">
          <cell r="A12536" t="str">
            <v>530630091All</v>
          </cell>
          <cell r="B12536">
            <v>39</v>
          </cell>
          <cell r="R12536" t="str">
            <v>530470016All</v>
          </cell>
          <cell r="S12536">
            <v>31</v>
          </cell>
        </row>
        <row r="12537">
          <cell r="A12537" t="str">
            <v>530630130All</v>
          </cell>
          <cell r="B12537">
            <v>518</v>
          </cell>
          <cell r="R12537" t="str">
            <v>530470016Irrigated</v>
          </cell>
          <cell r="S12537">
            <v>44</v>
          </cell>
        </row>
        <row r="12538">
          <cell r="A12538" t="str">
            <v>530630401All</v>
          </cell>
          <cell r="B12538">
            <v>892</v>
          </cell>
          <cell r="R12538" t="str">
            <v>530470016NonIrrigated</v>
          </cell>
          <cell r="S12538">
            <v>22</v>
          </cell>
        </row>
        <row r="12539">
          <cell r="A12539" t="str">
            <v>530630711All</v>
          </cell>
          <cell r="B12539">
            <v>738</v>
          </cell>
          <cell r="R12539" t="str">
            <v>530470041All</v>
          </cell>
          <cell r="S12539">
            <v>116</v>
          </cell>
        </row>
        <row r="12540">
          <cell r="A12540" t="str">
            <v>530650011All</v>
          </cell>
          <cell r="B12540">
            <v>39</v>
          </cell>
          <cell r="R12540" t="str">
            <v>530470711All</v>
          </cell>
          <cell r="S12540">
            <v>672</v>
          </cell>
        </row>
        <row r="12541">
          <cell r="A12541" t="str">
            <v>530650016All</v>
          </cell>
          <cell r="B12541">
            <v>36</v>
          </cell>
          <cell r="R12541" t="str">
            <v>530510011All</v>
          </cell>
          <cell r="S12541">
            <v>32</v>
          </cell>
        </row>
        <row r="12542">
          <cell r="A12542" t="str">
            <v>530650041All</v>
          </cell>
          <cell r="B12542">
            <v>95</v>
          </cell>
          <cell r="R12542" t="str">
            <v>530510016All</v>
          </cell>
          <cell r="S12542">
            <v>35</v>
          </cell>
        </row>
        <row r="12543">
          <cell r="A12543" t="str">
            <v>530650091All</v>
          </cell>
          <cell r="B12543">
            <v>36</v>
          </cell>
          <cell r="R12543" t="str">
            <v>530530041All</v>
          </cell>
          <cell r="S12543">
            <v>60</v>
          </cell>
        </row>
        <row r="12544">
          <cell r="A12544" t="str">
            <v>530650711All</v>
          </cell>
          <cell r="B12544">
            <v>1126</v>
          </cell>
          <cell r="R12544" t="str">
            <v>530570011All</v>
          </cell>
          <cell r="S12544">
            <v>49</v>
          </cell>
        </row>
        <row r="12545">
          <cell r="A12545" t="str">
            <v>530670041All</v>
          </cell>
          <cell r="B12545">
            <v>62</v>
          </cell>
          <cell r="R12545" t="str">
            <v>530570016All</v>
          </cell>
          <cell r="S12545">
            <v>53</v>
          </cell>
        </row>
        <row r="12546">
          <cell r="A12546" t="str">
            <v>530710011All</v>
          </cell>
          <cell r="B12546">
            <v>47</v>
          </cell>
          <cell r="R12546" t="str">
            <v>530570091All</v>
          </cell>
          <cell r="S12546">
            <v>55</v>
          </cell>
        </row>
        <row r="12547">
          <cell r="A12547" t="str">
            <v>530710016All</v>
          </cell>
          <cell r="B12547">
            <v>48</v>
          </cell>
          <cell r="R12547" t="str">
            <v>530610011All</v>
          </cell>
          <cell r="S12547">
            <v>51</v>
          </cell>
        </row>
        <row r="12548">
          <cell r="A12548" t="str">
            <v>530710041All</v>
          </cell>
          <cell r="B12548">
            <v>167</v>
          </cell>
          <cell r="R12548" t="str">
            <v>530610016All</v>
          </cell>
          <cell r="S12548">
            <v>50</v>
          </cell>
        </row>
        <row r="12549">
          <cell r="A12549" t="str">
            <v>530710047GAD/GASAll</v>
          </cell>
          <cell r="B12549">
            <v>980</v>
          </cell>
          <cell r="R12549" t="str">
            <v>530610041All</v>
          </cell>
          <cell r="S12549">
            <v>61</v>
          </cell>
        </row>
        <row r="12550">
          <cell r="A12550" t="str">
            <v>530710047GARAll</v>
          </cell>
          <cell r="B12550">
            <v>930</v>
          </cell>
          <cell r="R12550" t="str">
            <v>530610091All</v>
          </cell>
          <cell r="S12550">
            <v>55</v>
          </cell>
        </row>
        <row r="12551">
          <cell r="A12551" t="str">
            <v>530710067All</v>
          </cell>
          <cell r="B12551">
            <v>1355</v>
          </cell>
          <cell r="R12551" t="str">
            <v>530630011All</v>
          </cell>
          <cell r="S12551">
            <v>43</v>
          </cell>
        </row>
        <row r="12552">
          <cell r="A12552" t="str">
            <v>530710081All</v>
          </cell>
          <cell r="B12552">
            <v>32</v>
          </cell>
          <cell r="R12552" t="str">
            <v>530630016All</v>
          </cell>
          <cell r="S12552">
            <v>36</v>
          </cell>
        </row>
        <row r="12553">
          <cell r="A12553" t="str">
            <v>530710091All</v>
          </cell>
          <cell r="B12553">
            <v>36</v>
          </cell>
          <cell r="R12553" t="str">
            <v>530630047GAD/GASNonIrrigated</v>
          </cell>
          <cell r="S12553">
            <v>814</v>
          </cell>
        </row>
        <row r="12554">
          <cell r="A12554" t="str">
            <v>530710129All</v>
          </cell>
          <cell r="B12554">
            <v>1512</v>
          </cell>
          <cell r="R12554" t="str">
            <v>530630047GARAll</v>
          </cell>
          <cell r="S12554">
            <v>788</v>
          </cell>
        </row>
        <row r="12555">
          <cell r="A12555" t="str">
            <v>530710130All</v>
          </cell>
          <cell r="B12555">
            <v>687</v>
          </cell>
          <cell r="R12555" t="str">
            <v>530630067All</v>
          </cell>
          <cell r="S12555">
            <v>1215</v>
          </cell>
        </row>
        <row r="12556">
          <cell r="A12556" t="str">
            <v>530710401All</v>
          </cell>
          <cell r="B12556">
            <v>956</v>
          </cell>
          <cell r="R12556" t="str">
            <v>530630091All</v>
          </cell>
          <cell r="S12556">
            <v>39</v>
          </cell>
        </row>
        <row r="12557">
          <cell r="A12557" t="str">
            <v>530710711All</v>
          </cell>
          <cell r="B12557">
            <v>1106</v>
          </cell>
          <cell r="R12557" t="str">
            <v>530630130All</v>
          </cell>
          <cell r="S12557">
            <v>518</v>
          </cell>
        </row>
        <row r="12558">
          <cell r="A12558" t="str">
            <v>530730011All</v>
          </cell>
          <cell r="B12558">
            <v>55</v>
          </cell>
          <cell r="R12558" t="str">
            <v>530630401All</v>
          </cell>
          <cell r="S12558">
            <v>892</v>
          </cell>
        </row>
        <row r="12559">
          <cell r="A12559" t="str">
            <v>530730016All</v>
          </cell>
          <cell r="B12559">
            <v>55</v>
          </cell>
          <cell r="R12559" t="str">
            <v>530630711All</v>
          </cell>
          <cell r="S12559">
            <v>738</v>
          </cell>
        </row>
        <row r="12560">
          <cell r="A12560" t="str">
            <v>530750011All</v>
          </cell>
          <cell r="B12560">
            <v>49</v>
          </cell>
          <cell r="R12560" t="str">
            <v>530650011All</v>
          </cell>
          <cell r="S12560">
            <v>39</v>
          </cell>
        </row>
        <row r="12561">
          <cell r="A12561" t="str">
            <v>530750016All</v>
          </cell>
          <cell r="B12561">
            <v>47</v>
          </cell>
          <cell r="R12561" t="str">
            <v>530650016All</v>
          </cell>
          <cell r="S12561">
            <v>36</v>
          </cell>
        </row>
        <row r="12562">
          <cell r="A12562" t="str">
            <v>530750016Irrigated</v>
          </cell>
          <cell r="B12562">
            <v>49</v>
          </cell>
          <cell r="R12562" t="str">
            <v>530650041All</v>
          </cell>
          <cell r="S12562">
            <v>95</v>
          </cell>
        </row>
        <row r="12563">
          <cell r="A12563" t="str">
            <v>530750016Nonirrigated</v>
          </cell>
          <cell r="B12563">
            <v>46</v>
          </cell>
          <cell r="R12563" t="str">
            <v>530650091All</v>
          </cell>
          <cell r="S12563">
            <v>36</v>
          </cell>
        </row>
        <row r="12564">
          <cell r="A12564" t="str">
            <v>530750047GAD/GASAll</v>
          </cell>
          <cell r="B12564">
            <v>819</v>
          </cell>
          <cell r="R12564" t="str">
            <v>530650711All</v>
          </cell>
          <cell r="S12564">
            <v>1126</v>
          </cell>
        </row>
        <row r="12565">
          <cell r="A12565" t="str">
            <v>530750047GARAll</v>
          </cell>
          <cell r="B12565">
            <v>908</v>
          </cell>
          <cell r="R12565" t="str">
            <v>530670041All</v>
          </cell>
          <cell r="S12565">
            <v>62</v>
          </cell>
        </row>
        <row r="12566">
          <cell r="A12566" t="str">
            <v>530750067All</v>
          </cell>
          <cell r="B12566">
            <v>1319</v>
          </cell>
          <cell r="R12566" t="str">
            <v>530710011All</v>
          </cell>
          <cell r="S12566">
            <v>47</v>
          </cell>
        </row>
        <row r="12567">
          <cell r="A12567" t="str">
            <v>530750091All</v>
          </cell>
          <cell r="B12567">
            <v>48</v>
          </cell>
          <cell r="R12567" t="str">
            <v>530710016All</v>
          </cell>
          <cell r="S12567">
            <v>48</v>
          </cell>
        </row>
        <row r="12568">
          <cell r="A12568" t="str">
            <v>530750129All</v>
          </cell>
          <cell r="B12568">
            <v>1379</v>
          </cell>
          <cell r="R12568" t="str">
            <v>530710041All</v>
          </cell>
          <cell r="S12568">
            <v>167</v>
          </cell>
        </row>
        <row r="12569">
          <cell r="A12569" t="str">
            <v>530750130All</v>
          </cell>
          <cell r="B12569">
            <v>607</v>
          </cell>
          <cell r="R12569" t="str">
            <v>530710047GAD/GASAll</v>
          </cell>
          <cell r="S12569">
            <v>980</v>
          </cell>
        </row>
        <row r="12570">
          <cell r="A12570" t="str">
            <v>530750401All</v>
          </cell>
          <cell r="B12570">
            <v>955</v>
          </cell>
          <cell r="R12570" t="str">
            <v>530710047GARAll</v>
          </cell>
          <cell r="S12570">
            <v>930</v>
          </cell>
        </row>
        <row r="12571">
          <cell r="A12571" t="str">
            <v>530750711All</v>
          </cell>
          <cell r="B12571">
            <v>1154</v>
          </cell>
          <cell r="R12571" t="str">
            <v>530710067All</v>
          </cell>
          <cell r="S12571">
            <v>1355</v>
          </cell>
        </row>
        <row r="12572">
          <cell r="A12572" t="str">
            <v>530770011All</v>
          </cell>
          <cell r="B12572">
            <v>51</v>
          </cell>
          <cell r="R12572" t="str">
            <v>530710081All</v>
          </cell>
          <cell r="S12572">
            <v>32</v>
          </cell>
        </row>
        <row r="12573">
          <cell r="A12573" t="str">
            <v>530770011Irrigated</v>
          </cell>
          <cell r="B12573">
            <v>80</v>
          </cell>
          <cell r="R12573" t="str">
            <v>530710091All</v>
          </cell>
          <cell r="S12573">
            <v>36</v>
          </cell>
        </row>
        <row r="12574">
          <cell r="A12574" t="str">
            <v>530770011Nonirrigated</v>
          </cell>
          <cell r="B12574">
            <v>15</v>
          </cell>
          <cell r="R12574" t="str">
            <v>530710129All</v>
          </cell>
          <cell r="S12574">
            <v>1512</v>
          </cell>
        </row>
        <row r="12575">
          <cell r="A12575" t="str">
            <v>530770016All</v>
          </cell>
          <cell r="B12575">
            <v>65</v>
          </cell>
          <cell r="R12575" t="str">
            <v>530710130All</v>
          </cell>
          <cell r="S12575">
            <v>687</v>
          </cell>
        </row>
        <row r="12576">
          <cell r="A12576" t="str">
            <v>530770041All</v>
          </cell>
          <cell r="B12576">
            <v>128</v>
          </cell>
          <cell r="R12576" t="str">
            <v>530710401All</v>
          </cell>
          <cell r="S12576">
            <v>956</v>
          </cell>
        </row>
        <row r="12577">
          <cell r="A12577" t="str">
            <v>540010016All</v>
          </cell>
          <cell r="B12577">
            <v>34</v>
          </cell>
          <cell r="R12577" t="str">
            <v>530710711All</v>
          </cell>
          <cell r="S12577">
            <v>1106</v>
          </cell>
        </row>
        <row r="12578">
          <cell r="A12578" t="str">
            <v>540010041All</v>
          </cell>
          <cell r="B12578">
            <v>62</v>
          </cell>
          <cell r="R12578" t="str">
            <v>530730011All</v>
          </cell>
          <cell r="S12578">
            <v>55</v>
          </cell>
        </row>
        <row r="12579">
          <cell r="A12579" t="str">
            <v>540030011All</v>
          </cell>
          <cell r="B12579">
            <v>36</v>
          </cell>
          <cell r="R12579" t="str">
            <v>530730016All</v>
          </cell>
          <cell r="S12579">
            <v>55</v>
          </cell>
        </row>
        <row r="12580">
          <cell r="A12580" t="str">
            <v>540030016All</v>
          </cell>
          <cell r="B12580">
            <v>34</v>
          </cell>
          <cell r="R12580" t="str">
            <v>530750011All</v>
          </cell>
          <cell r="S12580">
            <v>49</v>
          </cell>
        </row>
        <row r="12581">
          <cell r="A12581" t="str">
            <v>540030041All</v>
          </cell>
          <cell r="B12581">
            <v>64</v>
          </cell>
          <cell r="R12581" t="str">
            <v>530750016All</v>
          </cell>
          <cell r="S12581">
            <v>47</v>
          </cell>
        </row>
        <row r="12582">
          <cell r="A12582" t="str">
            <v>540030081All</v>
          </cell>
          <cell r="B12582">
            <v>25</v>
          </cell>
          <cell r="R12582" t="str">
            <v>530750016Irrigated</v>
          </cell>
          <cell r="S12582">
            <v>49</v>
          </cell>
        </row>
        <row r="12583">
          <cell r="A12583" t="str">
            <v>540070041All</v>
          </cell>
          <cell r="B12583">
            <v>62</v>
          </cell>
          <cell r="R12583" t="str">
            <v>530750016NonIrrigated</v>
          </cell>
          <cell r="S12583">
            <v>46</v>
          </cell>
        </row>
        <row r="12584">
          <cell r="A12584" t="str">
            <v>540090016All</v>
          </cell>
          <cell r="B12584">
            <v>34</v>
          </cell>
          <cell r="R12584" t="str">
            <v>530750047GAD/GASAll</v>
          </cell>
          <cell r="S12584">
            <v>819</v>
          </cell>
        </row>
        <row r="12585">
          <cell r="A12585" t="str">
            <v>540090041All</v>
          </cell>
          <cell r="B12585">
            <v>62</v>
          </cell>
          <cell r="R12585" t="str">
            <v>530750047GARAll</v>
          </cell>
          <cell r="S12585">
            <v>908</v>
          </cell>
        </row>
        <row r="12586">
          <cell r="A12586" t="str">
            <v>540110011All</v>
          </cell>
          <cell r="B12586">
            <v>32</v>
          </cell>
          <cell r="R12586" t="str">
            <v>530750067All</v>
          </cell>
          <cell r="S12586">
            <v>1319</v>
          </cell>
        </row>
        <row r="12587">
          <cell r="A12587" t="str">
            <v>540110041All</v>
          </cell>
          <cell r="B12587">
            <v>62</v>
          </cell>
          <cell r="R12587" t="str">
            <v>530750091All</v>
          </cell>
          <cell r="S12587">
            <v>48</v>
          </cell>
        </row>
        <row r="12588">
          <cell r="A12588" t="str">
            <v>540130041All</v>
          </cell>
          <cell r="B12588">
            <v>62</v>
          </cell>
          <cell r="R12588" t="str">
            <v>530750129All</v>
          </cell>
          <cell r="S12588">
            <v>1379</v>
          </cell>
        </row>
        <row r="12589">
          <cell r="A12589" t="str">
            <v>540190016All</v>
          </cell>
          <cell r="B12589">
            <v>34</v>
          </cell>
          <cell r="R12589" t="str">
            <v>530750130All</v>
          </cell>
          <cell r="S12589">
            <v>607</v>
          </cell>
        </row>
        <row r="12590">
          <cell r="A12590" t="str">
            <v>540190041All</v>
          </cell>
          <cell r="B12590">
            <v>62</v>
          </cell>
          <cell r="R12590" t="str">
            <v>530750401All</v>
          </cell>
          <cell r="S12590">
            <v>955</v>
          </cell>
        </row>
        <row r="12591">
          <cell r="A12591" t="str">
            <v>540210041All</v>
          </cell>
          <cell r="B12591">
            <v>62</v>
          </cell>
          <cell r="R12591" t="str">
            <v>530750711All</v>
          </cell>
          <cell r="S12591">
            <v>1154</v>
          </cell>
        </row>
        <row r="12592">
          <cell r="A12592" t="str">
            <v>540230011All</v>
          </cell>
          <cell r="B12592">
            <v>32</v>
          </cell>
          <cell r="R12592" t="str">
            <v>530770011All</v>
          </cell>
          <cell r="S12592">
            <v>51</v>
          </cell>
        </row>
        <row r="12593">
          <cell r="A12593" t="str">
            <v>540230016All</v>
          </cell>
          <cell r="B12593">
            <v>34</v>
          </cell>
          <cell r="R12593" t="str">
            <v>530770011Irrigated</v>
          </cell>
          <cell r="S12593">
            <v>80</v>
          </cell>
        </row>
        <row r="12594">
          <cell r="A12594" t="str">
            <v>540230041All</v>
          </cell>
          <cell r="B12594">
            <v>62</v>
          </cell>
          <cell r="R12594" t="str">
            <v>530770011NonIrrigated</v>
          </cell>
          <cell r="S12594">
            <v>15</v>
          </cell>
        </row>
        <row r="12595">
          <cell r="A12595" t="str">
            <v>540250011All</v>
          </cell>
          <cell r="B12595">
            <v>32</v>
          </cell>
          <cell r="R12595" t="str">
            <v>530770016All</v>
          </cell>
          <cell r="S12595">
            <v>65</v>
          </cell>
        </row>
        <row r="12596">
          <cell r="A12596" t="str">
            <v>540250016All</v>
          </cell>
          <cell r="B12596">
            <v>36</v>
          </cell>
          <cell r="R12596" t="str">
            <v>530770041All</v>
          </cell>
          <cell r="S12596">
            <v>128</v>
          </cell>
        </row>
        <row r="12597">
          <cell r="A12597" t="str">
            <v>540250041All</v>
          </cell>
          <cell r="B12597">
            <v>62</v>
          </cell>
          <cell r="R12597" t="str">
            <v>540010016All</v>
          </cell>
          <cell r="S12597">
            <v>34</v>
          </cell>
        </row>
        <row r="12598">
          <cell r="A12598" t="str">
            <v>540270011All</v>
          </cell>
          <cell r="B12598">
            <v>32</v>
          </cell>
          <cell r="R12598" t="str">
            <v>540010041All</v>
          </cell>
          <cell r="S12598">
            <v>62</v>
          </cell>
        </row>
        <row r="12599">
          <cell r="A12599" t="str">
            <v>540270016All</v>
          </cell>
          <cell r="B12599">
            <v>36</v>
          </cell>
          <cell r="R12599" t="str">
            <v>540030011All</v>
          </cell>
          <cell r="S12599">
            <v>36</v>
          </cell>
        </row>
        <row r="12600">
          <cell r="A12600" t="str">
            <v>540270041All</v>
          </cell>
          <cell r="B12600">
            <v>62</v>
          </cell>
          <cell r="R12600" t="str">
            <v>540030016All</v>
          </cell>
          <cell r="S12600">
            <v>34</v>
          </cell>
        </row>
        <row r="12601">
          <cell r="A12601" t="str">
            <v>540270081All</v>
          </cell>
          <cell r="B12601">
            <v>27</v>
          </cell>
          <cell r="R12601" t="str">
            <v>540030041All</v>
          </cell>
          <cell r="S12601">
            <v>64</v>
          </cell>
        </row>
        <row r="12602">
          <cell r="A12602" t="str">
            <v>540290011All</v>
          </cell>
          <cell r="B12602">
            <v>32</v>
          </cell>
          <cell r="R12602" t="str">
            <v>540030081All</v>
          </cell>
          <cell r="S12602">
            <v>25</v>
          </cell>
        </row>
        <row r="12603">
          <cell r="A12603" t="str">
            <v>540290016All</v>
          </cell>
          <cell r="B12603">
            <v>36</v>
          </cell>
          <cell r="R12603" t="str">
            <v>540070041All</v>
          </cell>
          <cell r="S12603">
            <v>62</v>
          </cell>
        </row>
        <row r="12604">
          <cell r="A12604" t="str">
            <v>540290041All</v>
          </cell>
          <cell r="B12604">
            <v>62</v>
          </cell>
          <cell r="R12604" t="str">
            <v>540090016All</v>
          </cell>
          <cell r="S12604">
            <v>34</v>
          </cell>
        </row>
        <row r="12605">
          <cell r="A12605" t="str">
            <v>540310011All</v>
          </cell>
          <cell r="B12605">
            <v>32</v>
          </cell>
          <cell r="R12605" t="str">
            <v>540090041All</v>
          </cell>
          <cell r="S12605">
            <v>62</v>
          </cell>
        </row>
        <row r="12606">
          <cell r="A12606" t="str">
            <v>540310041All</v>
          </cell>
          <cell r="B12606">
            <v>78</v>
          </cell>
          <cell r="R12606" t="str">
            <v>540110011All</v>
          </cell>
          <cell r="S12606">
            <v>32</v>
          </cell>
        </row>
        <row r="12607">
          <cell r="A12607" t="str">
            <v>540310081All</v>
          </cell>
          <cell r="B12607">
            <v>27</v>
          </cell>
          <cell r="R12607" t="str">
            <v>540110041All</v>
          </cell>
          <cell r="S12607">
            <v>62</v>
          </cell>
        </row>
        <row r="12608">
          <cell r="A12608" t="str">
            <v>540330041All</v>
          </cell>
          <cell r="B12608">
            <v>62</v>
          </cell>
          <cell r="R12608" t="str">
            <v>540130041All</v>
          </cell>
          <cell r="S12608">
            <v>62</v>
          </cell>
        </row>
        <row r="12609">
          <cell r="A12609" t="str">
            <v>540350011All</v>
          </cell>
          <cell r="B12609">
            <v>32</v>
          </cell>
          <cell r="R12609" t="str">
            <v>540190016All</v>
          </cell>
          <cell r="S12609">
            <v>34</v>
          </cell>
        </row>
        <row r="12610">
          <cell r="A12610" t="str">
            <v>540350016All</v>
          </cell>
          <cell r="B12610">
            <v>34</v>
          </cell>
          <cell r="R12610" t="str">
            <v>540190041All</v>
          </cell>
          <cell r="S12610">
            <v>62</v>
          </cell>
        </row>
        <row r="12611">
          <cell r="A12611" t="str">
            <v>540350041All</v>
          </cell>
          <cell r="B12611">
            <v>62</v>
          </cell>
          <cell r="R12611" t="str">
            <v>540210041All</v>
          </cell>
          <cell r="S12611">
            <v>62</v>
          </cell>
        </row>
        <row r="12612">
          <cell r="A12612" t="str">
            <v>540350081All</v>
          </cell>
          <cell r="B12612">
            <v>27</v>
          </cell>
          <cell r="R12612" t="str">
            <v>540230011All</v>
          </cell>
          <cell r="S12612">
            <v>32</v>
          </cell>
        </row>
        <row r="12613">
          <cell r="A12613" t="str">
            <v>540370011All</v>
          </cell>
          <cell r="B12613">
            <v>45</v>
          </cell>
          <cell r="R12613" t="str">
            <v>540230016All</v>
          </cell>
          <cell r="S12613">
            <v>34</v>
          </cell>
        </row>
        <row r="12614">
          <cell r="A12614" t="str">
            <v>540370016All</v>
          </cell>
          <cell r="B12614">
            <v>34</v>
          </cell>
          <cell r="R12614" t="str">
            <v>540230041All</v>
          </cell>
          <cell r="S12614">
            <v>62</v>
          </cell>
        </row>
        <row r="12615">
          <cell r="A12615" t="str">
            <v>540370041All</v>
          </cell>
          <cell r="B12615">
            <v>81</v>
          </cell>
          <cell r="R12615" t="str">
            <v>540250011All</v>
          </cell>
          <cell r="S12615">
            <v>32</v>
          </cell>
        </row>
        <row r="12616">
          <cell r="A12616" t="str">
            <v>540370081All</v>
          </cell>
          <cell r="B12616">
            <v>27</v>
          </cell>
          <cell r="R12616" t="str">
            <v>540250016All</v>
          </cell>
          <cell r="S12616">
            <v>36</v>
          </cell>
        </row>
        <row r="12617">
          <cell r="A12617" t="str">
            <v>540370091All</v>
          </cell>
          <cell r="B12617">
            <v>55</v>
          </cell>
          <cell r="R12617" t="str">
            <v>540250041All</v>
          </cell>
          <cell r="S12617">
            <v>62</v>
          </cell>
        </row>
        <row r="12618">
          <cell r="A12618" t="str">
            <v>540390041All</v>
          </cell>
          <cell r="B12618">
            <v>62</v>
          </cell>
          <cell r="R12618" t="str">
            <v>540270011All</v>
          </cell>
          <cell r="S12618">
            <v>32</v>
          </cell>
        </row>
        <row r="12619">
          <cell r="A12619" t="str">
            <v>540410041All</v>
          </cell>
          <cell r="B12619">
            <v>62</v>
          </cell>
          <cell r="R12619" t="str">
            <v>540270016All</v>
          </cell>
          <cell r="S12619">
            <v>36</v>
          </cell>
        </row>
        <row r="12620">
          <cell r="A12620" t="str">
            <v>540430041All</v>
          </cell>
          <cell r="B12620">
            <v>62</v>
          </cell>
          <cell r="R12620" t="str">
            <v>540270041All</v>
          </cell>
          <cell r="S12620">
            <v>62</v>
          </cell>
        </row>
        <row r="12621">
          <cell r="A12621" t="str">
            <v>540510016All</v>
          </cell>
          <cell r="B12621">
            <v>34</v>
          </cell>
          <cell r="R12621" t="str">
            <v>540270081All</v>
          </cell>
          <cell r="S12621">
            <v>27</v>
          </cell>
        </row>
        <row r="12622">
          <cell r="A12622" t="str">
            <v>540510041All</v>
          </cell>
          <cell r="B12622">
            <v>62</v>
          </cell>
          <cell r="R12622" t="str">
            <v>540290011All</v>
          </cell>
          <cell r="S12622">
            <v>32</v>
          </cell>
        </row>
        <row r="12623">
          <cell r="A12623" t="str">
            <v>540530011All</v>
          </cell>
          <cell r="B12623">
            <v>32</v>
          </cell>
          <cell r="R12623" t="str">
            <v>540290016All</v>
          </cell>
          <cell r="S12623">
            <v>36</v>
          </cell>
        </row>
        <row r="12624">
          <cell r="A12624" t="str">
            <v>540530016All</v>
          </cell>
          <cell r="B12624">
            <v>36</v>
          </cell>
          <cell r="R12624" t="str">
            <v>540290041All</v>
          </cell>
          <cell r="S12624">
            <v>62</v>
          </cell>
        </row>
        <row r="12625">
          <cell r="A12625" t="str">
            <v>540530041All</v>
          </cell>
          <cell r="B12625">
            <v>76</v>
          </cell>
          <cell r="R12625" t="str">
            <v>540310011All</v>
          </cell>
          <cell r="S12625">
            <v>32</v>
          </cell>
        </row>
        <row r="12626">
          <cell r="A12626" t="str">
            <v>540530081All</v>
          </cell>
          <cell r="B12626">
            <v>29</v>
          </cell>
          <cell r="R12626" t="str">
            <v>540310041All</v>
          </cell>
          <cell r="S12626">
            <v>78</v>
          </cell>
        </row>
        <row r="12627">
          <cell r="A12627" t="str">
            <v>540550016All</v>
          </cell>
          <cell r="B12627">
            <v>34</v>
          </cell>
          <cell r="R12627" t="str">
            <v>540310081All</v>
          </cell>
          <cell r="S12627">
            <v>27</v>
          </cell>
        </row>
        <row r="12628">
          <cell r="A12628" t="str">
            <v>540550041All</v>
          </cell>
          <cell r="B12628">
            <v>62</v>
          </cell>
          <cell r="R12628" t="str">
            <v>540330041All</v>
          </cell>
          <cell r="S12628">
            <v>62</v>
          </cell>
        </row>
        <row r="12629">
          <cell r="A12629" t="str">
            <v>540570011All</v>
          </cell>
          <cell r="B12629">
            <v>32</v>
          </cell>
          <cell r="R12629" t="str">
            <v>540350011All</v>
          </cell>
          <cell r="S12629">
            <v>32</v>
          </cell>
        </row>
        <row r="12630">
          <cell r="A12630" t="str">
            <v>540570016All</v>
          </cell>
          <cell r="B12630">
            <v>34</v>
          </cell>
          <cell r="R12630" t="str">
            <v>540350016All</v>
          </cell>
          <cell r="S12630">
            <v>34</v>
          </cell>
        </row>
        <row r="12631">
          <cell r="A12631" t="str">
            <v>540570041All</v>
          </cell>
          <cell r="B12631">
            <v>64</v>
          </cell>
          <cell r="R12631" t="str">
            <v>540350041All</v>
          </cell>
          <cell r="S12631">
            <v>62</v>
          </cell>
        </row>
        <row r="12632">
          <cell r="A12632" t="str">
            <v>540610041All</v>
          </cell>
          <cell r="B12632">
            <v>62</v>
          </cell>
          <cell r="R12632" t="str">
            <v>540350081All</v>
          </cell>
          <cell r="S12632">
            <v>27</v>
          </cell>
        </row>
        <row r="12633">
          <cell r="A12633" t="str">
            <v>540630011All</v>
          </cell>
          <cell r="B12633">
            <v>32</v>
          </cell>
          <cell r="R12633" t="str">
            <v>540370011All</v>
          </cell>
          <cell r="S12633">
            <v>45</v>
          </cell>
        </row>
        <row r="12634">
          <cell r="A12634" t="str">
            <v>540630016All</v>
          </cell>
          <cell r="B12634">
            <v>34</v>
          </cell>
          <cell r="R12634" t="str">
            <v>540370016All</v>
          </cell>
          <cell r="S12634">
            <v>34</v>
          </cell>
        </row>
        <row r="12635">
          <cell r="A12635" t="str">
            <v>540630041All</v>
          </cell>
          <cell r="B12635">
            <v>62</v>
          </cell>
          <cell r="R12635" t="str">
            <v>540370041All</v>
          </cell>
          <cell r="S12635">
            <v>81</v>
          </cell>
        </row>
        <row r="12636">
          <cell r="A12636" t="str">
            <v>540630081All</v>
          </cell>
          <cell r="B12636">
            <v>27</v>
          </cell>
          <cell r="R12636" t="str">
            <v>540370081All</v>
          </cell>
          <cell r="S12636">
            <v>27</v>
          </cell>
        </row>
        <row r="12637">
          <cell r="A12637" t="str">
            <v>540650011All</v>
          </cell>
          <cell r="B12637">
            <v>32</v>
          </cell>
          <cell r="R12637" t="str">
            <v>540370091All</v>
          </cell>
          <cell r="S12637">
            <v>55</v>
          </cell>
        </row>
        <row r="12638">
          <cell r="A12638" t="str">
            <v>540650016All</v>
          </cell>
          <cell r="B12638">
            <v>34</v>
          </cell>
          <cell r="R12638" t="str">
            <v>540390041All</v>
          </cell>
          <cell r="S12638">
            <v>62</v>
          </cell>
        </row>
        <row r="12639">
          <cell r="A12639" t="str">
            <v>540650041All</v>
          </cell>
          <cell r="B12639">
            <v>62</v>
          </cell>
          <cell r="R12639" t="str">
            <v>540410041All</v>
          </cell>
          <cell r="S12639">
            <v>62</v>
          </cell>
        </row>
        <row r="12640">
          <cell r="A12640" t="str">
            <v>540670041All</v>
          </cell>
          <cell r="B12640">
            <v>62</v>
          </cell>
          <cell r="R12640" t="str">
            <v>540430041All</v>
          </cell>
          <cell r="S12640">
            <v>62</v>
          </cell>
        </row>
        <row r="12641">
          <cell r="A12641" t="str">
            <v>540690011All</v>
          </cell>
          <cell r="B12641">
            <v>32</v>
          </cell>
          <cell r="R12641" t="str">
            <v>540510016All</v>
          </cell>
          <cell r="S12641">
            <v>34</v>
          </cell>
        </row>
        <row r="12642">
          <cell r="A12642" t="str">
            <v>540690016All</v>
          </cell>
          <cell r="B12642">
            <v>34</v>
          </cell>
          <cell r="R12642" t="str">
            <v>540510041All</v>
          </cell>
          <cell r="S12642">
            <v>62</v>
          </cell>
        </row>
        <row r="12643">
          <cell r="A12643" t="str">
            <v>540690041All</v>
          </cell>
          <cell r="B12643">
            <v>62</v>
          </cell>
          <cell r="R12643" t="str">
            <v>540530011All</v>
          </cell>
          <cell r="S12643">
            <v>32</v>
          </cell>
        </row>
        <row r="12644">
          <cell r="A12644" t="str">
            <v>540710011All</v>
          </cell>
          <cell r="B12644">
            <v>32</v>
          </cell>
          <cell r="R12644" t="str">
            <v>540530016All</v>
          </cell>
          <cell r="S12644">
            <v>36</v>
          </cell>
        </row>
        <row r="12645">
          <cell r="A12645" t="str">
            <v>540710016All</v>
          </cell>
          <cell r="B12645">
            <v>34</v>
          </cell>
          <cell r="R12645" t="str">
            <v>540530041All</v>
          </cell>
          <cell r="S12645">
            <v>76</v>
          </cell>
        </row>
        <row r="12646">
          <cell r="A12646" t="str">
            <v>540710041All</v>
          </cell>
          <cell r="B12646">
            <v>64</v>
          </cell>
          <cell r="R12646" t="str">
            <v>540530081All</v>
          </cell>
          <cell r="S12646">
            <v>29</v>
          </cell>
        </row>
        <row r="12647">
          <cell r="A12647" t="str">
            <v>540730041All</v>
          </cell>
          <cell r="B12647">
            <v>62</v>
          </cell>
          <cell r="R12647" t="str">
            <v>540550016All</v>
          </cell>
          <cell r="S12647">
            <v>34</v>
          </cell>
        </row>
        <row r="12648">
          <cell r="A12648" t="str">
            <v>540750011All</v>
          </cell>
          <cell r="B12648">
            <v>32</v>
          </cell>
          <cell r="R12648" t="str">
            <v>540550041All</v>
          </cell>
          <cell r="S12648">
            <v>62</v>
          </cell>
        </row>
        <row r="12649">
          <cell r="A12649" t="str">
            <v>540750016All</v>
          </cell>
          <cell r="B12649">
            <v>35</v>
          </cell>
          <cell r="R12649" t="str">
            <v>540570011All</v>
          </cell>
          <cell r="S12649">
            <v>32</v>
          </cell>
        </row>
        <row r="12650">
          <cell r="A12650" t="str">
            <v>540750041All</v>
          </cell>
          <cell r="B12650">
            <v>62</v>
          </cell>
          <cell r="R12650" t="str">
            <v>540570016All</v>
          </cell>
          <cell r="S12650">
            <v>34</v>
          </cell>
        </row>
        <row r="12651">
          <cell r="A12651" t="str">
            <v>540770011All</v>
          </cell>
          <cell r="B12651">
            <v>32</v>
          </cell>
          <cell r="R12651" t="str">
            <v>540570041All</v>
          </cell>
          <cell r="S12651">
            <v>64</v>
          </cell>
        </row>
        <row r="12652">
          <cell r="A12652" t="str">
            <v>540770016All</v>
          </cell>
          <cell r="B12652">
            <v>36</v>
          </cell>
          <cell r="R12652" t="str">
            <v>540610041All</v>
          </cell>
          <cell r="S12652">
            <v>62</v>
          </cell>
        </row>
        <row r="12653">
          <cell r="A12653" t="str">
            <v>540770041All</v>
          </cell>
          <cell r="B12653">
            <v>69</v>
          </cell>
          <cell r="R12653" t="str">
            <v>540630011All</v>
          </cell>
          <cell r="S12653">
            <v>32</v>
          </cell>
        </row>
        <row r="12654">
          <cell r="A12654" t="str">
            <v>540790016All</v>
          </cell>
          <cell r="B12654">
            <v>34</v>
          </cell>
          <cell r="R12654" t="str">
            <v>540630016All</v>
          </cell>
          <cell r="S12654">
            <v>34</v>
          </cell>
        </row>
        <row r="12655">
          <cell r="A12655" t="str">
            <v>540790041All</v>
          </cell>
          <cell r="B12655">
            <v>62</v>
          </cell>
          <cell r="R12655" t="str">
            <v>540630041All</v>
          </cell>
          <cell r="S12655">
            <v>62</v>
          </cell>
        </row>
        <row r="12656">
          <cell r="A12656" t="str">
            <v>540790081All</v>
          </cell>
          <cell r="B12656">
            <v>27</v>
          </cell>
          <cell r="R12656" t="str">
            <v>540630081All</v>
          </cell>
          <cell r="S12656">
            <v>27</v>
          </cell>
        </row>
        <row r="12657">
          <cell r="A12657" t="str">
            <v>540810016All</v>
          </cell>
          <cell r="B12657">
            <v>36</v>
          </cell>
          <cell r="R12657" t="str">
            <v>540650011All</v>
          </cell>
          <cell r="S12657">
            <v>32</v>
          </cell>
        </row>
        <row r="12658">
          <cell r="A12658" t="str">
            <v>540810041All</v>
          </cell>
          <cell r="B12658">
            <v>62</v>
          </cell>
          <cell r="R12658" t="str">
            <v>540650016All</v>
          </cell>
          <cell r="S12658">
            <v>34</v>
          </cell>
        </row>
        <row r="12659">
          <cell r="A12659" t="str">
            <v>540830016All</v>
          </cell>
          <cell r="B12659">
            <v>34</v>
          </cell>
          <cell r="R12659" t="str">
            <v>540650041All</v>
          </cell>
          <cell r="S12659">
            <v>62</v>
          </cell>
        </row>
        <row r="12660">
          <cell r="A12660" t="str">
            <v>540830041All</v>
          </cell>
          <cell r="B12660">
            <v>62</v>
          </cell>
          <cell r="R12660" t="str">
            <v>540670041All</v>
          </cell>
          <cell r="S12660">
            <v>62</v>
          </cell>
        </row>
        <row r="12661">
          <cell r="A12661" t="str">
            <v>540850041All</v>
          </cell>
          <cell r="B12661">
            <v>62</v>
          </cell>
          <cell r="R12661" t="str">
            <v>540690011All</v>
          </cell>
          <cell r="S12661">
            <v>32</v>
          </cell>
        </row>
        <row r="12662">
          <cell r="A12662" t="str">
            <v>540870041All</v>
          </cell>
          <cell r="B12662">
            <v>62</v>
          </cell>
          <cell r="R12662" t="str">
            <v>540690016All</v>
          </cell>
          <cell r="S12662">
            <v>34</v>
          </cell>
        </row>
        <row r="12663">
          <cell r="A12663" t="str">
            <v>540890011All</v>
          </cell>
          <cell r="B12663">
            <v>32</v>
          </cell>
          <cell r="R12663" t="str">
            <v>540690041All</v>
          </cell>
          <cell r="S12663">
            <v>62</v>
          </cell>
        </row>
        <row r="12664">
          <cell r="A12664" t="str">
            <v>540890016All</v>
          </cell>
          <cell r="B12664">
            <v>34</v>
          </cell>
          <cell r="R12664" t="str">
            <v>540710011All</v>
          </cell>
          <cell r="S12664">
            <v>32</v>
          </cell>
        </row>
        <row r="12665">
          <cell r="A12665" t="str">
            <v>540890041All</v>
          </cell>
          <cell r="B12665">
            <v>62</v>
          </cell>
          <cell r="R12665" t="str">
            <v>540710016All</v>
          </cell>
          <cell r="S12665">
            <v>34</v>
          </cell>
        </row>
        <row r="12666">
          <cell r="A12666" t="str">
            <v>540910041All</v>
          </cell>
          <cell r="B12666">
            <v>62</v>
          </cell>
          <cell r="R12666" t="str">
            <v>540710041All</v>
          </cell>
          <cell r="S12666">
            <v>64</v>
          </cell>
        </row>
        <row r="12667">
          <cell r="A12667" t="str">
            <v>540930016All</v>
          </cell>
          <cell r="B12667">
            <v>34</v>
          </cell>
          <cell r="R12667" t="str">
            <v>540730041All</v>
          </cell>
          <cell r="S12667">
            <v>62</v>
          </cell>
        </row>
        <row r="12668">
          <cell r="A12668" t="str">
            <v>540930041All</v>
          </cell>
          <cell r="B12668">
            <v>62</v>
          </cell>
          <cell r="R12668" t="str">
            <v>540750011All</v>
          </cell>
          <cell r="S12668">
            <v>32</v>
          </cell>
        </row>
        <row r="12669">
          <cell r="A12669" t="str">
            <v>540950041All</v>
          </cell>
          <cell r="B12669">
            <v>62</v>
          </cell>
          <cell r="R12669" t="str">
            <v>540750016All</v>
          </cell>
          <cell r="S12669">
            <v>35</v>
          </cell>
        </row>
        <row r="12670">
          <cell r="A12670" t="str">
            <v>540970041All</v>
          </cell>
          <cell r="B12670">
            <v>62</v>
          </cell>
          <cell r="R12670" t="str">
            <v>540750041All</v>
          </cell>
          <cell r="S12670">
            <v>62</v>
          </cell>
        </row>
        <row r="12671">
          <cell r="A12671" t="str">
            <v>540990041All</v>
          </cell>
          <cell r="B12671">
            <v>62</v>
          </cell>
          <cell r="R12671" t="str">
            <v>540770011All</v>
          </cell>
          <cell r="S12671">
            <v>32</v>
          </cell>
        </row>
        <row r="12672">
          <cell r="A12672" t="str">
            <v>541050041All</v>
          </cell>
          <cell r="B12672">
            <v>62</v>
          </cell>
          <cell r="R12672" t="str">
            <v>540770016All</v>
          </cell>
          <cell r="S12672">
            <v>36</v>
          </cell>
        </row>
        <row r="12673">
          <cell r="A12673" t="str">
            <v>541070011All</v>
          </cell>
          <cell r="B12673">
            <v>32</v>
          </cell>
          <cell r="R12673" t="str">
            <v>540770041All</v>
          </cell>
          <cell r="S12673">
            <v>69</v>
          </cell>
        </row>
        <row r="12674">
          <cell r="A12674" t="str">
            <v>541070016All</v>
          </cell>
          <cell r="B12674">
            <v>36</v>
          </cell>
          <cell r="R12674" t="str">
            <v>540790016All</v>
          </cell>
          <cell r="S12674">
            <v>34</v>
          </cell>
        </row>
        <row r="12675">
          <cell r="A12675" t="str">
            <v>541070041All</v>
          </cell>
          <cell r="B12675">
            <v>62</v>
          </cell>
          <cell r="R12675" t="str">
            <v>540790041All</v>
          </cell>
          <cell r="S12675">
            <v>62</v>
          </cell>
        </row>
        <row r="12676">
          <cell r="A12676" t="str">
            <v>541090041All</v>
          </cell>
          <cell r="B12676">
            <v>58</v>
          </cell>
          <cell r="R12676" t="str">
            <v>540790081All</v>
          </cell>
          <cell r="S12676">
            <v>27</v>
          </cell>
        </row>
        <row r="12677">
          <cell r="A12677" t="str">
            <v>550010011All</v>
          </cell>
          <cell r="B12677">
            <v>29</v>
          </cell>
          <cell r="R12677" t="str">
            <v>540810016All</v>
          </cell>
          <cell r="S12677">
            <v>36</v>
          </cell>
        </row>
        <row r="12678">
          <cell r="A12678" t="str">
            <v>550010011Irrigated</v>
          </cell>
          <cell r="B12678">
            <v>29</v>
          </cell>
          <cell r="R12678" t="str">
            <v>540810041All</v>
          </cell>
          <cell r="S12678">
            <v>62</v>
          </cell>
        </row>
        <row r="12679">
          <cell r="A12679" t="str">
            <v>550010011Nonirrigated</v>
          </cell>
          <cell r="B12679">
            <v>29</v>
          </cell>
          <cell r="R12679" t="str">
            <v>540830016All</v>
          </cell>
          <cell r="S12679">
            <v>34</v>
          </cell>
        </row>
        <row r="12680">
          <cell r="A12680" t="str">
            <v>550010016All</v>
          </cell>
          <cell r="B12680">
            <v>37</v>
          </cell>
          <cell r="R12680" t="str">
            <v>540830041All</v>
          </cell>
          <cell r="S12680">
            <v>62</v>
          </cell>
        </row>
        <row r="12681">
          <cell r="A12681" t="str">
            <v>550010041All</v>
          </cell>
          <cell r="B12681">
            <v>90</v>
          </cell>
          <cell r="R12681" t="str">
            <v>540850041All</v>
          </cell>
          <cell r="S12681">
            <v>62</v>
          </cell>
        </row>
        <row r="12682">
          <cell r="A12682" t="str">
            <v>550010041Irrigated</v>
          </cell>
          <cell r="B12682">
            <v>107</v>
          </cell>
          <cell r="R12682" t="str">
            <v>540870041All</v>
          </cell>
          <cell r="S12682">
            <v>62</v>
          </cell>
        </row>
        <row r="12683">
          <cell r="A12683" t="str">
            <v>550010041Nonirrigated</v>
          </cell>
          <cell r="B12683">
            <v>76</v>
          </cell>
          <cell r="R12683" t="str">
            <v>540890011All</v>
          </cell>
          <cell r="S12683">
            <v>32</v>
          </cell>
        </row>
        <row r="12684">
          <cell r="A12684" t="str">
            <v>550010081All</v>
          </cell>
          <cell r="B12684">
            <v>23</v>
          </cell>
          <cell r="R12684" t="str">
            <v>540890016All</v>
          </cell>
          <cell r="S12684">
            <v>34</v>
          </cell>
        </row>
        <row r="12685">
          <cell r="A12685" t="str">
            <v>550010081Irrigated</v>
          </cell>
          <cell r="B12685">
            <v>29</v>
          </cell>
          <cell r="R12685" t="str">
            <v>540890041All</v>
          </cell>
          <cell r="S12685">
            <v>62</v>
          </cell>
        </row>
        <row r="12686">
          <cell r="A12686" t="str">
            <v>550010081Nonirrigated</v>
          </cell>
          <cell r="B12686">
            <v>21</v>
          </cell>
          <cell r="R12686" t="str">
            <v>540910041All</v>
          </cell>
          <cell r="S12686">
            <v>62</v>
          </cell>
        </row>
        <row r="12687">
          <cell r="A12687" t="str">
            <v>550030016All</v>
          </cell>
          <cell r="B12687">
            <v>41</v>
          </cell>
          <cell r="R12687" t="str">
            <v>540930016All</v>
          </cell>
          <cell r="S12687">
            <v>34</v>
          </cell>
        </row>
        <row r="12688">
          <cell r="A12688" t="str">
            <v>550030041All</v>
          </cell>
          <cell r="B12688">
            <v>71</v>
          </cell>
          <cell r="R12688" t="str">
            <v>540930041All</v>
          </cell>
          <cell r="S12688">
            <v>62</v>
          </cell>
        </row>
        <row r="12689">
          <cell r="A12689" t="str">
            <v>550030091All</v>
          </cell>
          <cell r="B12689">
            <v>36</v>
          </cell>
          <cell r="R12689" t="str">
            <v>540950041All</v>
          </cell>
          <cell r="S12689">
            <v>62</v>
          </cell>
        </row>
        <row r="12690">
          <cell r="A12690" t="str">
            <v>550050011All</v>
          </cell>
          <cell r="B12690">
            <v>31</v>
          </cell>
          <cell r="R12690" t="str">
            <v>540970041All</v>
          </cell>
          <cell r="S12690">
            <v>62</v>
          </cell>
        </row>
        <row r="12691">
          <cell r="A12691" t="str">
            <v>550050016All</v>
          </cell>
          <cell r="B12691">
            <v>39</v>
          </cell>
          <cell r="R12691" t="str">
            <v>540990041All</v>
          </cell>
          <cell r="S12691">
            <v>62</v>
          </cell>
        </row>
        <row r="12692">
          <cell r="A12692" t="str">
            <v>550050041All</v>
          </cell>
          <cell r="B12692">
            <v>78</v>
          </cell>
          <cell r="R12692" t="str">
            <v>541050041All</v>
          </cell>
          <cell r="S12692">
            <v>62</v>
          </cell>
        </row>
        <row r="12693">
          <cell r="A12693" t="str">
            <v>550050081All</v>
          </cell>
          <cell r="B12693">
            <v>23</v>
          </cell>
          <cell r="R12693" t="str">
            <v>541070011All</v>
          </cell>
          <cell r="S12693">
            <v>32</v>
          </cell>
        </row>
        <row r="12694">
          <cell r="A12694" t="str">
            <v>550050091All</v>
          </cell>
          <cell r="B12694">
            <v>34</v>
          </cell>
          <cell r="R12694" t="str">
            <v>541070016All</v>
          </cell>
          <cell r="S12694">
            <v>36</v>
          </cell>
        </row>
        <row r="12695">
          <cell r="A12695" t="str">
            <v>550070011All</v>
          </cell>
          <cell r="B12695">
            <v>25</v>
          </cell>
          <cell r="R12695" t="str">
            <v>541070041All</v>
          </cell>
          <cell r="S12695">
            <v>62</v>
          </cell>
        </row>
        <row r="12696">
          <cell r="A12696" t="str">
            <v>550070016All</v>
          </cell>
          <cell r="B12696">
            <v>38</v>
          </cell>
          <cell r="R12696" t="str">
            <v>541090041All</v>
          </cell>
          <cell r="S12696">
            <v>58</v>
          </cell>
        </row>
        <row r="12697">
          <cell r="A12697" t="str">
            <v>550070041All</v>
          </cell>
          <cell r="B12697">
            <v>71</v>
          </cell>
          <cell r="R12697" t="str">
            <v>550010011All</v>
          </cell>
          <cell r="S12697">
            <v>29</v>
          </cell>
        </row>
        <row r="12698">
          <cell r="A12698" t="str">
            <v>550090011All</v>
          </cell>
          <cell r="B12698">
            <v>44</v>
          </cell>
          <cell r="R12698" t="str">
            <v>550010011Irrigated</v>
          </cell>
          <cell r="S12698">
            <v>29</v>
          </cell>
        </row>
        <row r="12699">
          <cell r="A12699" t="str">
            <v>550090016All</v>
          </cell>
          <cell r="B12699">
            <v>44</v>
          </cell>
          <cell r="R12699" t="str">
            <v>550010011NonIrrigated</v>
          </cell>
          <cell r="S12699">
            <v>29</v>
          </cell>
        </row>
        <row r="12700">
          <cell r="A12700" t="str">
            <v>550090041All</v>
          </cell>
          <cell r="B12700">
            <v>83</v>
          </cell>
          <cell r="R12700" t="str">
            <v>550010016All</v>
          </cell>
          <cell r="S12700">
            <v>37</v>
          </cell>
        </row>
        <row r="12701">
          <cell r="A12701" t="str">
            <v>550090081All</v>
          </cell>
          <cell r="B12701">
            <v>25</v>
          </cell>
          <cell r="R12701" t="str">
            <v>550010041All</v>
          </cell>
          <cell r="S12701">
            <v>90</v>
          </cell>
        </row>
        <row r="12702">
          <cell r="A12702" t="str">
            <v>550090091All</v>
          </cell>
          <cell r="B12702">
            <v>36</v>
          </cell>
          <cell r="R12702" t="str">
            <v>550010041Irrigated</v>
          </cell>
          <cell r="S12702">
            <v>107</v>
          </cell>
        </row>
        <row r="12703">
          <cell r="A12703" t="str">
            <v>550110011All</v>
          </cell>
          <cell r="B12703">
            <v>30</v>
          </cell>
          <cell r="R12703" t="str">
            <v>550010041NonIrrigated</v>
          </cell>
          <cell r="S12703">
            <v>76</v>
          </cell>
        </row>
        <row r="12704">
          <cell r="A12704" t="str">
            <v>550110016All</v>
          </cell>
          <cell r="B12704">
            <v>38</v>
          </cell>
          <cell r="R12704" t="str">
            <v>550010081All</v>
          </cell>
          <cell r="S12704">
            <v>23</v>
          </cell>
        </row>
        <row r="12705">
          <cell r="A12705" t="str">
            <v>550110041All</v>
          </cell>
          <cell r="B12705">
            <v>99</v>
          </cell>
          <cell r="R12705" t="str">
            <v>550010081Irrigated</v>
          </cell>
          <cell r="S12705">
            <v>29</v>
          </cell>
        </row>
        <row r="12706">
          <cell r="A12706" t="str">
            <v>550110081All</v>
          </cell>
          <cell r="B12706">
            <v>26</v>
          </cell>
          <cell r="R12706" t="str">
            <v>550010081NonIrrigated</v>
          </cell>
          <cell r="S12706">
            <v>21</v>
          </cell>
        </row>
        <row r="12707">
          <cell r="A12707" t="str">
            <v>550130011All</v>
          </cell>
          <cell r="B12707">
            <v>30</v>
          </cell>
          <cell r="R12707" t="str">
            <v>550030016All</v>
          </cell>
          <cell r="S12707">
            <v>41</v>
          </cell>
        </row>
        <row r="12708">
          <cell r="A12708" t="str">
            <v>550130016All</v>
          </cell>
          <cell r="B12708">
            <v>38</v>
          </cell>
          <cell r="R12708" t="str">
            <v>550030041All</v>
          </cell>
          <cell r="S12708">
            <v>71</v>
          </cell>
        </row>
        <row r="12709">
          <cell r="A12709" t="str">
            <v>550130041All</v>
          </cell>
          <cell r="B12709">
            <v>69</v>
          </cell>
          <cell r="R12709" t="str">
            <v>550030091All</v>
          </cell>
          <cell r="S12709">
            <v>36</v>
          </cell>
        </row>
        <row r="12710">
          <cell r="A12710" t="str">
            <v>550130081All</v>
          </cell>
          <cell r="B12710">
            <v>19</v>
          </cell>
          <cell r="R12710" t="str">
            <v>550050011All</v>
          </cell>
          <cell r="S12710">
            <v>31</v>
          </cell>
        </row>
        <row r="12711">
          <cell r="A12711" t="str">
            <v>550130091All</v>
          </cell>
          <cell r="B12711">
            <v>33</v>
          </cell>
          <cell r="R12711" t="str">
            <v>550050016All</v>
          </cell>
          <cell r="S12711">
            <v>39</v>
          </cell>
        </row>
        <row r="12712">
          <cell r="A12712" t="str">
            <v>550150011All</v>
          </cell>
          <cell r="B12712">
            <v>49</v>
          </cell>
          <cell r="R12712" t="str">
            <v>550050041All</v>
          </cell>
          <cell r="S12712">
            <v>78</v>
          </cell>
        </row>
        <row r="12713">
          <cell r="A12713" t="str">
            <v>550150016All</v>
          </cell>
          <cell r="B12713">
            <v>46</v>
          </cell>
          <cell r="R12713" t="str">
            <v>550050081All</v>
          </cell>
          <cell r="S12713">
            <v>23</v>
          </cell>
        </row>
        <row r="12714">
          <cell r="A12714" t="str">
            <v>550150041All</v>
          </cell>
          <cell r="B12714">
            <v>95</v>
          </cell>
          <cell r="R12714" t="str">
            <v>550050091All</v>
          </cell>
          <cell r="S12714">
            <v>34</v>
          </cell>
        </row>
        <row r="12715">
          <cell r="A12715" t="str">
            <v>550150081All</v>
          </cell>
          <cell r="B12715">
            <v>28</v>
          </cell>
          <cell r="R12715" t="str">
            <v>550070011All</v>
          </cell>
          <cell r="S12715">
            <v>25</v>
          </cell>
        </row>
        <row r="12716">
          <cell r="A12716" t="str">
            <v>550170011All</v>
          </cell>
          <cell r="B12716">
            <v>29</v>
          </cell>
          <cell r="R12716" t="str">
            <v>550070016All</v>
          </cell>
          <cell r="S12716">
            <v>38</v>
          </cell>
        </row>
        <row r="12717">
          <cell r="A12717" t="str">
            <v>550170016All</v>
          </cell>
          <cell r="B12717">
            <v>39</v>
          </cell>
          <cell r="R12717" t="str">
            <v>550070041All</v>
          </cell>
          <cell r="S12717">
            <v>71</v>
          </cell>
        </row>
        <row r="12718">
          <cell r="A12718" t="str">
            <v>550170041All</v>
          </cell>
          <cell r="B12718">
            <v>82</v>
          </cell>
          <cell r="R12718" t="str">
            <v>550090011All</v>
          </cell>
          <cell r="S12718">
            <v>44</v>
          </cell>
        </row>
        <row r="12719">
          <cell r="A12719" t="str">
            <v>550170081All</v>
          </cell>
          <cell r="B12719">
            <v>23</v>
          </cell>
          <cell r="R12719" t="str">
            <v>550090016All</v>
          </cell>
          <cell r="S12719">
            <v>44</v>
          </cell>
        </row>
        <row r="12720">
          <cell r="A12720" t="str">
            <v>550170091All</v>
          </cell>
          <cell r="B12720">
            <v>34</v>
          </cell>
          <cell r="R12720" t="str">
            <v>550090041All</v>
          </cell>
          <cell r="S12720">
            <v>83</v>
          </cell>
        </row>
        <row r="12721">
          <cell r="A12721" t="str">
            <v>550190011All</v>
          </cell>
          <cell r="B12721">
            <v>33</v>
          </cell>
          <cell r="R12721" t="str">
            <v>550090081All</v>
          </cell>
          <cell r="S12721">
            <v>25</v>
          </cell>
        </row>
        <row r="12722">
          <cell r="A12722" t="str">
            <v>550190016All</v>
          </cell>
          <cell r="B12722">
            <v>44</v>
          </cell>
          <cell r="R12722" t="str">
            <v>550090091All</v>
          </cell>
          <cell r="S12722">
            <v>36</v>
          </cell>
        </row>
        <row r="12723">
          <cell r="A12723" t="str">
            <v>550190041All</v>
          </cell>
          <cell r="B12723">
            <v>80</v>
          </cell>
          <cell r="R12723" t="str">
            <v>550110011All</v>
          </cell>
          <cell r="S12723">
            <v>30</v>
          </cell>
        </row>
        <row r="12724">
          <cell r="A12724" t="str">
            <v>550190081All</v>
          </cell>
          <cell r="B12724">
            <v>25</v>
          </cell>
          <cell r="R12724" t="str">
            <v>550110016All</v>
          </cell>
          <cell r="S12724">
            <v>38</v>
          </cell>
        </row>
        <row r="12725">
          <cell r="A12725" t="str">
            <v>550190091All</v>
          </cell>
          <cell r="B12725">
            <v>34</v>
          </cell>
          <cell r="R12725" t="str">
            <v>550110041All</v>
          </cell>
          <cell r="S12725">
            <v>99</v>
          </cell>
        </row>
        <row r="12726">
          <cell r="A12726" t="str">
            <v>550210011All</v>
          </cell>
          <cell r="B12726">
            <v>47</v>
          </cell>
          <cell r="R12726" t="str">
            <v>550110081All</v>
          </cell>
          <cell r="S12726">
            <v>26</v>
          </cell>
        </row>
        <row r="12727">
          <cell r="A12727" t="str">
            <v>550210016All</v>
          </cell>
          <cell r="B12727">
            <v>44</v>
          </cell>
          <cell r="R12727" t="str">
            <v>550130011All</v>
          </cell>
          <cell r="S12727">
            <v>30</v>
          </cell>
        </row>
        <row r="12728">
          <cell r="A12728" t="str">
            <v>550210041All</v>
          </cell>
          <cell r="B12728">
            <v>102</v>
          </cell>
          <cell r="R12728" t="str">
            <v>550130016All</v>
          </cell>
          <cell r="S12728">
            <v>38</v>
          </cell>
        </row>
        <row r="12729">
          <cell r="A12729" t="str">
            <v>550210081All</v>
          </cell>
          <cell r="B12729">
            <v>29</v>
          </cell>
          <cell r="R12729" t="str">
            <v>550130041All</v>
          </cell>
          <cell r="S12729">
            <v>69</v>
          </cell>
        </row>
        <row r="12730">
          <cell r="A12730" t="str">
            <v>550210091All</v>
          </cell>
          <cell r="B12730">
            <v>39</v>
          </cell>
          <cell r="R12730" t="str">
            <v>550130081All</v>
          </cell>
          <cell r="S12730">
            <v>19</v>
          </cell>
        </row>
        <row r="12731">
          <cell r="A12731" t="str">
            <v>550230016All</v>
          </cell>
          <cell r="B12731">
            <v>43</v>
          </cell>
          <cell r="R12731" t="str">
            <v>550130091All</v>
          </cell>
          <cell r="S12731">
            <v>33</v>
          </cell>
        </row>
        <row r="12732">
          <cell r="A12732" t="str">
            <v>550230041All</v>
          </cell>
          <cell r="B12732">
            <v>99</v>
          </cell>
          <cell r="R12732" t="str">
            <v>550150011All</v>
          </cell>
          <cell r="S12732">
            <v>49</v>
          </cell>
        </row>
        <row r="12733">
          <cell r="A12733" t="str">
            <v>550230081All</v>
          </cell>
          <cell r="B12733">
            <v>28</v>
          </cell>
          <cell r="R12733" t="str">
            <v>550150016All</v>
          </cell>
          <cell r="S12733">
            <v>46</v>
          </cell>
        </row>
        <row r="12734">
          <cell r="A12734" t="str">
            <v>550230091All</v>
          </cell>
          <cell r="B12734">
            <v>39</v>
          </cell>
          <cell r="R12734" t="str">
            <v>550150041All</v>
          </cell>
          <cell r="S12734">
            <v>95</v>
          </cell>
        </row>
        <row r="12735">
          <cell r="A12735" t="str">
            <v>550250011All</v>
          </cell>
          <cell r="B12735">
            <v>50</v>
          </cell>
          <cell r="R12735" t="str">
            <v>550150081All</v>
          </cell>
          <cell r="S12735">
            <v>28</v>
          </cell>
        </row>
        <row r="12736">
          <cell r="A12736" t="str">
            <v>550250016All</v>
          </cell>
          <cell r="B12736">
            <v>47</v>
          </cell>
          <cell r="R12736" t="str">
            <v>550150091All</v>
          </cell>
          <cell r="S12736">
            <v>39</v>
          </cell>
        </row>
        <row r="12737">
          <cell r="A12737" t="str">
            <v>550250041All</v>
          </cell>
          <cell r="B12737">
            <v>107</v>
          </cell>
          <cell r="R12737" t="str">
            <v>550170011All</v>
          </cell>
          <cell r="S12737">
            <v>29</v>
          </cell>
        </row>
        <row r="12738">
          <cell r="A12738" t="str">
            <v>550250081All</v>
          </cell>
          <cell r="B12738">
            <v>32</v>
          </cell>
          <cell r="R12738" t="str">
            <v>550170016All</v>
          </cell>
          <cell r="S12738">
            <v>39</v>
          </cell>
        </row>
        <row r="12739">
          <cell r="A12739" t="str">
            <v>550250091All</v>
          </cell>
          <cell r="B12739">
            <v>39</v>
          </cell>
          <cell r="R12739" t="str">
            <v>550170041All</v>
          </cell>
          <cell r="S12739">
            <v>82</v>
          </cell>
        </row>
        <row r="12740">
          <cell r="A12740" t="str">
            <v>550270011All</v>
          </cell>
          <cell r="B12740">
            <v>50</v>
          </cell>
          <cell r="R12740" t="str">
            <v>550170081All</v>
          </cell>
          <cell r="S12740">
            <v>23</v>
          </cell>
        </row>
        <row r="12741">
          <cell r="A12741" t="str">
            <v>550270016All</v>
          </cell>
          <cell r="B12741">
            <v>49</v>
          </cell>
          <cell r="R12741" t="str">
            <v>550170091All</v>
          </cell>
          <cell r="S12741">
            <v>34</v>
          </cell>
        </row>
        <row r="12742">
          <cell r="A12742" t="str">
            <v>550270041All</v>
          </cell>
          <cell r="B12742">
            <v>104</v>
          </cell>
          <cell r="R12742" t="str">
            <v>550190011All</v>
          </cell>
          <cell r="S12742">
            <v>33</v>
          </cell>
        </row>
        <row r="12743">
          <cell r="A12743" t="str">
            <v>550270081All</v>
          </cell>
          <cell r="B12743">
            <v>29</v>
          </cell>
          <cell r="R12743" t="str">
            <v>550190016All</v>
          </cell>
          <cell r="S12743">
            <v>44</v>
          </cell>
        </row>
        <row r="12744">
          <cell r="A12744" t="str">
            <v>550270091All</v>
          </cell>
          <cell r="B12744">
            <v>39</v>
          </cell>
          <cell r="R12744" t="str">
            <v>550190041All</v>
          </cell>
          <cell r="S12744">
            <v>80</v>
          </cell>
        </row>
        <row r="12745">
          <cell r="A12745" t="str">
            <v>550290011All</v>
          </cell>
          <cell r="B12745">
            <v>43</v>
          </cell>
          <cell r="R12745" t="str">
            <v>550190081All</v>
          </cell>
          <cell r="S12745">
            <v>25</v>
          </cell>
        </row>
        <row r="12746">
          <cell r="A12746" t="str">
            <v>550290016All</v>
          </cell>
          <cell r="B12746">
            <v>46</v>
          </cell>
          <cell r="R12746" t="str">
            <v>550190091All</v>
          </cell>
          <cell r="S12746">
            <v>34</v>
          </cell>
        </row>
        <row r="12747">
          <cell r="A12747" t="str">
            <v>550290041All</v>
          </cell>
          <cell r="B12747">
            <v>77</v>
          </cell>
          <cell r="R12747" t="str">
            <v>550210011All</v>
          </cell>
          <cell r="S12747">
            <v>47</v>
          </cell>
        </row>
        <row r="12748">
          <cell r="A12748" t="str">
            <v>550290081All</v>
          </cell>
          <cell r="B12748">
            <v>25</v>
          </cell>
          <cell r="R12748" t="str">
            <v>550210016All</v>
          </cell>
          <cell r="S12748">
            <v>44</v>
          </cell>
        </row>
        <row r="12749">
          <cell r="A12749" t="str">
            <v>550290091All</v>
          </cell>
          <cell r="B12749">
            <v>39</v>
          </cell>
          <cell r="R12749" t="str">
            <v>550210041All</v>
          </cell>
          <cell r="S12749">
            <v>102</v>
          </cell>
        </row>
        <row r="12750">
          <cell r="A12750" t="str">
            <v>550310011All</v>
          </cell>
          <cell r="B12750">
            <v>30</v>
          </cell>
          <cell r="R12750" t="str">
            <v>550210081All</v>
          </cell>
          <cell r="S12750">
            <v>29</v>
          </cell>
        </row>
        <row r="12751">
          <cell r="A12751" t="str">
            <v>550310016All</v>
          </cell>
          <cell r="B12751">
            <v>38</v>
          </cell>
          <cell r="R12751" t="str">
            <v>550210091All</v>
          </cell>
          <cell r="S12751">
            <v>39</v>
          </cell>
        </row>
        <row r="12752">
          <cell r="A12752" t="str">
            <v>550310041All</v>
          </cell>
          <cell r="B12752">
            <v>71</v>
          </cell>
          <cell r="R12752" t="str">
            <v>550230016All</v>
          </cell>
          <cell r="S12752">
            <v>43</v>
          </cell>
        </row>
        <row r="12753">
          <cell r="A12753" t="str">
            <v>550330011All</v>
          </cell>
          <cell r="B12753">
            <v>29</v>
          </cell>
          <cell r="R12753" t="str">
            <v>550230041All</v>
          </cell>
          <cell r="S12753">
            <v>99</v>
          </cell>
        </row>
        <row r="12754">
          <cell r="A12754" t="str">
            <v>550330016All</v>
          </cell>
          <cell r="B12754">
            <v>39</v>
          </cell>
          <cell r="R12754" t="str">
            <v>550230081All</v>
          </cell>
          <cell r="S12754">
            <v>28</v>
          </cell>
        </row>
        <row r="12755">
          <cell r="A12755" t="str">
            <v>550330041All</v>
          </cell>
          <cell r="B12755">
            <v>90</v>
          </cell>
          <cell r="R12755" t="str">
            <v>550230091All</v>
          </cell>
          <cell r="S12755">
            <v>39</v>
          </cell>
        </row>
        <row r="12756">
          <cell r="A12756" t="str">
            <v>550330081All</v>
          </cell>
          <cell r="B12756">
            <v>25</v>
          </cell>
          <cell r="R12756" t="str">
            <v>550250011All</v>
          </cell>
          <cell r="S12756">
            <v>50</v>
          </cell>
        </row>
        <row r="12757">
          <cell r="A12757" t="str">
            <v>550330091All</v>
          </cell>
          <cell r="B12757">
            <v>32</v>
          </cell>
          <cell r="R12757" t="str">
            <v>550250016All</v>
          </cell>
          <cell r="S12757">
            <v>47</v>
          </cell>
        </row>
        <row r="12758">
          <cell r="A12758" t="str">
            <v>550350011All</v>
          </cell>
          <cell r="B12758">
            <v>25</v>
          </cell>
          <cell r="R12758" t="str">
            <v>550250041All</v>
          </cell>
          <cell r="S12758">
            <v>107</v>
          </cell>
        </row>
        <row r="12759">
          <cell r="A12759" t="str">
            <v>550350016All</v>
          </cell>
          <cell r="B12759">
            <v>39</v>
          </cell>
          <cell r="R12759" t="str">
            <v>550250081All</v>
          </cell>
          <cell r="S12759">
            <v>32</v>
          </cell>
        </row>
        <row r="12760">
          <cell r="A12760" t="str">
            <v>550350041All</v>
          </cell>
          <cell r="B12760">
            <v>93</v>
          </cell>
          <cell r="R12760" t="str">
            <v>550250091All</v>
          </cell>
          <cell r="S12760">
            <v>39</v>
          </cell>
        </row>
        <row r="12761">
          <cell r="A12761" t="str">
            <v>550350081All</v>
          </cell>
          <cell r="B12761">
            <v>24</v>
          </cell>
          <cell r="R12761" t="str">
            <v>550270011All</v>
          </cell>
          <cell r="S12761">
            <v>50</v>
          </cell>
        </row>
        <row r="12762">
          <cell r="A12762" t="str">
            <v>550350091All</v>
          </cell>
          <cell r="B12762">
            <v>33</v>
          </cell>
          <cell r="R12762" t="str">
            <v>550270016All</v>
          </cell>
          <cell r="S12762">
            <v>49</v>
          </cell>
        </row>
        <row r="12763">
          <cell r="A12763" t="str">
            <v>550370016All</v>
          </cell>
          <cell r="B12763">
            <v>44</v>
          </cell>
          <cell r="R12763" t="str">
            <v>550270041All</v>
          </cell>
          <cell r="S12763">
            <v>104</v>
          </cell>
        </row>
        <row r="12764">
          <cell r="A12764" t="str">
            <v>550370041All</v>
          </cell>
          <cell r="B12764">
            <v>71</v>
          </cell>
          <cell r="R12764" t="str">
            <v>550270081All</v>
          </cell>
          <cell r="S12764">
            <v>29</v>
          </cell>
        </row>
        <row r="12765">
          <cell r="A12765" t="str">
            <v>550370091All</v>
          </cell>
          <cell r="B12765">
            <v>36</v>
          </cell>
          <cell r="R12765" t="str">
            <v>550270091All</v>
          </cell>
          <cell r="S12765">
            <v>39</v>
          </cell>
        </row>
        <row r="12766">
          <cell r="A12766" t="str">
            <v>550390011All</v>
          </cell>
          <cell r="B12766">
            <v>46</v>
          </cell>
          <cell r="R12766" t="str">
            <v>550290011All</v>
          </cell>
          <cell r="S12766">
            <v>43</v>
          </cell>
        </row>
        <row r="12767">
          <cell r="A12767" t="str">
            <v>550390016All</v>
          </cell>
          <cell r="B12767">
            <v>48</v>
          </cell>
          <cell r="R12767" t="str">
            <v>550290016All</v>
          </cell>
          <cell r="S12767">
            <v>46</v>
          </cell>
        </row>
        <row r="12768">
          <cell r="A12768" t="str">
            <v>550390041All</v>
          </cell>
          <cell r="B12768">
            <v>98</v>
          </cell>
          <cell r="R12768" t="str">
            <v>550290041All</v>
          </cell>
          <cell r="S12768">
            <v>77</v>
          </cell>
        </row>
        <row r="12769">
          <cell r="A12769" t="str">
            <v>550390081All</v>
          </cell>
          <cell r="B12769">
            <v>29</v>
          </cell>
          <cell r="R12769" t="str">
            <v>550290081All</v>
          </cell>
          <cell r="S12769">
            <v>25</v>
          </cell>
        </row>
        <row r="12770">
          <cell r="A12770" t="str">
            <v>550410016All</v>
          </cell>
          <cell r="B12770">
            <v>44</v>
          </cell>
          <cell r="R12770" t="str">
            <v>550290091All</v>
          </cell>
          <cell r="S12770">
            <v>39</v>
          </cell>
        </row>
        <row r="12771">
          <cell r="A12771" t="str">
            <v>550410041All</v>
          </cell>
          <cell r="B12771">
            <v>71</v>
          </cell>
          <cell r="R12771" t="str">
            <v>550310011All</v>
          </cell>
          <cell r="S12771">
            <v>30</v>
          </cell>
        </row>
        <row r="12772">
          <cell r="A12772" t="str">
            <v>550410091All</v>
          </cell>
          <cell r="B12772">
            <v>34</v>
          </cell>
          <cell r="R12772" t="str">
            <v>550310016All</v>
          </cell>
          <cell r="S12772">
            <v>38</v>
          </cell>
        </row>
        <row r="12773">
          <cell r="A12773" t="str">
            <v>550430011All</v>
          </cell>
          <cell r="B12773">
            <v>42</v>
          </cell>
          <cell r="R12773" t="str">
            <v>550310041All</v>
          </cell>
          <cell r="S12773">
            <v>71</v>
          </cell>
        </row>
        <row r="12774">
          <cell r="A12774" t="str">
            <v>550430016All</v>
          </cell>
          <cell r="B12774">
            <v>46</v>
          </cell>
          <cell r="R12774" t="str">
            <v>550330011All</v>
          </cell>
          <cell r="S12774">
            <v>29</v>
          </cell>
        </row>
        <row r="12775">
          <cell r="A12775" t="str">
            <v>550430041All</v>
          </cell>
          <cell r="B12775">
            <v>116</v>
          </cell>
          <cell r="R12775" t="str">
            <v>550330016All</v>
          </cell>
          <cell r="S12775">
            <v>39</v>
          </cell>
        </row>
        <row r="12776">
          <cell r="A12776" t="str">
            <v>550430081All</v>
          </cell>
          <cell r="B12776">
            <v>35</v>
          </cell>
          <cell r="R12776" t="str">
            <v>550330041All</v>
          </cell>
          <cell r="S12776">
            <v>90</v>
          </cell>
        </row>
        <row r="12777">
          <cell r="A12777" t="str">
            <v>550430091All</v>
          </cell>
          <cell r="B12777">
            <v>39</v>
          </cell>
          <cell r="R12777" t="str">
            <v>550330081All</v>
          </cell>
          <cell r="S12777">
            <v>25</v>
          </cell>
        </row>
        <row r="12778">
          <cell r="A12778" t="str">
            <v>550450011All</v>
          </cell>
          <cell r="B12778">
            <v>46</v>
          </cell>
          <cell r="R12778" t="str">
            <v>550330091All</v>
          </cell>
          <cell r="S12778">
            <v>32</v>
          </cell>
        </row>
        <row r="12779">
          <cell r="A12779" t="str">
            <v>550450016All</v>
          </cell>
          <cell r="B12779">
            <v>47</v>
          </cell>
          <cell r="R12779" t="str">
            <v>550350011All</v>
          </cell>
          <cell r="S12779">
            <v>25</v>
          </cell>
        </row>
        <row r="12780">
          <cell r="A12780" t="str">
            <v>550450041All</v>
          </cell>
          <cell r="B12780">
            <v>104</v>
          </cell>
          <cell r="R12780" t="str">
            <v>550350016All</v>
          </cell>
          <cell r="S12780">
            <v>39</v>
          </cell>
        </row>
        <row r="12781">
          <cell r="A12781" t="str">
            <v>550450081All</v>
          </cell>
          <cell r="B12781">
            <v>29</v>
          </cell>
          <cell r="R12781" t="str">
            <v>550350041All</v>
          </cell>
          <cell r="S12781">
            <v>93</v>
          </cell>
        </row>
        <row r="12782">
          <cell r="A12782" t="str">
            <v>550470011All</v>
          </cell>
          <cell r="B12782">
            <v>44</v>
          </cell>
          <cell r="R12782" t="str">
            <v>550350081All</v>
          </cell>
          <cell r="S12782">
            <v>24</v>
          </cell>
        </row>
        <row r="12783">
          <cell r="A12783" t="str">
            <v>550470016All</v>
          </cell>
          <cell r="B12783">
            <v>41</v>
          </cell>
          <cell r="R12783" t="str">
            <v>550350091All</v>
          </cell>
          <cell r="S12783">
            <v>33</v>
          </cell>
        </row>
        <row r="12784">
          <cell r="A12784" t="str">
            <v>550470041All</v>
          </cell>
          <cell r="B12784">
            <v>92</v>
          </cell>
          <cell r="R12784" t="str">
            <v>550370016All</v>
          </cell>
          <cell r="S12784">
            <v>44</v>
          </cell>
        </row>
        <row r="12785">
          <cell r="A12785" t="str">
            <v>550470081All</v>
          </cell>
          <cell r="B12785">
            <v>28</v>
          </cell>
          <cell r="R12785" t="str">
            <v>550370041All</v>
          </cell>
          <cell r="S12785">
            <v>71</v>
          </cell>
        </row>
        <row r="12786">
          <cell r="A12786" t="str">
            <v>550490011All</v>
          </cell>
          <cell r="B12786">
            <v>42</v>
          </cell>
          <cell r="R12786" t="str">
            <v>550370091All</v>
          </cell>
          <cell r="S12786">
            <v>36</v>
          </cell>
        </row>
        <row r="12787">
          <cell r="A12787" t="str">
            <v>550490016All</v>
          </cell>
          <cell r="B12787">
            <v>44</v>
          </cell>
          <cell r="R12787" t="str">
            <v>550390011All</v>
          </cell>
          <cell r="S12787">
            <v>46</v>
          </cell>
        </row>
        <row r="12788">
          <cell r="A12788" t="str">
            <v>550490041All</v>
          </cell>
          <cell r="B12788">
            <v>106</v>
          </cell>
          <cell r="R12788" t="str">
            <v>550390016All</v>
          </cell>
          <cell r="S12788">
            <v>48</v>
          </cell>
        </row>
        <row r="12789">
          <cell r="A12789" t="str">
            <v>550490081All</v>
          </cell>
          <cell r="B12789">
            <v>32</v>
          </cell>
          <cell r="R12789" t="str">
            <v>550390041All</v>
          </cell>
          <cell r="S12789">
            <v>98</v>
          </cell>
        </row>
        <row r="12790">
          <cell r="A12790" t="str">
            <v>550490091All</v>
          </cell>
          <cell r="B12790">
            <v>39</v>
          </cell>
          <cell r="R12790" t="str">
            <v>550390081All</v>
          </cell>
          <cell r="S12790">
            <v>29</v>
          </cell>
        </row>
        <row r="12791">
          <cell r="A12791" t="str">
            <v>550510016All</v>
          </cell>
          <cell r="B12791">
            <v>41</v>
          </cell>
          <cell r="R12791" t="str">
            <v>550410016All</v>
          </cell>
          <cell r="S12791">
            <v>44</v>
          </cell>
        </row>
        <row r="12792">
          <cell r="A12792" t="str">
            <v>550510041All</v>
          </cell>
          <cell r="B12792">
            <v>71</v>
          </cell>
          <cell r="R12792" t="str">
            <v>550410041All</v>
          </cell>
          <cell r="S12792">
            <v>71</v>
          </cell>
        </row>
        <row r="12793">
          <cell r="A12793" t="str">
            <v>550530016All</v>
          </cell>
          <cell r="B12793">
            <v>39</v>
          </cell>
          <cell r="R12793" t="str">
            <v>550410091All</v>
          </cell>
          <cell r="S12793">
            <v>34</v>
          </cell>
        </row>
        <row r="12794">
          <cell r="A12794" t="str">
            <v>550530041All</v>
          </cell>
          <cell r="B12794">
            <v>95</v>
          </cell>
          <cell r="R12794" t="str">
            <v>550430011All</v>
          </cell>
          <cell r="S12794">
            <v>42</v>
          </cell>
        </row>
        <row r="12795">
          <cell r="A12795" t="str">
            <v>550530081All</v>
          </cell>
          <cell r="B12795">
            <v>25</v>
          </cell>
          <cell r="R12795" t="str">
            <v>550430016All</v>
          </cell>
          <cell r="S12795">
            <v>46</v>
          </cell>
        </row>
        <row r="12796">
          <cell r="A12796" t="str">
            <v>550550011All</v>
          </cell>
          <cell r="B12796">
            <v>46</v>
          </cell>
          <cell r="R12796" t="str">
            <v>550430041All</v>
          </cell>
          <cell r="S12796">
            <v>116</v>
          </cell>
        </row>
        <row r="12797">
          <cell r="A12797" t="str">
            <v>550550016All</v>
          </cell>
          <cell r="B12797">
            <v>46</v>
          </cell>
          <cell r="R12797" t="str">
            <v>550430081All</v>
          </cell>
          <cell r="S12797">
            <v>35</v>
          </cell>
        </row>
        <row r="12798">
          <cell r="A12798" t="str">
            <v>550550041All</v>
          </cell>
          <cell r="B12798">
            <v>99</v>
          </cell>
          <cell r="R12798" t="str">
            <v>550430091All</v>
          </cell>
          <cell r="S12798">
            <v>39</v>
          </cell>
        </row>
        <row r="12799">
          <cell r="A12799" t="str">
            <v>550550081All</v>
          </cell>
          <cell r="B12799">
            <v>29</v>
          </cell>
          <cell r="R12799" t="str">
            <v>550450011All</v>
          </cell>
          <cell r="S12799">
            <v>46</v>
          </cell>
        </row>
        <row r="12800">
          <cell r="A12800" t="str">
            <v>550570011All</v>
          </cell>
          <cell r="B12800">
            <v>29</v>
          </cell>
          <cell r="R12800" t="str">
            <v>550450016All</v>
          </cell>
          <cell r="S12800">
            <v>47</v>
          </cell>
        </row>
        <row r="12801">
          <cell r="A12801" t="str">
            <v>550570016All</v>
          </cell>
          <cell r="B12801">
            <v>37</v>
          </cell>
          <cell r="R12801" t="str">
            <v>550450041All</v>
          </cell>
          <cell r="S12801">
            <v>104</v>
          </cell>
        </row>
        <row r="12802">
          <cell r="A12802" t="str">
            <v>550570041All</v>
          </cell>
          <cell r="B12802">
            <v>90</v>
          </cell>
          <cell r="R12802" t="str">
            <v>550450081All</v>
          </cell>
          <cell r="S12802">
            <v>29</v>
          </cell>
        </row>
        <row r="12803">
          <cell r="A12803" t="str">
            <v>550570081All</v>
          </cell>
          <cell r="B12803">
            <v>23</v>
          </cell>
          <cell r="R12803" t="str">
            <v>550470011All</v>
          </cell>
          <cell r="S12803">
            <v>44</v>
          </cell>
        </row>
        <row r="12804">
          <cell r="A12804" t="str">
            <v>550590011All</v>
          </cell>
          <cell r="B12804">
            <v>52</v>
          </cell>
          <cell r="R12804" t="str">
            <v>550470016All</v>
          </cell>
          <cell r="S12804">
            <v>41</v>
          </cell>
        </row>
        <row r="12805">
          <cell r="A12805" t="str">
            <v>550590016All</v>
          </cell>
          <cell r="B12805">
            <v>46</v>
          </cell>
          <cell r="R12805" t="str">
            <v>550470041All</v>
          </cell>
          <cell r="S12805">
            <v>92</v>
          </cell>
        </row>
        <row r="12806">
          <cell r="A12806" t="str">
            <v>550590041All</v>
          </cell>
          <cell r="B12806">
            <v>97</v>
          </cell>
          <cell r="R12806" t="str">
            <v>550470081All</v>
          </cell>
          <cell r="S12806">
            <v>28</v>
          </cell>
        </row>
        <row r="12807">
          <cell r="A12807" t="str">
            <v>550590081All</v>
          </cell>
          <cell r="B12807">
            <v>27</v>
          </cell>
          <cell r="R12807" t="str">
            <v>550490011All</v>
          </cell>
          <cell r="S12807">
            <v>42</v>
          </cell>
        </row>
        <row r="12808">
          <cell r="A12808" t="str">
            <v>550610011All</v>
          </cell>
          <cell r="B12808">
            <v>43</v>
          </cell>
          <cell r="R12808" t="str">
            <v>550490016All</v>
          </cell>
          <cell r="S12808">
            <v>44</v>
          </cell>
        </row>
        <row r="12809">
          <cell r="A12809" t="str">
            <v>550610016All</v>
          </cell>
          <cell r="B12809">
            <v>46</v>
          </cell>
          <cell r="R12809" t="str">
            <v>550490041All</v>
          </cell>
          <cell r="S12809">
            <v>106</v>
          </cell>
        </row>
        <row r="12810">
          <cell r="A12810" t="str">
            <v>550610041All</v>
          </cell>
          <cell r="B12810">
            <v>80</v>
          </cell>
          <cell r="R12810" t="str">
            <v>550490081All</v>
          </cell>
          <cell r="S12810">
            <v>32</v>
          </cell>
        </row>
        <row r="12811">
          <cell r="A12811" t="str">
            <v>550610081All</v>
          </cell>
          <cell r="B12811">
            <v>25</v>
          </cell>
          <cell r="R12811" t="str">
            <v>550490091All</v>
          </cell>
          <cell r="S12811">
            <v>39</v>
          </cell>
        </row>
        <row r="12812">
          <cell r="A12812" t="str">
            <v>550610091All</v>
          </cell>
          <cell r="B12812">
            <v>40</v>
          </cell>
          <cell r="R12812" t="str">
            <v>550510016All</v>
          </cell>
          <cell r="S12812">
            <v>41</v>
          </cell>
        </row>
        <row r="12813">
          <cell r="A12813" t="str">
            <v>550630016All</v>
          </cell>
          <cell r="B12813">
            <v>39</v>
          </cell>
          <cell r="R12813" t="str">
            <v>550510041All</v>
          </cell>
          <cell r="S12813">
            <v>71</v>
          </cell>
        </row>
        <row r="12814">
          <cell r="A12814" t="str">
            <v>550630041All</v>
          </cell>
          <cell r="B12814">
            <v>99</v>
          </cell>
          <cell r="R12814" t="str">
            <v>550530016All</v>
          </cell>
          <cell r="S12814">
            <v>39</v>
          </cell>
        </row>
        <row r="12815">
          <cell r="A12815" t="str">
            <v>550630081All</v>
          </cell>
          <cell r="B12815">
            <v>28</v>
          </cell>
          <cell r="R12815" t="str">
            <v>550530041All</v>
          </cell>
          <cell r="S12815">
            <v>95</v>
          </cell>
        </row>
        <row r="12816">
          <cell r="A12816" t="str">
            <v>550650011All</v>
          </cell>
          <cell r="B12816">
            <v>42</v>
          </cell>
          <cell r="R12816" t="str">
            <v>550530081All</v>
          </cell>
          <cell r="S12816">
            <v>25</v>
          </cell>
        </row>
        <row r="12817">
          <cell r="A12817" t="str">
            <v>550650016All</v>
          </cell>
          <cell r="B12817">
            <v>44</v>
          </cell>
          <cell r="R12817" t="str">
            <v>550550011All</v>
          </cell>
          <cell r="S12817">
            <v>46</v>
          </cell>
        </row>
        <row r="12818">
          <cell r="A12818" t="str">
            <v>550650041All</v>
          </cell>
          <cell r="B12818">
            <v>116</v>
          </cell>
          <cell r="R12818" t="str">
            <v>550550016All</v>
          </cell>
          <cell r="S12818">
            <v>46</v>
          </cell>
        </row>
        <row r="12819">
          <cell r="A12819" t="str">
            <v>550650081All</v>
          </cell>
          <cell r="B12819">
            <v>32</v>
          </cell>
          <cell r="R12819" t="str">
            <v>550550041All</v>
          </cell>
          <cell r="S12819">
            <v>99</v>
          </cell>
        </row>
        <row r="12820">
          <cell r="A12820" t="str">
            <v>550650091All</v>
          </cell>
          <cell r="B12820">
            <v>39</v>
          </cell>
          <cell r="R12820" t="str">
            <v>550550081All</v>
          </cell>
          <cell r="S12820">
            <v>29</v>
          </cell>
        </row>
        <row r="12821">
          <cell r="A12821" t="str">
            <v>550670011All</v>
          </cell>
          <cell r="B12821">
            <v>41</v>
          </cell>
          <cell r="R12821" t="str">
            <v>550570011All</v>
          </cell>
          <cell r="S12821">
            <v>29</v>
          </cell>
        </row>
        <row r="12822">
          <cell r="A12822" t="str">
            <v>550670016All</v>
          </cell>
          <cell r="B12822">
            <v>48</v>
          </cell>
          <cell r="R12822" t="str">
            <v>550570016All</v>
          </cell>
          <cell r="S12822">
            <v>37</v>
          </cell>
        </row>
        <row r="12823">
          <cell r="A12823" t="str">
            <v>550670041All</v>
          </cell>
          <cell r="B12823">
            <v>66</v>
          </cell>
          <cell r="R12823" t="str">
            <v>550570041All</v>
          </cell>
          <cell r="S12823">
            <v>90</v>
          </cell>
        </row>
        <row r="12824">
          <cell r="A12824" t="str">
            <v>550670081All</v>
          </cell>
          <cell r="B12824">
            <v>19</v>
          </cell>
          <cell r="R12824" t="str">
            <v>550570081All</v>
          </cell>
          <cell r="S12824">
            <v>23</v>
          </cell>
        </row>
        <row r="12825">
          <cell r="A12825" t="str">
            <v>550670091All</v>
          </cell>
          <cell r="B12825">
            <v>35</v>
          </cell>
          <cell r="R12825" t="str">
            <v>550590011All</v>
          </cell>
          <cell r="S12825">
            <v>52</v>
          </cell>
        </row>
        <row r="12826">
          <cell r="A12826" t="str">
            <v>550690016All</v>
          </cell>
          <cell r="B12826">
            <v>41</v>
          </cell>
          <cell r="R12826" t="str">
            <v>550590016All</v>
          </cell>
          <cell r="S12826">
            <v>46</v>
          </cell>
        </row>
        <row r="12827">
          <cell r="A12827" t="str">
            <v>550690041All</v>
          </cell>
          <cell r="B12827">
            <v>67</v>
          </cell>
          <cell r="R12827" t="str">
            <v>550590041All</v>
          </cell>
          <cell r="S12827">
            <v>97</v>
          </cell>
        </row>
        <row r="12828">
          <cell r="A12828" t="str">
            <v>550690081All</v>
          </cell>
          <cell r="B12828">
            <v>21</v>
          </cell>
          <cell r="R12828" t="str">
            <v>550590081All</v>
          </cell>
          <cell r="S12828">
            <v>27</v>
          </cell>
        </row>
        <row r="12829">
          <cell r="A12829" t="str">
            <v>550690091All</v>
          </cell>
          <cell r="B12829">
            <v>36</v>
          </cell>
          <cell r="R12829" t="str">
            <v>550610011All</v>
          </cell>
          <cell r="S12829">
            <v>43</v>
          </cell>
        </row>
        <row r="12830">
          <cell r="A12830" t="str">
            <v>550710011All</v>
          </cell>
          <cell r="B12830">
            <v>46</v>
          </cell>
          <cell r="R12830" t="str">
            <v>550610016All</v>
          </cell>
          <cell r="S12830">
            <v>46</v>
          </cell>
        </row>
        <row r="12831">
          <cell r="A12831" t="str">
            <v>550710016All</v>
          </cell>
          <cell r="B12831">
            <v>46</v>
          </cell>
          <cell r="R12831" t="str">
            <v>550610041All</v>
          </cell>
          <cell r="S12831">
            <v>80</v>
          </cell>
        </row>
        <row r="12832">
          <cell r="A12832" t="str">
            <v>550710041All</v>
          </cell>
          <cell r="B12832">
            <v>88</v>
          </cell>
          <cell r="R12832" t="str">
            <v>550610081All</v>
          </cell>
          <cell r="S12832">
            <v>25</v>
          </cell>
        </row>
        <row r="12833">
          <cell r="A12833" t="str">
            <v>550710081All</v>
          </cell>
          <cell r="B12833">
            <v>25</v>
          </cell>
          <cell r="R12833" t="str">
            <v>550610091All</v>
          </cell>
          <cell r="S12833">
            <v>40</v>
          </cell>
        </row>
        <row r="12834">
          <cell r="A12834" t="str">
            <v>550710091All</v>
          </cell>
          <cell r="B12834">
            <v>39</v>
          </cell>
          <cell r="R12834" t="str">
            <v>550630016All</v>
          </cell>
          <cell r="S12834">
            <v>39</v>
          </cell>
        </row>
        <row r="12835">
          <cell r="A12835" t="str">
            <v>550730011All</v>
          </cell>
          <cell r="B12835">
            <v>32</v>
          </cell>
          <cell r="R12835" t="str">
            <v>550630041All</v>
          </cell>
          <cell r="S12835">
            <v>99</v>
          </cell>
        </row>
        <row r="12836">
          <cell r="A12836" t="str">
            <v>550730016All</v>
          </cell>
          <cell r="B12836">
            <v>42</v>
          </cell>
          <cell r="R12836" t="str">
            <v>550630081All</v>
          </cell>
          <cell r="S12836">
            <v>28</v>
          </cell>
        </row>
        <row r="12837">
          <cell r="A12837" t="str">
            <v>550730041All</v>
          </cell>
          <cell r="B12837">
            <v>75</v>
          </cell>
          <cell r="R12837" t="str">
            <v>550650011All</v>
          </cell>
          <cell r="S12837">
            <v>42</v>
          </cell>
        </row>
        <row r="12838">
          <cell r="A12838" t="str">
            <v>550730081All</v>
          </cell>
          <cell r="B12838">
            <v>24</v>
          </cell>
          <cell r="R12838" t="str">
            <v>550650016All</v>
          </cell>
          <cell r="S12838">
            <v>44</v>
          </cell>
        </row>
        <row r="12839">
          <cell r="A12839" t="str">
            <v>550730091All</v>
          </cell>
          <cell r="B12839">
            <v>34</v>
          </cell>
          <cell r="R12839" t="str">
            <v>550650041All</v>
          </cell>
          <cell r="S12839">
            <v>116</v>
          </cell>
        </row>
        <row r="12840">
          <cell r="A12840" t="str">
            <v>550750011All</v>
          </cell>
          <cell r="B12840">
            <v>34</v>
          </cell>
          <cell r="R12840" t="str">
            <v>550650081All</v>
          </cell>
          <cell r="S12840">
            <v>32</v>
          </cell>
        </row>
        <row r="12841">
          <cell r="A12841" t="str">
            <v>550750016All</v>
          </cell>
          <cell r="B12841">
            <v>44</v>
          </cell>
          <cell r="R12841" t="str">
            <v>550650091All</v>
          </cell>
          <cell r="S12841">
            <v>39</v>
          </cell>
        </row>
        <row r="12842">
          <cell r="A12842" t="str">
            <v>550750041All</v>
          </cell>
          <cell r="B12842">
            <v>70</v>
          </cell>
          <cell r="R12842" t="str">
            <v>550670011All</v>
          </cell>
          <cell r="S12842">
            <v>41</v>
          </cell>
        </row>
        <row r="12843">
          <cell r="A12843" t="str">
            <v>550750081All</v>
          </cell>
          <cell r="B12843">
            <v>20</v>
          </cell>
          <cell r="R12843" t="str">
            <v>550670016All</v>
          </cell>
          <cell r="S12843">
            <v>48</v>
          </cell>
        </row>
        <row r="12844">
          <cell r="A12844" t="str">
            <v>550770011All</v>
          </cell>
          <cell r="B12844">
            <v>30</v>
          </cell>
          <cell r="R12844" t="str">
            <v>550670041All</v>
          </cell>
          <cell r="S12844">
            <v>66</v>
          </cell>
        </row>
        <row r="12845">
          <cell r="A12845" t="str">
            <v>550770016All</v>
          </cell>
          <cell r="B12845">
            <v>37</v>
          </cell>
          <cell r="R12845" t="str">
            <v>550670081All</v>
          </cell>
          <cell r="S12845">
            <v>19</v>
          </cell>
        </row>
        <row r="12846">
          <cell r="A12846" t="str">
            <v>550770041All</v>
          </cell>
          <cell r="B12846">
            <v>74</v>
          </cell>
          <cell r="R12846" t="str">
            <v>550670091All</v>
          </cell>
          <cell r="S12846">
            <v>35</v>
          </cell>
        </row>
        <row r="12847">
          <cell r="A12847" t="str">
            <v>550770081All</v>
          </cell>
          <cell r="B12847">
            <v>24</v>
          </cell>
          <cell r="R12847" t="str">
            <v>550690016All</v>
          </cell>
          <cell r="S12847">
            <v>41</v>
          </cell>
        </row>
        <row r="12848">
          <cell r="A12848" t="str">
            <v>550770091All</v>
          </cell>
          <cell r="B12848">
            <v>39</v>
          </cell>
          <cell r="R12848" t="str">
            <v>550690041All</v>
          </cell>
          <cell r="S12848">
            <v>67</v>
          </cell>
        </row>
        <row r="12849">
          <cell r="A12849" t="str">
            <v>550780016All</v>
          </cell>
          <cell r="B12849">
            <v>44</v>
          </cell>
          <cell r="R12849" t="str">
            <v>550690081All</v>
          </cell>
          <cell r="S12849">
            <v>21</v>
          </cell>
        </row>
        <row r="12850">
          <cell r="A12850" t="str">
            <v>550780041All</v>
          </cell>
          <cell r="B12850">
            <v>75</v>
          </cell>
          <cell r="R12850" t="str">
            <v>550690091All</v>
          </cell>
          <cell r="S12850">
            <v>36</v>
          </cell>
        </row>
        <row r="12851">
          <cell r="A12851" t="str">
            <v>550790011All</v>
          </cell>
          <cell r="B12851">
            <v>48</v>
          </cell>
          <cell r="R12851" t="str">
            <v>550710011All</v>
          </cell>
          <cell r="S12851">
            <v>46</v>
          </cell>
        </row>
        <row r="12852">
          <cell r="A12852" t="str">
            <v>550790016All</v>
          </cell>
          <cell r="B12852">
            <v>46</v>
          </cell>
          <cell r="R12852" t="str">
            <v>550710016All</v>
          </cell>
          <cell r="S12852">
            <v>46</v>
          </cell>
        </row>
        <row r="12853">
          <cell r="A12853" t="str">
            <v>550790041All</v>
          </cell>
          <cell r="B12853">
            <v>83</v>
          </cell>
          <cell r="R12853" t="str">
            <v>550710041All</v>
          </cell>
          <cell r="S12853">
            <v>88</v>
          </cell>
        </row>
        <row r="12854">
          <cell r="A12854" t="str">
            <v>550790081All</v>
          </cell>
          <cell r="B12854">
            <v>23</v>
          </cell>
          <cell r="R12854" t="str">
            <v>550710081All</v>
          </cell>
          <cell r="S12854">
            <v>25</v>
          </cell>
        </row>
        <row r="12855">
          <cell r="A12855" t="str">
            <v>550810016All</v>
          </cell>
          <cell r="B12855">
            <v>39</v>
          </cell>
          <cell r="R12855" t="str">
            <v>550710091All</v>
          </cell>
          <cell r="S12855">
            <v>39</v>
          </cell>
        </row>
        <row r="12856">
          <cell r="A12856" t="str">
            <v>550810041All</v>
          </cell>
          <cell r="B12856">
            <v>93</v>
          </cell>
          <cell r="R12856" t="str">
            <v>550730011All</v>
          </cell>
          <cell r="S12856">
            <v>32</v>
          </cell>
        </row>
        <row r="12857">
          <cell r="A12857" t="str">
            <v>550810081All</v>
          </cell>
          <cell r="B12857">
            <v>24</v>
          </cell>
          <cell r="R12857" t="str">
            <v>550730016All</v>
          </cell>
          <cell r="S12857">
            <v>42</v>
          </cell>
        </row>
        <row r="12858">
          <cell r="A12858" t="str">
            <v>550810091All</v>
          </cell>
          <cell r="B12858">
            <v>33</v>
          </cell>
          <cell r="R12858" t="str">
            <v>550730041All</v>
          </cell>
          <cell r="S12858">
            <v>75</v>
          </cell>
        </row>
        <row r="12859">
          <cell r="A12859" t="str">
            <v>550830011All</v>
          </cell>
          <cell r="B12859">
            <v>39</v>
          </cell>
          <cell r="R12859" t="str">
            <v>550730081All</v>
          </cell>
          <cell r="S12859">
            <v>24</v>
          </cell>
        </row>
        <row r="12860">
          <cell r="A12860" t="str">
            <v>550830016All</v>
          </cell>
          <cell r="B12860">
            <v>44</v>
          </cell>
          <cell r="R12860" t="str">
            <v>550730091All</v>
          </cell>
          <cell r="S12860">
            <v>34</v>
          </cell>
        </row>
        <row r="12861">
          <cell r="A12861" t="str">
            <v>550830041All</v>
          </cell>
          <cell r="B12861">
            <v>76</v>
          </cell>
          <cell r="R12861" t="str">
            <v>550750011All</v>
          </cell>
          <cell r="S12861">
            <v>34</v>
          </cell>
        </row>
        <row r="12862">
          <cell r="A12862" t="str">
            <v>550830081All</v>
          </cell>
          <cell r="B12862">
            <v>22</v>
          </cell>
          <cell r="R12862" t="str">
            <v>550750016All</v>
          </cell>
          <cell r="S12862">
            <v>44</v>
          </cell>
        </row>
        <row r="12863">
          <cell r="A12863" t="str">
            <v>550850016All</v>
          </cell>
          <cell r="B12863">
            <v>41</v>
          </cell>
          <cell r="R12863" t="str">
            <v>550750041All</v>
          </cell>
          <cell r="S12863">
            <v>70</v>
          </cell>
        </row>
        <row r="12864">
          <cell r="A12864" t="str">
            <v>550850041All</v>
          </cell>
          <cell r="B12864">
            <v>71</v>
          </cell>
          <cell r="R12864" t="str">
            <v>550750081All</v>
          </cell>
          <cell r="S12864">
            <v>20</v>
          </cell>
        </row>
        <row r="12865">
          <cell r="A12865" t="str">
            <v>550850091All</v>
          </cell>
          <cell r="B12865">
            <v>36</v>
          </cell>
          <cell r="R12865" t="str">
            <v>550770011All</v>
          </cell>
          <cell r="S12865">
            <v>30</v>
          </cell>
        </row>
        <row r="12866">
          <cell r="A12866" t="str">
            <v>550870011All</v>
          </cell>
          <cell r="B12866">
            <v>45</v>
          </cell>
          <cell r="R12866" t="str">
            <v>550770016All</v>
          </cell>
          <cell r="S12866">
            <v>37</v>
          </cell>
        </row>
        <row r="12867">
          <cell r="A12867" t="str">
            <v>550870016All</v>
          </cell>
          <cell r="B12867">
            <v>46</v>
          </cell>
          <cell r="R12867" t="str">
            <v>550770041All</v>
          </cell>
          <cell r="S12867">
            <v>74</v>
          </cell>
        </row>
        <row r="12868">
          <cell r="A12868" t="str">
            <v>550870041All</v>
          </cell>
          <cell r="B12868">
            <v>92</v>
          </cell>
          <cell r="R12868" t="str">
            <v>550770081All</v>
          </cell>
          <cell r="S12868">
            <v>24</v>
          </cell>
        </row>
        <row r="12869">
          <cell r="A12869" t="str">
            <v>550870081All</v>
          </cell>
          <cell r="B12869">
            <v>28</v>
          </cell>
          <cell r="R12869" t="str">
            <v>550770091All</v>
          </cell>
          <cell r="S12869">
            <v>39</v>
          </cell>
        </row>
        <row r="12870">
          <cell r="A12870" t="str">
            <v>550890011All</v>
          </cell>
          <cell r="B12870">
            <v>48</v>
          </cell>
          <cell r="R12870" t="str">
            <v>550780016All</v>
          </cell>
          <cell r="S12870">
            <v>44</v>
          </cell>
        </row>
        <row r="12871">
          <cell r="A12871" t="str">
            <v>550890016All</v>
          </cell>
          <cell r="B12871">
            <v>46</v>
          </cell>
          <cell r="R12871" t="str">
            <v>550780041All</v>
          </cell>
          <cell r="S12871">
            <v>75</v>
          </cell>
        </row>
        <row r="12872">
          <cell r="A12872" t="str">
            <v>550890041All</v>
          </cell>
          <cell r="B12872">
            <v>93</v>
          </cell>
          <cell r="R12872" t="str">
            <v>550790011All</v>
          </cell>
          <cell r="S12872">
            <v>48</v>
          </cell>
        </row>
        <row r="12873">
          <cell r="A12873" t="str">
            <v>550890081All</v>
          </cell>
          <cell r="B12873">
            <v>27</v>
          </cell>
          <cell r="R12873" t="str">
            <v>550790016All</v>
          </cell>
          <cell r="S12873">
            <v>46</v>
          </cell>
        </row>
        <row r="12874">
          <cell r="A12874" t="str">
            <v>550910016All</v>
          </cell>
          <cell r="B12874">
            <v>39</v>
          </cell>
          <cell r="R12874" t="str">
            <v>550790041All</v>
          </cell>
          <cell r="S12874">
            <v>83</v>
          </cell>
        </row>
        <row r="12875">
          <cell r="A12875" t="str">
            <v>550910041All</v>
          </cell>
          <cell r="B12875">
            <v>95</v>
          </cell>
          <cell r="R12875" t="str">
            <v>550790081All</v>
          </cell>
          <cell r="S12875">
            <v>23</v>
          </cell>
        </row>
        <row r="12876">
          <cell r="A12876" t="str">
            <v>550910081All</v>
          </cell>
          <cell r="B12876">
            <v>25</v>
          </cell>
          <cell r="R12876" t="str">
            <v>550810016All</v>
          </cell>
          <cell r="S12876">
            <v>39</v>
          </cell>
        </row>
        <row r="12877">
          <cell r="A12877" t="str">
            <v>550910091All</v>
          </cell>
          <cell r="B12877">
            <v>33</v>
          </cell>
          <cell r="R12877" t="str">
            <v>550810041All</v>
          </cell>
          <cell r="S12877">
            <v>93</v>
          </cell>
        </row>
        <row r="12878">
          <cell r="A12878" t="str">
            <v>550930011All</v>
          </cell>
          <cell r="B12878">
            <v>29</v>
          </cell>
          <cell r="R12878" t="str">
            <v>550810081All</v>
          </cell>
          <cell r="S12878">
            <v>24</v>
          </cell>
        </row>
        <row r="12879">
          <cell r="A12879" t="str">
            <v>550930016All</v>
          </cell>
          <cell r="B12879">
            <v>42</v>
          </cell>
          <cell r="R12879" t="str">
            <v>550810091All</v>
          </cell>
          <cell r="S12879">
            <v>33</v>
          </cell>
        </row>
        <row r="12880">
          <cell r="A12880" t="str">
            <v>550930041All</v>
          </cell>
          <cell r="B12880">
            <v>104</v>
          </cell>
          <cell r="R12880" t="str">
            <v>550830011All</v>
          </cell>
          <cell r="S12880">
            <v>39</v>
          </cell>
        </row>
        <row r="12881">
          <cell r="A12881" t="str">
            <v>550930081All</v>
          </cell>
          <cell r="B12881">
            <v>29</v>
          </cell>
          <cell r="R12881" t="str">
            <v>550830016All</v>
          </cell>
          <cell r="S12881">
            <v>44</v>
          </cell>
        </row>
        <row r="12882">
          <cell r="A12882" t="str">
            <v>550930091All</v>
          </cell>
          <cell r="B12882">
            <v>34</v>
          </cell>
          <cell r="R12882" t="str">
            <v>550830041All</v>
          </cell>
          <cell r="S12882">
            <v>76</v>
          </cell>
        </row>
        <row r="12883">
          <cell r="A12883" t="str">
            <v>550950011All</v>
          </cell>
          <cell r="B12883">
            <v>27</v>
          </cell>
          <cell r="R12883" t="str">
            <v>550830081All</v>
          </cell>
          <cell r="S12883">
            <v>22</v>
          </cell>
        </row>
        <row r="12884">
          <cell r="A12884" t="str">
            <v>550950016All</v>
          </cell>
          <cell r="B12884">
            <v>38</v>
          </cell>
          <cell r="R12884" t="str">
            <v>550850016All</v>
          </cell>
          <cell r="S12884">
            <v>41</v>
          </cell>
        </row>
        <row r="12885">
          <cell r="A12885" t="str">
            <v>550950041All</v>
          </cell>
          <cell r="B12885">
            <v>81</v>
          </cell>
          <cell r="R12885" t="str">
            <v>550850041All</v>
          </cell>
          <cell r="S12885">
            <v>71</v>
          </cell>
        </row>
        <row r="12886">
          <cell r="A12886" t="str">
            <v>550950081All</v>
          </cell>
          <cell r="B12886">
            <v>22</v>
          </cell>
          <cell r="R12886" t="str">
            <v>550850091All</v>
          </cell>
          <cell r="S12886">
            <v>36</v>
          </cell>
        </row>
        <row r="12887">
          <cell r="A12887" t="str">
            <v>550950091All</v>
          </cell>
          <cell r="B12887">
            <v>31</v>
          </cell>
          <cell r="R12887" t="str">
            <v>550870011All</v>
          </cell>
          <cell r="S12887">
            <v>45</v>
          </cell>
        </row>
        <row r="12888">
          <cell r="A12888" t="str">
            <v>550970011All</v>
          </cell>
          <cell r="B12888">
            <v>32</v>
          </cell>
          <cell r="R12888" t="str">
            <v>550870016All</v>
          </cell>
          <cell r="S12888">
            <v>46</v>
          </cell>
        </row>
        <row r="12889">
          <cell r="A12889" t="str">
            <v>550970016All</v>
          </cell>
          <cell r="B12889">
            <v>37</v>
          </cell>
          <cell r="R12889" t="str">
            <v>550870041All</v>
          </cell>
          <cell r="S12889">
            <v>92</v>
          </cell>
        </row>
        <row r="12890">
          <cell r="A12890" t="str">
            <v>550970041All</v>
          </cell>
          <cell r="B12890">
            <v>83</v>
          </cell>
          <cell r="R12890" t="str">
            <v>550870081All</v>
          </cell>
          <cell r="S12890">
            <v>28</v>
          </cell>
        </row>
        <row r="12891">
          <cell r="A12891" t="str">
            <v>550970041Irrigated</v>
          </cell>
          <cell r="B12891">
            <v>104</v>
          </cell>
          <cell r="R12891" t="str">
            <v>550890011All</v>
          </cell>
          <cell r="S12891">
            <v>48</v>
          </cell>
        </row>
        <row r="12892">
          <cell r="A12892" t="str">
            <v>550970041Nonirrigated</v>
          </cell>
          <cell r="B12892">
            <v>75</v>
          </cell>
          <cell r="R12892" t="str">
            <v>550890016All</v>
          </cell>
          <cell r="S12892">
            <v>46</v>
          </cell>
        </row>
        <row r="12893">
          <cell r="A12893" t="str">
            <v>550970081All</v>
          </cell>
          <cell r="B12893">
            <v>24</v>
          </cell>
          <cell r="R12893" t="str">
            <v>550890041All</v>
          </cell>
          <cell r="S12893">
            <v>93</v>
          </cell>
        </row>
        <row r="12894">
          <cell r="A12894" t="str">
            <v>550970081Irrigated</v>
          </cell>
          <cell r="B12894">
            <v>28</v>
          </cell>
          <cell r="R12894" t="str">
            <v>550890081All</v>
          </cell>
          <cell r="S12894">
            <v>27</v>
          </cell>
        </row>
        <row r="12895">
          <cell r="A12895" t="str">
            <v>550970081Nonirrigated</v>
          </cell>
          <cell r="B12895">
            <v>22</v>
          </cell>
          <cell r="R12895" t="str">
            <v>550910016All</v>
          </cell>
          <cell r="S12895">
            <v>39</v>
          </cell>
        </row>
        <row r="12896">
          <cell r="A12896" t="str">
            <v>550990016All</v>
          </cell>
          <cell r="B12896">
            <v>41</v>
          </cell>
          <cell r="R12896" t="str">
            <v>550910041All</v>
          </cell>
          <cell r="S12896">
            <v>95</v>
          </cell>
        </row>
        <row r="12897">
          <cell r="A12897" t="str">
            <v>550990041All</v>
          </cell>
          <cell r="B12897">
            <v>64</v>
          </cell>
          <cell r="R12897" t="str">
            <v>550910081All</v>
          </cell>
          <cell r="S12897">
            <v>25</v>
          </cell>
        </row>
        <row r="12898">
          <cell r="A12898" t="str">
            <v>550990081All</v>
          </cell>
          <cell r="B12898">
            <v>22</v>
          </cell>
          <cell r="R12898" t="str">
            <v>550910091All</v>
          </cell>
          <cell r="S12898">
            <v>33</v>
          </cell>
        </row>
        <row r="12899">
          <cell r="A12899" t="str">
            <v>551010011All</v>
          </cell>
          <cell r="B12899">
            <v>52</v>
          </cell>
          <cell r="R12899" t="str">
            <v>550930011All</v>
          </cell>
          <cell r="S12899">
            <v>29</v>
          </cell>
        </row>
        <row r="12900">
          <cell r="A12900" t="str">
            <v>551010016All</v>
          </cell>
          <cell r="B12900">
            <v>46</v>
          </cell>
          <cell r="R12900" t="str">
            <v>550930016All</v>
          </cell>
          <cell r="S12900">
            <v>42</v>
          </cell>
        </row>
        <row r="12901">
          <cell r="A12901" t="str">
            <v>551010041All</v>
          </cell>
          <cell r="B12901">
            <v>96</v>
          </cell>
          <cell r="R12901" t="str">
            <v>550930041All</v>
          </cell>
          <cell r="S12901">
            <v>104</v>
          </cell>
        </row>
        <row r="12902">
          <cell r="A12902" t="str">
            <v>551010081All</v>
          </cell>
          <cell r="B12902">
            <v>27</v>
          </cell>
          <cell r="R12902" t="str">
            <v>550930081All</v>
          </cell>
          <cell r="S12902">
            <v>29</v>
          </cell>
        </row>
        <row r="12903">
          <cell r="A12903" t="str">
            <v>551030016All</v>
          </cell>
          <cell r="B12903">
            <v>43</v>
          </cell>
          <cell r="R12903" t="str">
            <v>550930091All</v>
          </cell>
          <cell r="S12903">
            <v>34</v>
          </cell>
        </row>
        <row r="12904">
          <cell r="A12904" t="str">
            <v>551030041All</v>
          </cell>
          <cell r="B12904">
            <v>98</v>
          </cell>
          <cell r="R12904" t="str">
            <v>550950011All</v>
          </cell>
          <cell r="S12904">
            <v>27</v>
          </cell>
        </row>
        <row r="12905">
          <cell r="A12905" t="str">
            <v>551030081All</v>
          </cell>
          <cell r="B12905">
            <v>27</v>
          </cell>
          <cell r="R12905" t="str">
            <v>550950016All</v>
          </cell>
          <cell r="S12905">
            <v>38</v>
          </cell>
        </row>
        <row r="12906">
          <cell r="A12906" t="str">
            <v>551030091All</v>
          </cell>
          <cell r="B12906">
            <v>39</v>
          </cell>
          <cell r="R12906" t="str">
            <v>550950041All</v>
          </cell>
          <cell r="S12906">
            <v>81</v>
          </cell>
        </row>
        <row r="12907">
          <cell r="A12907" t="str">
            <v>551050011All</v>
          </cell>
          <cell r="B12907">
            <v>48</v>
          </cell>
          <cell r="R12907" t="str">
            <v>550950081All</v>
          </cell>
          <cell r="S12907">
            <v>22</v>
          </cell>
        </row>
        <row r="12908">
          <cell r="A12908" t="str">
            <v>551050016All</v>
          </cell>
          <cell r="B12908">
            <v>46</v>
          </cell>
          <cell r="R12908" t="str">
            <v>550950091All</v>
          </cell>
          <cell r="S12908">
            <v>31</v>
          </cell>
        </row>
        <row r="12909">
          <cell r="A12909" t="str">
            <v>551050041All</v>
          </cell>
          <cell r="B12909">
            <v>104</v>
          </cell>
          <cell r="R12909" t="str">
            <v>550970011All</v>
          </cell>
          <cell r="S12909">
            <v>32</v>
          </cell>
        </row>
        <row r="12910">
          <cell r="A12910" t="str">
            <v>551050081All</v>
          </cell>
          <cell r="B12910">
            <v>29</v>
          </cell>
          <cell r="R12910" t="str">
            <v>550970016All</v>
          </cell>
          <cell r="S12910">
            <v>37</v>
          </cell>
        </row>
        <row r="12911">
          <cell r="A12911" t="str">
            <v>551070016All</v>
          </cell>
          <cell r="B12911">
            <v>38</v>
          </cell>
          <cell r="R12911" t="str">
            <v>550970041All</v>
          </cell>
          <cell r="S12911">
            <v>83</v>
          </cell>
        </row>
        <row r="12912">
          <cell r="A12912" t="str">
            <v>551070041All</v>
          </cell>
          <cell r="B12912">
            <v>72</v>
          </cell>
          <cell r="R12912" t="str">
            <v>550970041Irrigated</v>
          </cell>
          <cell r="S12912">
            <v>104</v>
          </cell>
        </row>
        <row r="12913">
          <cell r="A12913" t="str">
            <v>551070081All</v>
          </cell>
          <cell r="B12913">
            <v>20</v>
          </cell>
          <cell r="R12913" t="str">
            <v>550970041NonIrrigated</v>
          </cell>
          <cell r="S12913">
            <v>75</v>
          </cell>
        </row>
        <row r="12914">
          <cell r="A12914" t="str">
            <v>551070091All</v>
          </cell>
          <cell r="B12914">
            <v>31</v>
          </cell>
          <cell r="R12914" t="str">
            <v>550970081All</v>
          </cell>
          <cell r="S12914">
            <v>24</v>
          </cell>
        </row>
        <row r="12915">
          <cell r="A12915" t="str">
            <v>551090011All</v>
          </cell>
          <cell r="B12915">
            <v>28</v>
          </cell>
          <cell r="R12915" t="str">
            <v>550970081Irrigated</v>
          </cell>
          <cell r="S12915">
            <v>28</v>
          </cell>
        </row>
        <row r="12916">
          <cell r="A12916" t="str">
            <v>551090016All</v>
          </cell>
          <cell r="B12916">
            <v>40</v>
          </cell>
          <cell r="R12916" t="str">
            <v>550970081NonIrrigated</v>
          </cell>
          <cell r="S12916">
            <v>22</v>
          </cell>
        </row>
        <row r="12917">
          <cell r="A12917" t="str">
            <v>551090041All</v>
          </cell>
          <cell r="B12917">
            <v>92</v>
          </cell>
          <cell r="R12917" t="str">
            <v>550990016All</v>
          </cell>
          <cell r="S12917">
            <v>41</v>
          </cell>
        </row>
        <row r="12918">
          <cell r="A12918" t="str">
            <v>551090081All</v>
          </cell>
          <cell r="B12918">
            <v>25</v>
          </cell>
          <cell r="R12918" t="str">
            <v>550990041All</v>
          </cell>
          <cell r="S12918">
            <v>64</v>
          </cell>
        </row>
        <row r="12919">
          <cell r="A12919" t="str">
            <v>551090091All</v>
          </cell>
          <cell r="B12919">
            <v>32</v>
          </cell>
          <cell r="R12919" t="str">
            <v>550990081All</v>
          </cell>
          <cell r="S12919">
            <v>22</v>
          </cell>
        </row>
        <row r="12920">
          <cell r="A12920" t="str">
            <v>551110011All</v>
          </cell>
          <cell r="B12920">
            <v>41</v>
          </cell>
          <cell r="R12920" t="str">
            <v>551010011All</v>
          </cell>
          <cell r="S12920">
            <v>52</v>
          </cell>
        </row>
        <row r="12921">
          <cell r="A12921" t="str">
            <v>551110016All</v>
          </cell>
          <cell r="B12921">
            <v>43</v>
          </cell>
          <cell r="R12921" t="str">
            <v>551010016All</v>
          </cell>
          <cell r="S12921">
            <v>46</v>
          </cell>
        </row>
        <row r="12922">
          <cell r="A12922" t="str">
            <v>551110041All</v>
          </cell>
          <cell r="B12922">
            <v>99</v>
          </cell>
          <cell r="R12922" t="str">
            <v>551010041All</v>
          </cell>
          <cell r="S12922">
            <v>96</v>
          </cell>
        </row>
        <row r="12923">
          <cell r="A12923" t="str">
            <v>551110081All</v>
          </cell>
          <cell r="B12923">
            <v>27</v>
          </cell>
          <cell r="R12923" t="str">
            <v>551010081All</v>
          </cell>
          <cell r="S12923">
            <v>27</v>
          </cell>
        </row>
        <row r="12924">
          <cell r="A12924" t="str">
            <v>551130016All</v>
          </cell>
          <cell r="B12924">
            <v>38</v>
          </cell>
          <cell r="R12924" t="str">
            <v>551030016All</v>
          </cell>
          <cell r="S12924">
            <v>43</v>
          </cell>
        </row>
        <row r="12925">
          <cell r="A12925" t="str">
            <v>551130041All</v>
          </cell>
          <cell r="B12925">
            <v>55</v>
          </cell>
          <cell r="R12925" t="str">
            <v>551030041All</v>
          </cell>
          <cell r="S12925">
            <v>98</v>
          </cell>
        </row>
        <row r="12926">
          <cell r="A12926" t="str">
            <v>551130081All</v>
          </cell>
          <cell r="B12926">
            <v>18</v>
          </cell>
          <cell r="R12926" t="str">
            <v>551030081All</v>
          </cell>
          <cell r="S12926">
            <v>27</v>
          </cell>
        </row>
        <row r="12927">
          <cell r="A12927" t="str">
            <v>551130091All</v>
          </cell>
          <cell r="B12927">
            <v>32</v>
          </cell>
          <cell r="R12927" t="str">
            <v>551030091All</v>
          </cell>
          <cell r="S12927">
            <v>39</v>
          </cell>
        </row>
        <row r="12928">
          <cell r="A12928" t="str">
            <v>551150011All</v>
          </cell>
          <cell r="B12928">
            <v>39</v>
          </cell>
          <cell r="R12928" t="str">
            <v>551050011All</v>
          </cell>
          <cell r="S12928">
            <v>48</v>
          </cell>
        </row>
        <row r="12929">
          <cell r="A12929" t="str">
            <v>551150016All</v>
          </cell>
          <cell r="B12929">
            <v>45</v>
          </cell>
          <cell r="R12929" t="str">
            <v>551050016All</v>
          </cell>
          <cell r="S12929">
            <v>46</v>
          </cell>
        </row>
        <row r="12930">
          <cell r="A12930" t="str">
            <v>551150041All</v>
          </cell>
          <cell r="B12930">
            <v>79</v>
          </cell>
          <cell r="R12930" t="str">
            <v>551050041All</v>
          </cell>
          <cell r="S12930">
            <v>104</v>
          </cell>
        </row>
        <row r="12931">
          <cell r="A12931" t="str">
            <v>551150081All</v>
          </cell>
          <cell r="B12931">
            <v>25</v>
          </cell>
          <cell r="R12931" t="str">
            <v>551050081All</v>
          </cell>
          <cell r="S12931">
            <v>29</v>
          </cell>
        </row>
        <row r="12932">
          <cell r="A12932" t="str">
            <v>551150091All</v>
          </cell>
          <cell r="B12932">
            <v>35</v>
          </cell>
          <cell r="R12932" t="str">
            <v>551070016All</v>
          </cell>
          <cell r="S12932">
            <v>38</v>
          </cell>
        </row>
        <row r="12933">
          <cell r="A12933" t="str">
            <v>551170011All</v>
          </cell>
          <cell r="B12933">
            <v>46</v>
          </cell>
          <cell r="R12933" t="str">
            <v>551070041All</v>
          </cell>
          <cell r="S12933">
            <v>72</v>
          </cell>
        </row>
        <row r="12934">
          <cell r="A12934" t="str">
            <v>551170016All</v>
          </cell>
          <cell r="B12934">
            <v>46</v>
          </cell>
          <cell r="R12934" t="str">
            <v>551070081All</v>
          </cell>
          <cell r="S12934">
            <v>20</v>
          </cell>
        </row>
        <row r="12935">
          <cell r="A12935" t="str">
            <v>551170041All</v>
          </cell>
          <cell r="B12935">
            <v>88</v>
          </cell>
          <cell r="R12935" t="str">
            <v>551070091All</v>
          </cell>
          <cell r="S12935">
            <v>31</v>
          </cell>
        </row>
        <row r="12936">
          <cell r="A12936" t="str">
            <v>551170081All</v>
          </cell>
          <cell r="B12936">
            <v>27</v>
          </cell>
          <cell r="R12936" t="str">
            <v>551090011All</v>
          </cell>
          <cell r="S12936">
            <v>28</v>
          </cell>
        </row>
        <row r="12937">
          <cell r="A12937" t="str">
            <v>551170091All</v>
          </cell>
          <cell r="B12937">
            <v>39</v>
          </cell>
          <cell r="R12937" t="str">
            <v>551090016All</v>
          </cell>
          <cell r="S12937">
            <v>40</v>
          </cell>
        </row>
        <row r="12938">
          <cell r="A12938" t="str">
            <v>551190011All</v>
          </cell>
          <cell r="B12938">
            <v>25</v>
          </cell>
          <cell r="R12938" t="str">
            <v>551090041All</v>
          </cell>
          <cell r="S12938">
            <v>92</v>
          </cell>
        </row>
        <row r="12939">
          <cell r="A12939" t="str">
            <v>551190016All</v>
          </cell>
          <cell r="B12939">
            <v>38</v>
          </cell>
          <cell r="R12939" t="str">
            <v>551090081All</v>
          </cell>
          <cell r="S12939">
            <v>25</v>
          </cell>
        </row>
        <row r="12940">
          <cell r="A12940" t="str">
            <v>551190041All</v>
          </cell>
          <cell r="B12940">
            <v>72</v>
          </cell>
          <cell r="R12940" t="str">
            <v>551090091All</v>
          </cell>
          <cell r="S12940">
            <v>32</v>
          </cell>
        </row>
        <row r="12941">
          <cell r="A12941" t="str">
            <v>551190081All</v>
          </cell>
          <cell r="B12941">
            <v>24</v>
          </cell>
          <cell r="R12941" t="str">
            <v>551110011All</v>
          </cell>
          <cell r="S12941">
            <v>41</v>
          </cell>
        </row>
        <row r="12942">
          <cell r="A12942" t="str">
            <v>551190091All</v>
          </cell>
          <cell r="B12942">
            <v>34</v>
          </cell>
          <cell r="R12942" t="str">
            <v>551110016All</v>
          </cell>
          <cell r="S12942">
            <v>43</v>
          </cell>
        </row>
        <row r="12943">
          <cell r="A12943" t="str">
            <v>551210016All</v>
          </cell>
          <cell r="B12943">
            <v>39</v>
          </cell>
          <cell r="R12943" t="str">
            <v>551110041All</v>
          </cell>
          <cell r="S12943">
            <v>99</v>
          </cell>
        </row>
        <row r="12944">
          <cell r="A12944" t="str">
            <v>551210041All</v>
          </cell>
          <cell r="B12944">
            <v>96</v>
          </cell>
          <cell r="R12944" t="str">
            <v>551110081All</v>
          </cell>
          <cell r="S12944">
            <v>27</v>
          </cell>
        </row>
        <row r="12945">
          <cell r="A12945" t="str">
            <v>551210081All</v>
          </cell>
          <cell r="B12945">
            <v>26</v>
          </cell>
          <cell r="R12945" t="str">
            <v>551130016All</v>
          </cell>
          <cell r="S12945">
            <v>38</v>
          </cell>
        </row>
        <row r="12946">
          <cell r="A12946" t="str">
            <v>551210091All</v>
          </cell>
          <cell r="B12946">
            <v>32</v>
          </cell>
          <cell r="R12946" t="str">
            <v>551130041All</v>
          </cell>
          <cell r="S12946">
            <v>55</v>
          </cell>
        </row>
        <row r="12947">
          <cell r="A12947" t="str">
            <v>551230016All</v>
          </cell>
          <cell r="B12947">
            <v>43</v>
          </cell>
          <cell r="R12947" t="str">
            <v>551130081All</v>
          </cell>
          <cell r="S12947">
            <v>18</v>
          </cell>
        </row>
        <row r="12948">
          <cell r="A12948" t="str">
            <v>551230041All</v>
          </cell>
          <cell r="B12948">
            <v>100</v>
          </cell>
          <cell r="R12948" t="str">
            <v>551130091All</v>
          </cell>
          <cell r="S12948">
            <v>32</v>
          </cell>
        </row>
        <row r="12949">
          <cell r="A12949" t="str">
            <v>551230081All</v>
          </cell>
          <cell r="B12949">
            <v>29</v>
          </cell>
          <cell r="R12949" t="str">
            <v>551150011All</v>
          </cell>
          <cell r="S12949">
            <v>39</v>
          </cell>
        </row>
        <row r="12950">
          <cell r="A12950" t="str">
            <v>551230091All</v>
          </cell>
          <cell r="B12950">
            <v>39</v>
          </cell>
          <cell r="R12950" t="str">
            <v>551150016All</v>
          </cell>
          <cell r="S12950">
            <v>45</v>
          </cell>
        </row>
        <row r="12951">
          <cell r="A12951" t="str">
            <v>551250011All</v>
          </cell>
          <cell r="B12951">
            <v>28</v>
          </cell>
          <cell r="R12951" t="str">
            <v>551150041All</v>
          </cell>
          <cell r="S12951">
            <v>79</v>
          </cell>
        </row>
        <row r="12952">
          <cell r="A12952" t="str">
            <v>551250016All</v>
          </cell>
          <cell r="B12952">
            <v>41</v>
          </cell>
          <cell r="R12952" t="str">
            <v>551150081All</v>
          </cell>
          <cell r="S12952">
            <v>25</v>
          </cell>
        </row>
        <row r="12953">
          <cell r="A12953" t="str">
            <v>551270011All</v>
          </cell>
          <cell r="B12953">
            <v>49</v>
          </cell>
          <cell r="R12953" t="str">
            <v>551150091All</v>
          </cell>
          <cell r="S12953">
            <v>35</v>
          </cell>
        </row>
        <row r="12954">
          <cell r="A12954" t="str">
            <v>551270016All</v>
          </cell>
          <cell r="B12954">
            <v>46</v>
          </cell>
          <cell r="R12954" t="str">
            <v>551170011All</v>
          </cell>
          <cell r="S12954">
            <v>46</v>
          </cell>
        </row>
        <row r="12955">
          <cell r="A12955" t="str">
            <v>551270041All</v>
          </cell>
          <cell r="B12955">
            <v>99</v>
          </cell>
          <cell r="R12955" t="str">
            <v>551170016All</v>
          </cell>
          <cell r="S12955">
            <v>46</v>
          </cell>
        </row>
        <row r="12956">
          <cell r="A12956" t="str">
            <v>551270081All</v>
          </cell>
          <cell r="B12956">
            <v>28</v>
          </cell>
          <cell r="R12956" t="str">
            <v>551170041All</v>
          </cell>
          <cell r="S12956">
            <v>88</v>
          </cell>
        </row>
        <row r="12957">
          <cell r="A12957" t="str">
            <v>551290011All</v>
          </cell>
          <cell r="B12957">
            <v>25</v>
          </cell>
          <cell r="R12957" t="str">
            <v>551170081All</v>
          </cell>
          <cell r="S12957">
            <v>27</v>
          </cell>
        </row>
        <row r="12958">
          <cell r="A12958" t="str">
            <v>551290016All</v>
          </cell>
          <cell r="B12958">
            <v>38</v>
          </cell>
          <cell r="R12958" t="str">
            <v>551170091All</v>
          </cell>
          <cell r="S12958">
            <v>39</v>
          </cell>
        </row>
        <row r="12959">
          <cell r="A12959" t="str">
            <v>551290041All</v>
          </cell>
          <cell r="B12959">
            <v>64</v>
          </cell>
          <cell r="R12959" t="str">
            <v>551190011All</v>
          </cell>
          <cell r="S12959">
            <v>25</v>
          </cell>
        </row>
        <row r="12960">
          <cell r="A12960" t="str">
            <v>551290081All</v>
          </cell>
          <cell r="B12960">
            <v>18</v>
          </cell>
          <cell r="R12960" t="str">
            <v>551190016All</v>
          </cell>
          <cell r="S12960">
            <v>38</v>
          </cell>
        </row>
        <row r="12961">
          <cell r="A12961" t="str">
            <v>551290091All</v>
          </cell>
          <cell r="B12961">
            <v>32</v>
          </cell>
          <cell r="R12961" t="str">
            <v>551190041All</v>
          </cell>
          <cell r="S12961">
            <v>72</v>
          </cell>
        </row>
        <row r="12962">
          <cell r="A12962" t="str">
            <v>551310011All</v>
          </cell>
          <cell r="B12962">
            <v>47</v>
          </cell>
          <cell r="R12962" t="str">
            <v>551190081All</v>
          </cell>
          <cell r="S12962">
            <v>24</v>
          </cell>
        </row>
        <row r="12963">
          <cell r="A12963" t="str">
            <v>551310016All</v>
          </cell>
          <cell r="B12963">
            <v>48</v>
          </cell>
          <cell r="R12963" t="str">
            <v>551190091All</v>
          </cell>
          <cell r="S12963">
            <v>34</v>
          </cell>
        </row>
        <row r="12964">
          <cell r="A12964" t="str">
            <v>551310041All</v>
          </cell>
          <cell r="B12964">
            <v>89</v>
          </cell>
          <cell r="R12964" t="str">
            <v>551210016All</v>
          </cell>
          <cell r="S12964">
            <v>39</v>
          </cell>
        </row>
        <row r="12965">
          <cell r="A12965" t="str">
            <v>551310081All</v>
          </cell>
          <cell r="B12965">
            <v>27</v>
          </cell>
          <cell r="R12965" t="str">
            <v>551210041All</v>
          </cell>
          <cell r="S12965">
            <v>96</v>
          </cell>
        </row>
        <row r="12966">
          <cell r="A12966" t="str">
            <v>551310091All</v>
          </cell>
          <cell r="B12966">
            <v>39</v>
          </cell>
          <cell r="R12966" t="str">
            <v>551210081All</v>
          </cell>
          <cell r="S12966">
            <v>26</v>
          </cell>
        </row>
        <row r="12967">
          <cell r="A12967" t="str">
            <v>551330011All</v>
          </cell>
          <cell r="B12967">
            <v>43</v>
          </cell>
          <cell r="R12967" t="str">
            <v>551210091All</v>
          </cell>
          <cell r="S12967">
            <v>32</v>
          </cell>
        </row>
        <row r="12968">
          <cell r="A12968" t="str">
            <v>551330016All</v>
          </cell>
          <cell r="B12968">
            <v>46</v>
          </cell>
          <cell r="R12968" t="str">
            <v>551230016All</v>
          </cell>
          <cell r="S12968">
            <v>43</v>
          </cell>
        </row>
        <row r="12969">
          <cell r="A12969" t="str">
            <v>551330041All</v>
          </cell>
          <cell r="B12969">
            <v>85</v>
          </cell>
          <cell r="R12969" t="str">
            <v>551230041All</v>
          </cell>
          <cell r="S12969">
            <v>100</v>
          </cell>
        </row>
        <row r="12970">
          <cell r="A12970" t="str">
            <v>551330051All</v>
          </cell>
          <cell r="B12970">
            <v>40</v>
          </cell>
          <cell r="R12970" t="str">
            <v>551230081All</v>
          </cell>
          <cell r="S12970">
            <v>29</v>
          </cell>
        </row>
        <row r="12971">
          <cell r="A12971" t="str">
            <v>551330081All</v>
          </cell>
          <cell r="B12971">
            <v>25</v>
          </cell>
          <cell r="R12971" t="str">
            <v>551230091All</v>
          </cell>
          <cell r="S12971">
            <v>39</v>
          </cell>
        </row>
        <row r="12972">
          <cell r="A12972" t="str">
            <v>551350011All</v>
          </cell>
          <cell r="B12972">
            <v>34</v>
          </cell>
          <cell r="R12972" t="str">
            <v>551250011All</v>
          </cell>
          <cell r="S12972">
            <v>28</v>
          </cell>
        </row>
        <row r="12973">
          <cell r="A12973" t="str">
            <v>551350016All</v>
          </cell>
          <cell r="B12973">
            <v>37</v>
          </cell>
          <cell r="R12973" t="str">
            <v>551250016All</v>
          </cell>
          <cell r="S12973">
            <v>41</v>
          </cell>
        </row>
        <row r="12974">
          <cell r="A12974" t="str">
            <v>551350041All</v>
          </cell>
          <cell r="B12974">
            <v>81</v>
          </cell>
          <cell r="R12974" t="str">
            <v>551270011All</v>
          </cell>
          <cell r="S12974">
            <v>49</v>
          </cell>
        </row>
        <row r="12975">
          <cell r="A12975" t="str">
            <v>551350081All</v>
          </cell>
          <cell r="B12975">
            <v>25</v>
          </cell>
          <cell r="R12975" t="str">
            <v>551270016All</v>
          </cell>
          <cell r="S12975">
            <v>46</v>
          </cell>
        </row>
        <row r="12976">
          <cell r="A12976" t="str">
            <v>551370011All</v>
          </cell>
          <cell r="B12976">
            <v>29</v>
          </cell>
          <cell r="R12976" t="str">
            <v>551270041All</v>
          </cell>
          <cell r="S12976">
            <v>99</v>
          </cell>
        </row>
        <row r="12977">
          <cell r="A12977" t="str">
            <v>551370011Irrigated</v>
          </cell>
          <cell r="B12977">
            <v>29</v>
          </cell>
          <cell r="R12977" t="str">
            <v>551270081All</v>
          </cell>
          <cell r="S12977">
            <v>28</v>
          </cell>
        </row>
        <row r="12978">
          <cell r="A12978" t="str">
            <v>551370011Nonirrigated</v>
          </cell>
          <cell r="B12978">
            <v>29</v>
          </cell>
          <cell r="R12978" t="str">
            <v>551290011All</v>
          </cell>
          <cell r="S12978">
            <v>25</v>
          </cell>
        </row>
        <row r="12979">
          <cell r="A12979" t="str">
            <v>551370016All</v>
          </cell>
          <cell r="B12979">
            <v>37</v>
          </cell>
          <cell r="R12979" t="str">
            <v>551290016All</v>
          </cell>
          <cell r="S12979">
            <v>38</v>
          </cell>
        </row>
        <row r="12980">
          <cell r="A12980" t="str">
            <v>551370041All</v>
          </cell>
          <cell r="B12980">
            <v>89</v>
          </cell>
          <cell r="R12980" t="str">
            <v>551290041All</v>
          </cell>
          <cell r="S12980">
            <v>64</v>
          </cell>
        </row>
        <row r="12981">
          <cell r="A12981" t="str">
            <v>551370041Irrigated</v>
          </cell>
          <cell r="B12981">
            <v>122</v>
          </cell>
          <cell r="R12981" t="str">
            <v>551290081All</v>
          </cell>
          <cell r="S12981">
            <v>18</v>
          </cell>
        </row>
        <row r="12982">
          <cell r="A12982" t="str">
            <v>551370041Nonirrigated</v>
          </cell>
          <cell r="B12982">
            <v>78</v>
          </cell>
          <cell r="R12982" t="str">
            <v>551290091All</v>
          </cell>
          <cell r="S12982">
            <v>32</v>
          </cell>
        </row>
        <row r="12983">
          <cell r="A12983" t="str">
            <v>551370081All</v>
          </cell>
          <cell r="B12983">
            <v>25</v>
          </cell>
          <cell r="R12983" t="str">
            <v>551310011All</v>
          </cell>
          <cell r="S12983">
            <v>47</v>
          </cell>
        </row>
        <row r="12984">
          <cell r="A12984" t="str">
            <v>551370081Irrigated</v>
          </cell>
          <cell r="B12984">
            <v>29</v>
          </cell>
          <cell r="R12984" t="str">
            <v>551310016All</v>
          </cell>
          <cell r="S12984">
            <v>48</v>
          </cell>
        </row>
        <row r="12985">
          <cell r="A12985" t="str">
            <v>551370081Nonirrigated</v>
          </cell>
          <cell r="B12985">
            <v>25</v>
          </cell>
          <cell r="R12985" t="str">
            <v>551310041All</v>
          </cell>
          <cell r="S12985">
            <v>89</v>
          </cell>
        </row>
        <row r="12986">
          <cell r="A12986" t="str">
            <v>551390011All</v>
          </cell>
          <cell r="B12986">
            <v>44</v>
          </cell>
          <cell r="R12986" t="str">
            <v>551310081All</v>
          </cell>
          <cell r="S12986">
            <v>27</v>
          </cell>
        </row>
        <row r="12987">
          <cell r="A12987" t="str">
            <v>551390016All</v>
          </cell>
          <cell r="B12987">
            <v>46</v>
          </cell>
          <cell r="R12987" t="str">
            <v>551310091All</v>
          </cell>
          <cell r="S12987">
            <v>39</v>
          </cell>
        </row>
        <row r="12988">
          <cell r="A12988" t="str">
            <v>551390041All</v>
          </cell>
          <cell r="B12988">
            <v>87</v>
          </cell>
          <cell r="R12988" t="str">
            <v>551330011All</v>
          </cell>
          <cell r="S12988">
            <v>43</v>
          </cell>
        </row>
        <row r="12989">
          <cell r="A12989" t="str">
            <v>551390081All</v>
          </cell>
          <cell r="B12989">
            <v>27</v>
          </cell>
          <cell r="R12989" t="str">
            <v>551330016All</v>
          </cell>
          <cell r="S12989">
            <v>46</v>
          </cell>
        </row>
        <row r="12990">
          <cell r="A12990" t="str">
            <v>551410011All</v>
          </cell>
          <cell r="B12990">
            <v>33</v>
          </cell>
          <cell r="R12990" t="str">
            <v>551330041All</v>
          </cell>
          <cell r="S12990">
            <v>85</v>
          </cell>
        </row>
        <row r="12991">
          <cell r="A12991" t="str">
            <v>551410016All</v>
          </cell>
          <cell r="B12991">
            <v>37</v>
          </cell>
          <cell r="R12991" t="str">
            <v>551330051All</v>
          </cell>
          <cell r="S12991">
            <v>40</v>
          </cell>
        </row>
        <row r="12992">
          <cell r="A12992" t="str">
            <v>551410041All</v>
          </cell>
          <cell r="B12992">
            <v>84</v>
          </cell>
          <cell r="R12992" t="str">
            <v>551330081All</v>
          </cell>
          <cell r="S12992">
            <v>25</v>
          </cell>
        </row>
        <row r="12993">
          <cell r="A12993" t="str">
            <v>551410081All</v>
          </cell>
          <cell r="B12993">
            <v>27</v>
          </cell>
          <cell r="R12993" t="str">
            <v>551350011All</v>
          </cell>
          <cell r="S12993">
            <v>34</v>
          </cell>
        </row>
        <row r="12994">
          <cell r="A12994" t="str">
            <v>551410091All</v>
          </cell>
          <cell r="B12994">
            <v>34</v>
          </cell>
          <cell r="R12994" t="str">
            <v>551350016All</v>
          </cell>
          <cell r="S12994">
            <v>37</v>
          </cell>
        </row>
        <row r="12995">
          <cell r="A12995" t="str">
            <v>560030011All</v>
          </cell>
          <cell r="B12995">
            <v>41</v>
          </cell>
          <cell r="R12995" t="str">
            <v>551350041All</v>
          </cell>
          <cell r="S12995">
            <v>81</v>
          </cell>
        </row>
        <row r="12996">
          <cell r="A12996" t="str">
            <v>560030016All</v>
          </cell>
          <cell r="B12996">
            <v>54</v>
          </cell>
          <cell r="R12996" t="str">
            <v>551350081All</v>
          </cell>
          <cell r="S12996">
            <v>25</v>
          </cell>
        </row>
        <row r="12997">
          <cell r="A12997" t="str">
            <v>560030041All</v>
          </cell>
          <cell r="B12997">
            <v>82</v>
          </cell>
          <cell r="R12997" t="str">
            <v>551370011All</v>
          </cell>
          <cell r="S12997">
            <v>29</v>
          </cell>
        </row>
        <row r="12998">
          <cell r="A12998" t="str">
            <v>560030078All</v>
          </cell>
          <cell r="B12998">
            <v>1134</v>
          </cell>
          <cell r="R12998" t="str">
            <v>551370011Irrigated</v>
          </cell>
          <cell r="S12998">
            <v>29</v>
          </cell>
        </row>
        <row r="12999">
          <cell r="A12999" t="str">
            <v>560030091All</v>
          </cell>
          <cell r="B12999">
            <v>60</v>
          </cell>
          <cell r="R12999" t="str">
            <v>551370011NonIrrigated</v>
          </cell>
          <cell r="S12999">
            <v>29</v>
          </cell>
        </row>
        <row r="13000">
          <cell r="A13000" t="str">
            <v>560050011All</v>
          </cell>
          <cell r="B13000">
            <v>13</v>
          </cell>
          <cell r="R13000" t="str">
            <v>551370016All</v>
          </cell>
          <cell r="S13000">
            <v>37</v>
          </cell>
        </row>
        <row r="13001">
          <cell r="A13001" t="str">
            <v>560050016All</v>
          </cell>
          <cell r="B13001">
            <v>16</v>
          </cell>
          <cell r="R13001" t="str">
            <v>551370041All</v>
          </cell>
          <cell r="S13001">
            <v>89</v>
          </cell>
        </row>
        <row r="13002">
          <cell r="A13002" t="str">
            <v>560050091All</v>
          </cell>
          <cell r="B13002">
            <v>13</v>
          </cell>
          <cell r="R13002" t="str">
            <v>551370041Irrigated</v>
          </cell>
          <cell r="S13002">
            <v>122</v>
          </cell>
        </row>
        <row r="13003">
          <cell r="A13003" t="str">
            <v>560070016All</v>
          </cell>
          <cell r="B13003">
            <v>41</v>
          </cell>
          <cell r="R13003" t="str">
            <v>551370041NonIrrigated</v>
          </cell>
          <cell r="S13003">
            <v>78</v>
          </cell>
        </row>
        <row r="13004">
          <cell r="A13004" t="str">
            <v>560090011All</v>
          </cell>
          <cell r="B13004">
            <v>15</v>
          </cell>
          <cell r="R13004" t="str">
            <v>551370081All</v>
          </cell>
          <cell r="S13004">
            <v>25</v>
          </cell>
        </row>
        <row r="13005">
          <cell r="A13005" t="str">
            <v>560090016All</v>
          </cell>
          <cell r="B13005">
            <v>28</v>
          </cell>
          <cell r="R13005" t="str">
            <v>551370081Irrigated</v>
          </cell>
          <cell r="S13005">
            <v>29</v>
          </cell>
        </row>
        <row r="13006">
          <cell r="A13006" t="str">
            <v>560090016Irrigated</v>
          </cell>
          <cell r="B13006">
            <v>40</v>
          </cell>
          <cell r="R13006" t="str">
            <v>551370081NonIrrigated</v>
          </cell>
          <cell r="S13006">
            <v>25</v>
          </cell>
        </row>
        <row r="13007">
          <cell r="A13007" t="str">
            <v>560090016Nonirrigated</v>
          </cell>
          <cell r="B13007">
            <v>18</v>
          </cell>
          <cell r="R13007" t="str">
            <v>551390011All</v>
          </cell>
          <cell r="S13007">
            <v>44</v>
          </cell>
        </row>
        <row r="13008">
          <cell r="A13008" t="str">
            <v>560090041All</v>
          </cell>
          <cell r="B13008">
            <v>60</v>
          </cell>
          <cell r="R13008" t="str">
            <v>551390016All</v>
          </cell>
          <cell r="S13008">
            <v>46</v>
          </cell>
        </row>
        <row r="13009">
          <cell r="A13009" t="str">
            <v>560090091All</v>
          </cell>
          <cell r="B13009">
            <v>44</v>
          </cell>
          <cell r="R13009" t="str">
            <v>551390041All</v>
          </cell>
          <cell r="S13009">
            <v>87</v>
          </cell>
        </row>
        <row r="13010">
          <cell r="A13010" t="str">
            <v>560110011All</v>
          </cell>
          <cell r="B13010">
            <v>13</v>
          </cell>
          <cell r="R13010" t="str">
            <v>551390081All</v>
          </cell>
          <cell r="S13010">
            <v>27</v>
          </cell>
        </row>
        <row r="13011">
          <cell r="A13011" t="str">
            <v>560110016All</v>
          </cell>
          <cell r="B13011">
            <v>14</v>
          </cell>
          <cell r="R13011" t="str">
            <v>551410011All</v>
          </cell>
          <cell r="S13011">
            <v>33</v>
          </cell>
        </row>
        <row r="13012">
          <cell r="A13012" t="str">
            <v>560110091All</v>
          </cell>
          <cell r="B13012">
            <v>13</v>
          </cell>
          <cell r="R13012" t="str">
            <v>551410016All</v>
          </cell>
          <cell r="S13012">
            <v>37</v>
          </cell>
        </row>
        <row r="13013">
          <cell r="A13013" t="str">
            <v>560130011All</v>
          </cell>
          <cell r="B13013">
            <v>41</v>
          </cell>
          <cell r="R13013" t="str">
            <v>551410041All</v>
          </cell>
          <cell r="S13013">
            <v>84</v>
          </cell>
        </row>
        <row r="13014">
          <cell r="A13014" t="str">
            <v>560130016All</v>
          </cell>
          <cell r="B13014">
            <v>55</v>
          </cell>
          <cell r="R13014" t="str">
            <v>551410081All</v>
          </cell>
          <cell r="S13014">
            <v>27</v>
          </cell>
        </row>
        <row r="13015">
          <cell r="A13015" t="str">
            <v>560130041All</v>
          </cell>
          <cell r="B13015">
            <v>79</v>
          </cell>
          <cell r="R13015" t="str">
            <v>551410091All</v>
          </cell>
          <cell r="S13015">
            <v>34</v>
          </cell>
        </row>
        <row r="13016">
          <cell r="A13016" t="str">
            <v>560130091All</v>
          </cell>
          <cell r="B13016">
            <v>56</v>
          </cell>
          <cell r="R13016" t="str">
            <v>560030011All</v>
          </cell>
          <cell r="S13016">
            <v>41</v>
          </cell>
        </row>
        <row r="13017">
          <cell r="A13017" t="str">
            <v>560150011All</v>
          </cell>
          <cell r="B13017">
            <v>18</v>
          </cell>
          <cell r="R13017" t="str">
            <v>560030016All</v>
          </cell>
          <cell r="S13017">
            <v>54</v>
          </cell>
        </row>
        <row r="13018">
          <cell r="A13018" t="str">
            <v>560150016All</v>
          </cell>
          <cell r="B13018">
            <v>45</v>
          </cell>
          <cell r="R13018" t="str">
            <v>560030041All</v>
          </cell>
          <cell r="S13018">
            <v>82</v>
          </cell>
        </row>
        <row r="13019">
          <cell r="A13019" t="str">
            <v>560150041All</v>
          </cell>
          <cell r="B13019">
            <v>88</v>
          </cell>
          <cell r="R13019" t="str">
            <v>560030078All</v>
          </cell>
          <cell r="S13019">
            <v>1134</v>
          </cell>
        </row>
        <row r="13020">
          <cell r="A13020" t="str">
            <v>560150078All</v>
          </cell>
          <cell r="B13020">
            <v>450</v>
          </cell>
          <cell r="R13020" t="str">
            <v>560030091All</v>
          </cell>
          <cell r="S13020">
            <v>60</v>
          </cell>
        </row>
        <row r="13021">
          <cell r="A13021" t="str">
            <v>560150091All</v>
          </cell>
          <cell r="B13021">
            <v>46</v>
          </cell>
          <cell r="R13021" t="str">
            <v>560050011All</v>
          </cell>
          <cell r="S13021">
            <v>13</v>
          </cell>
        </row>
        <row r="13022">
          <cell r="A13022" t="str">
            <v>560170091All</v>
          </cell>
          <cell r="B13022">
            <v>67</v>
          </cell>
          <cell r="R13022" t="str">
            <v>560050016All</v>
          </cell>
          <cell r="S13022">
            <v>16</v>
          </cell>
        </row>
        <row r="13023">
          <cell r="A13023" t="str">
            <v>560190011All</v>
          </cell>
          <cell r="B13023">
            <v>19</v>
          </cell>
          <cell r="R13023" t="str">
            <v>560050091All</v>
          </cell>
          <cell r="S13023">
            <v>13</v>
          </cell>
        </row>
        <row r="13024">
          <cell r="A13024" t="str">
            <v>560190016All</v>
          </cell>
          <cell r="B13024">
            <v>36</v>
          </cell>
          <cell r="R13024" t="str">
            <v>560070016All</v>
          </cell>
          <cell r="S13024">
            <v>41</v>
          </cell>
        </row>
        <row r="13025">
          <cell r="A13025" t="str">
            <v>560210011All</v>
          </cell>
          <cell r="B13025">
            <v>18</v>
          </cell>
          <cell r="R13025" t="str">
            <v>560090011All</v>
          </cell>
          <cell r="S13025">
            <v>15</v>
          </cell>
        </row>
        <row r="13026">
          <cell r="A13026" t="str">
            <v>560210016All</v>
          </cell>
          <cell r="B13026">
            <v>35</v>
          </cell>
          <cell r="R13026" t="str">
            <v>560090016All</v>
          </cell>
          <cell r="S13026">
            <v>28</v>
          </cell>
        </row>
        <row r="13027">
          <cell r="A13027" t="str">
            <v>560210016Irrigated</v>
          </cell>
          <cell r="B13027">
            <v>50</v>
          </cell>
          <cell r="R13027" t="str">
            <v>560090016Irrigated</v>
          </cell>
          <cell r="S13027">
            <v>40</v>
          </cell>
        </row>
        <row r="13028">
          <cell r="A13028" t="str">
            <v>560210016Nonirrigated</v>
          </cell>
          <cell r="B13028">
            <v>18</v>
          </cell>
          <cell r="R13028" t="str">
            <v>560090016NonIrrigated</v>
          </cell>
          <cell r="S13028">
            <v>18</v>
          </cell>
        </row>
        <row r="13029">
          <cell r="A13029" t="str">
            <v>560210041All</v>
          </cell>
          <cell r="B13029">
            <v>71</v>
          </cell>
          <cell r="R13029" t="str">
            <v>560090041All</v>
          </cell>
          <cell r="S13029">
            <v>60</v>
          </cell>
        </row>
        <row r="13030">
          <cell r="A13030" t="str">
            <v>560210041Irrigated</v>
          </cell>
          <cell r="B13030">
            <v>89</v>
          </cell>
          <cell r="R13030" t="str">
            <v>560090091All</v>
          </cell>
          <cell r="S13030">
            <v>44</v>
          </cell>
        </row>
        <row r="13031">
          <cell r="A13031" t="str">
            <v>560210041Nonirrigated</v>
          </cell>
          <cell r="B13031">
            <v>21</v>
          </cell>
          <cell r="R13031" t="str">
            <v>560110011All</v>
          </cell>
          <cell r="S13031">
            <v>13</v>
          </cell>
        </row>
        <row r="13032">
          <cell r="A13032" t="str">
            <v>560210078All</v>
          </cell>
          <cell r="B13032">
            <v>511</v>
          </cell>
          <cell r="R13032" t="str">
            <v>560110016All</v>
          </cell>
          <cell r="S13032">
            <v>14</v>
          </cell>
        </row>
        <row r="13033">
          <cell r="A13033" t="str">
            <v>560210091All</v>
          </cell>
          <cell r="B13033">
            <v>23</v>
          </cell>
          <cell r="R13033" t="str">
            <v>560110091All</v>
          </cell>
          <cell r="S13033">
            <v>13</v>
          </cell>
        </row>
        <row r="13034">
          <cell r="A13034" t="str">
            <v>560230011All</v>
          </cell>
          <cell r="B13034">
            <v>22</v>
          </cell>
          <cell r="R13034" t="str">
            <v>560130011All</v>
          </cell>
          <cell r="S13034">
            <v>41</v>
          </cell>
        </row>
        <row r="13035">
          <cell r="A13035" t="str">
            <v>560230016All</v>
          </cell>
          <cell r="B13035">
            <v>36</v>
          </cell>
          <cell r="R13035" t="str">
            <v>560130016All</v>
          </cell>
          <cell r="S13035">
            <v>55</v>
          </cell>
        </row>
        <row r="13036">
          <cell r="A13036" t="str">
            <v>560230091All</v>
          </cell>
          <cell r="B13036">
            <v>29</v>
          </cell>
          <cell r="R13036" t="str">
            <v>560130041All</v>
          </cell>
          <cell r="S13036">
            <v>79</v>
          </cell>
        </row>
        <row r="13037">
          <cell r="A13037" t="str">
            <v>560230091Irrigated</v>
          </cell>
          <cell r="B13037">
            <v>42</v>
          </cell>
          <cell r="R13037" t="str">
            <v>560130091All</v>
          </cell>
          <cell r="S13037">
            <v>56</v>
          </cell>
        </row>
        <row r="13038">
          <cell r="A13038" t="str">
            <v>560230091Nonirrigated</v>
          </cell>
          <cell r="B13038">
            <v>20</v>
          </cell>
          <cell r="R13038" t="str">
            <v>560150011All</v>
          </cell>
          <cell r="S13038">
            <v>18</v>
          </cell>
        </row>
        <row r="13039">
          <cell r="A13039" t="str">
            <v>560250011All</v>
          </cell>
          <cell r="B13039">
            <v>8</v>
          </cell>
          <cell r="R13039" t="str">
            <v>560150016All</v>
          </cell>
          <cell r="S13039">
            <v>45</v>
          </cell>
        </row>
        <row r="13040">
          <cell r="A13040" t="str">
            <v>560250016All</v>
          </cell>
          <cell r="B13040">
            <v>40</v>
          </cell>
          <cell r="R13040" t="str">
            <v>560150041All</v>
          </cell>
          <cell r="S13040">
            <v>88</v>
          </cell>
        </row>
        <row r="13041">
          <cell r="A13041" t="str">
            <v>560270011All</v>
          </cell>
          <cell r="B13041">
            <v>18</v>
          </cell>
          <cell r="R13041" t="str">
            <v>560150078All</v>
          </cell>
          <cell r="S13041">
            <v>450</v>
          </cell>
        </row>
        <row r="13042">
          <cell r="A13042" t="str">
            <v>560270016All</v>
          </cell>
          <cell r="B13042">
            <v>27</v>
          </cell>
          <cell r="R13042" t="str">
            <v>560150091All</v>
          </cell>
          <cell r="S13042">
            <v>46</v>
          </cell>
        </row>
        <row r="13043">
          <cell r="A13043" t="str">
            <v>560270016Irrigated</v>
          </cell>
          <cell r="B13043">
            <v>40</v>
          </cell>
          <cell r="R13043" t="str">
            <v>560170091All</v>
          </cell>
          <cell r="S13043">
            <v>67</v>
          </cell>
        </row>
        <row r="13044">
          <cell r="A13044" t="str">
            <v>560270016Nonirrigated</v>
          </cell>
          <cell r="B13044">
            <v>16</v>
          </cell>
          <cell r="R13044" t="str">
            <v>560190011All</v>
          </cell>
          <cell r="S13044">
            <v>19</v>
          </cell>
        </row>
        <row r="13045">
          <cell r="A13045" t="str">
            <v>560270091All</v>
          </cell>
          <cell r="B13045">
            <v>36</v>
          </cell>
          <cell r="R13045" t="str">
            <v>560190016All</v>
          </cell>
          <cell r="S13045">
            <v>36</v>
          </cell>
        </row>
        <row r="13046">
          <cell r="A13046" t="str">
            <v>560270091Irrigated</v>
          </cell>
          <cell r="B13046">
            <v>44</v>
          </cell>
          <cell r="R13046" t="str">
            <v>560210011All</v>
          </cell>
          <cell r="S13046">
            <v>18</v>
          </cell>
        </row>
        <row r="13047">
          <cell r="A13047" t="str">
            <v>560270091Nonirrigated</v>
          </cell>
          <cell r="B13047">
            <v>18</v>
          </cell>
          <cell r="R13047" t="str">
            <v>560210016All</v>
          </cell>
          <cell r="S13047">
            <v>35</v>
          </cell>
        </row>
        <row r="13048">
          <cell r="A13048" t="str">
            <v>560290011All</v>
          </cell>
          <cell r="B13048">
            <v>42</v>
          </cell>
          <cell r="R13048" t="str">
            <v>560210016Irrigated</v>
          </cell>
          <cell r="S13048">
            <v>50</v>
          </cell>
        </row>
        <row r="13049">
          <cell r="A13049" t="str">
            <v>560290016All</v>
          </cell>
          <cell r="B13049">
            <v>56</v>
          </cell>
          <cell r="R13049" t="str">
            <v>560210016NonIrrigated</v>
          </cell>
          <cell r="S13049">
            <v>18</v>
          </cell>
        </row>
        <row r="13050">
          <cell r="A13050" t="str">
            <v>560290041All</v>
          </cell>
          <cell r="B13050">
            <v>90</v>
          </cell>
          <cell r="R13050" t="str">
            <v>560210041All</v>
          </cell>
          <cell r="S13050">
            <v>71</v>
          </cell>
        </row>
        <row r="13051">
          <cell r="A13051" t="str">
            <v>560290078All</v>
          </cell>
          <cell r="B13051">
            <v>1230</v>
          </cell>
          <cell r="R13051" t="str">
            <v>560210041Irrigated</v>
          </cell>
          <cell r="S13051">
            <v>89</v>
          </cell>
        </row>
        <row r="13052">
          <cell r="A13052" t="str">
            <v>560290091All</v>
          </cell>
          <cell r="B13052">
            <v>71</v>
          </cell>
          <cell r="R13052" t="str">
            <v>560210041NonIrrigated</v>
          </cell>
          <cell r="S13052">
            <v>21</v>
          </cell>
        </row>
        <row r="13053">
          <cell r="A13053" t="str">
            <v>560310011All</v>
          </cell>
          <cell r="B13053">
            <v>18</v>
          </cell>
          <cell r="R13053" t="str">
            <v>560210078All</v>
          </cell>
          <cell r="S13053">
            <v>511</v>
          </cell>
        </row>
        <row r="13054">
          <cell r="A13054" t="str">
            <v>560310016All</v>
          </cell>
          <cell r="B13054">
            <v>19</v>
          </cell>
          <cell r="R13054" t="str">
            <v>560210091All</v>
          </cell>
          <cell r="S13054">
            <v>23</v>
          </cell>
        </row>
        <row r="13055">
          <cell r="A13055" t="str">
            <v>560310016Irrigated</v>
          </cell>
          <cell r="B13055">
            <v>42</v>
          </cell>
          <cell r="R13055" t="str">
            <v>560230011All</v>
          </cell>
          <cell r="S13055">
            <v>22</v>
          </cell>
        </row>
        <row r="13056">
          <cell r="A13056" t="str">
            <v>560310016Nonirrigated</v>
          </cell>
          <cell r="B13056">
            <v>15</v>
          </cell>
          <cell r="R13056" t="str">
            <v>560230016All</v>
          </cell>
          <cell r="S13056">
            <v>36</v>
          </cell>
        </row>
        <row r="13057">
          <cell r="A13057" t="str">
            <v>560310041All</v>
          </cell>
          <cell r="B13057">
            <v>78</v>
          </cell>
          <cell r="R13057" t="str">
            <v>560230091All</v>
          </cell>
          <cell r="S13057">
            <v>29</v>
          </cell>
        </row>
        <row r="13058">
          <cell r="A13058" t="str">
            <v>560310091All</v>
          </cell>
          <cell r="B13058">
            <v>49</v>
          </cell>
          <cell r="R13058" t="str">
            <v>560230091Irrigated</v>
          </cell>
          <cell r="S13058">
            <v>42</v>
          </cell>
        </row>
        <row r="13059">
          <cell r="A13059" t="str">
            <v>560330011All</v>
          </cell>
          <cell r="B13059">
            <v>18</v>
          </cell>
          <cell r="R13059" t="str">
            <v>560230091NonIrrigated</v>
          </cell>
          <cell r="S13059">
            <v>20</v>
          </cell>
        </row>
        <row r="13060">
          <cell r="A13060" t="str">
            <v>560330011Irrigated</v>
          </cell>
          <cell r="B13060">
            <v>24</v>
          </cell>
          <cell r="R13060" t="str">
            <v>560250011All</v>
          </cell>
          <cell r="S13060">
            <v>8</v>
          </cell>
        </row>
        <row r="13061">
          <cell r="A13061" t="str">
            <v>560330011Nonirrigated</v>
          </cell>
          <cell r="B13061">
            <v>13</v>
          </cell>
          <cell r="R13061" t="str">
            <v>560250016All</v>
          </cell>
          <cell r="S13061">
            <v>40</v>
          </cell>
        </row>
        <row r="13062">
          <cell r="A13062" t="str">
            <v>560330016All</v>
          </cell>
          <cell r="B13062">
            <v>34</v>
          </cell>
          <cell r="R13062" t="str">
            <v>560250041All</v>
          </cell>
          <cell r="S13062">
            <v>49</v>
          </cell>
        </row>
        <row r="13063">
          <cell r="A13063" t="str">
            <v>560330041All</v>
          </cell>
          <cell r="B13063">
            <v>62</v>
          </cell>
          <cell r="R13063" t="str">
            <v>560250091All</v>
          </cell>
          <cell r="S13063">
            <v>35</v>
          </cell>
        </row>
        <row r="13064">
          <cell r="A13064" t="str">
            <v>560330091All</v>
          </cell>
          <cell r="B13064">
            <v>37</v>
          </cell>
          <cell r="R13064" t="str">
            <v>560270011All</v>
          </cell>
          <cell r="S13064">
            <v>18</v>
          </cell>
        </row>
        <row r="13065">
          <cell r="A13065" t="str">
            <v>560330091Irrigated</v>
          </cell>
          <cell r="B13065">
            <v>48</v>
          </cell>
          <cell r="R13065" t="str">
            <v>560270016All</v>
          </cell>
          <cell r="S13065">
            <v>27</v>
          </cell>
        </row>
        <row r="13066">
          <cell r="A13066" t="str">
            <v>560330091Nonirrigated</v>
          </cell>
          <cell r="B13066">
            <v>20</v>
          </cell>
          <cell r="R13066" t="str">
            <v>560270016Irrigated</v>
          </cell>
          <cell r="S13066">
            <v>40</v>
          </cell>
        </row>
        <row r="13067">
          <cell r="A13067" t="str">
            <v>560390091All</v>
          </cell>
          <cell r="B13067">
            <v>53</v>
          </cell>
          <cell r="R13067" t="str">
            <v>560270016NonIrrigated</v>
          </cell>
          <cell r="S13067">
            <v>16</v>
          </cell>
        </row>
        <row r="13068">
          <cell r="A13068" t="str">
            <v>560430016All</v>
          </cell>
          <cell r="B13068">
            <v>47</v>
          </cell>
          <cell r="R13068" t="str">
            <v>560270091All</v>
          </cell>
          <cell r="S13068">
            <v>36</v>
          </cell>
        </row>
        <row r="13069">
          <cell r="A13069" t="str">
            <v>560430041All</v>
          </cell>
          <cell r="B13069">
            <v>89</v>
          </cell>
          <cell r="R13069" t="str">
            <v>560270091Irrigated</v>
          </cell>
          <cell r="S13069">
            <v>44</v>
          </cell>
        </row>
        <row r="13070">
          <cell r="A13070" t="str">
            <v>560430091All</v>
          </cell>
          <cell r="B13070">
            <v>71</v>
          </cell>
          <cell r="R13070" t="str">
            <v>560270091NonIrrigated</v>
          </cell>
          <cell r="S13070">
            <v>18</v>
          </cell>
        </row>
        <row r="13071">
          <cell r="A13071" t="str">
            <v>560450011All</v>
          </cell>
          <cell r="B13071">
            <v>11</v>
          </cell>
          <cell r="R13071" t="str">
            <v>560290011All</v>
          </cell>
          <cell r="S13071">
            <v>42</v>
          </cell>
        </row>
        <row r="13072">
          <cell r="A13072" t="str">
            <v>560450016All</v>
          </cell>
          <cell r="B13072">
            <v>14</v>
          </cell>
          <cell r="R13072" t="str">
            <v>560290016All</v>
          </cell>
          <cell r="S13072">
            <v>56</v>
          </cell>
        </row>
        <row r="13073">
          <cell r="A13073" t="str">
            <v>220990018MGRAll</v>
          </cell>
          <cell r="B13073">
            <v>5237</v>
          </cell>
          <cell r="R13073" t="str">
            <v>560290041All</v>
          </cell>
          <cell r="S13073">
            <v>90</v>
          </cell>
        </row>
        <row r="13074">
          <cell r="A13074" t="str">
            <v>050210018MGRAll</v>
          </cell>
          <cell r="B13074">
            <v>5065</v>
          </cell>
          <cell r="R13074" t="str">
            <v>560290078All</v>
          </cell>
          <cell r="S13074">
            <v>1230</v>
          </cell>
        </row>
        <row r="13075">
          <cell r="A13075" t="str">
            <v>050550018MGRAll</v>
          </cell>
          <cell r="B13075">
            <v>5052</v>
          </cell>
          <cell r="R13075" t="str">
            <v>560290091All</v>
          </cell>
          <cell r="S13075">
            <v>71</v>
          </cell>
        </row>
        <row r="13076">
          <cell r="A13076" t="str">
            <v>051110018MGRAll</v>
          </cell>
          <cell r="B13076">
            <v>5023</v>
          </cell>
          <cell r="R13076" t="str">
            <v>560310011All</v>
          </cell>
          <cell r="S13076">
            <v>18</v>
          </cell>
        </row>
        <row r="13077">
          <cell r="A13077" t="str">
            <v>051210018MGRAll</v>
          </cell>
          <cell r="B13077">
            <v>4983</v>
          </cell>
          <cell r="R13077" t="str">
            <v>560310016All</v>
          </cell>
          <cell r="S13077">
            <v>19</v>
          </cell>
        </row>
        <row r="13078">
          <cell r="A13078" t="str">
            <v>050370018MGRAll</v>
          </cell>
          <cell r="B13078">
            <v>4979</v>
          </cell>
          <cell r="R13078" t="str">
            <v>560310016Irrigated</v>
          </cell>
          <cell r="S13078">
            <v>42</v>
          </cell>
        </row>
        <row r="13079">
          <cell r="A13079" t="str">
            <v>220010018MGRAll</v>
          </cell>
          <cell r="B13079">
            <v>4933</v>
          </cell>
          <cell r="R13079" t="str">
            <v>560310016NonIrrigated</v>
          </cell>
          <cell r="S13079">
            <v>15</v>
          </cell>
        </row>
        <row r="13080">
          <cell r="A13080" t="str">
            <v>050950018MGRAll</v>
          </cell>
          <cell r="B13080">
            <v>4907</v>
          </cell>
          <cell r="R13080" t="str">
            <v>560310041All</v>
          </cell>
          <cell r="S13080">
            <v>78</v>
          </cell>
        </row>
        <row r="13081">
          <cell r="A13081" t="str">
            <v>050350018MGRAll</v>
          </cell>
          <cell r="B13081">
            <v>4874</v>
          </cell>
          <cell r="R13081" t="str">
            <v>560310091All</v>
          </cell>
          <cell r="S13081">
            <v>49</v>
          </cell>
        </row>
        <row r="13082">
          <cell r="A13082" t="str">
            <v>050670018MGRAll</v>
          </cell>
          <cell r="B13082">
            <v>4847</v>
          </cell>
          <cell r="R13082" t="str">
            <v>560330011All</v>
          </cell>
          <cell r="S13082">
            <v>18</v>
          </cell>
        </row>
        <row r="13083">
          <cell r="A13083" t="str">
            <v>050770018MGRAll</v>
          </cell>
          <cell r="B13083">
            <v>4847</v>
          </cell>
          <cell r="R13083" t="str">
            <v>560330011Irrigated</v>
          </cell>
          <cell r="S13083">
            <v>24</v>
          </cell>
        </row>
        <row r="13084">
          <cell r="A13084" t="str">
            <v>050030018MGRAll</v>
          </cell>
          <cell r="B13084">
            <v>4846</v>
          </cell>
          <cell r="R13084" t="str">
            <v>560330011NonIrrigated</v>
          </cell>
          <cell r="S13084">
            <v>13</v>
          </cell>
        </row>
        <row r="13085">
          <cell r="A13085" t="str">
            <v>050190018MGRAll</v>
          </cell>
          <cell r="B13085">
            <v>4846</v>
          </cell>
          <cell r="R13085" t="str">
            <v>560330016All</v>
          </cell>
          <cell r="S13085">
            <v>34</v>
          </cell>
        </row>
        <row r="13086">
          <cell r="A13086" t="str">
            <v>050590018MGRAll</v>
          </cell>
          <cell r="B13086">
            <v>4846</v>
          </cell>
          <cell r="R13086" t="str">
            <v>560330041All</v>
          </cell>
          <cell r="S13086">
            <v>62</v>
          </cell>
        </row>
        <row r="13087">
          <cell r="A13087" t="str">
            <v>050690018MGRAll</v>
          </cell>
          <cell r="B13087">
            <v>4846</v>
          </cell>
          <cell r="R13087" t="str">
            <v>560330091All</v>
          </cell>
          <cell r="S13087">
            <v>37</v>
          </cell>
        </row>
        <row r="13088">
          <cell r="A13088" t="str">
            <v>050810018MGRAll</v>
          </cell>
          <cell r="B13088">
            <v>4846</v>
          </cell>
          <cell r="R13088" t="str">
            <v>560330091Irrigated</v>
          </cell>
          <cell r="S13088">
            <v>48</v>
          </cell>
        </row>
        <row r="13089">
          <cell r="A13089" t="str">
            <v>050850018MGRAll</v>
          </cell>
          <cell r="B13089">
            <v>4846</v>
          </cell>
          <cell r="R13089" t="str">
            <v>560330091NonIrrigated</v>
          </cell>
          <cell r="S13089">
            <v>20</v>
          </cell>
        </row>
        <row r="13090">
          <cell r="A13090" t="str">
            <v>050910018MGRAll</v>
          </cell>
          <cell r="B13090">
            <v>4846</v>
          </cell>
          <cell r="R13090" t="str">
            <v>560390091All</v>
          </cell>
          <cell r="S13090">
            <v>53</v>
          </cell>
        </row>
        <row r="13091">
          <cell r="A13091" t="str">
            <v>051170018MGRAll</v>
          </cell>
          <cell r="B13091">
            <v>4846</v>
          </cell>
          <cell r="R13091" t="str">
            <v>560430016All</v>
          </cell>
          <cell r="S13091">
            <v>47</v>
          </cell>
        </row>
        <row r="13092">
          <cell r="A13092" t="str">
            <v>051190018MGRAll</v>
          </cell>
          <cell r="B13092">
            <v>4846</v>
          </cell>
          <cell r="R13092" t="str">
            <v>560430041All</v>
          </cell>
          <cell r="S13092">
            <v>89</v>
          </cell>
        </row>
        <row r="13093">
          <cell r="A13093" t="str">
            <v>050310018MGRAll</v>
          </cell>
          <cell r="B13093">
            <v>4839</v>
          </cell>
          <cell r="R13093" t="str">
            <v>560430091All</v>
          </cell>
          <cell r="S13093">
            <v>71</v>
          </cell>
        </row>
        <row r="13094">
          <cell r="A13094" t="str">
            <v>051450018MGRAll</v>
          </cell>
          <cell r="B13094">
            <v>4824</v>
          </cell>
          <cell r="R13094" t="str">
            <v>560450011All</v>
          </cell>
          <cell r="S13094">
            <v>11</v>
          </cell>
        </row>
        <row r="13095">
          <cell r="A13095" t="str">
            <v>050410018MGRAll</v>
          </cell>
          <cell r="B13095">
            <v>4801</v>
          </cell>
          <cell r="R13095" t="str">
            <v>560450016All</v>
          </cell>
          <cell r="S13095">
            <v>14</v>
          </cell>
        </row>
        <row r="13096">
          <cell r="A13096" t="str">
            <v>050430018MGRAll</v>
          </cell>
          <cell r="B13096">
            <v>4801</v>
          </cell>
        </row>
        <row r="13097">
          <cell r="A13097" t="str">
            <v>050790018MGRAll</v>
          </cell>
          <cell r="B13097">
            <v>4801</v>
          </cell>
        </row>
        <row r="13098">
          <cell r="A13098" t="str">
            <v>051070018MGRAll</v>
          </cell>
          <cell r="B13098">
            <v>4801</v>
          </cell>
        </row>
        <row r="13099">
          <cell r="A13099" t="str">
            <v>291810018MGRAll</v>
          </cell>
          <cell r="B13099">
            <v>4799</v>
          </cell>
        </row>
        <row r="13100">
          <cell r="A13100" t="str">
            <v>280010018LGRAll</v>
          </cell>
          <cell r="B13100">
            <v>4795</v>
          </cell>
        </row>
        <row r="13101">
          <cell r="A13101" t="str">
            <v>280070018LGRAll</v>
          </cell>
          <cell r="B13101">
            <v>4795</v>
          </cell>
        </row>
        <row r="13102">
          <cell r="A13102" t="str">
            <v>280590018LGRAll</v>
          </cell>
          <cell r="B13102">
            <v>4795</v>
          </cell>
        </row>
        <row r="13103">
          <cell r="A13103" t="str">
            <v>220450018MGRAll</v>
          </cell>
          <cell r="B13103">
            <v>4780</v>
          </cell>
        </row>
        <row r="13104">
          <cell r="A13104" t="str">
            <v>221010018LGRAll</v>
          </cell>
          <cell r="B13104">
            <v>4780</v>
          </cell>
        </row>
        <row r="13105">
          <cell r="A13105" t="str">
            <v>221010018MGRAll</v>
          </cell>
          <cell r="B13105">
            <v>4780</v>
          </cell>
        </row>
        <row r="13106">
          <cell r="A13106" t="str">
            <v>050750018MGRAll</v>
          </cell>
          <cell r="B13106">
            <v>4750</v>
          </cell>
        </row>
        <row r="13107">
          <cell r="A13107" t="str">
            <v>051470018MGRAll</v>
          </cell>
          <cell r="B13107">
            <v>4725</v>
          </cell>
        </row>
        <row r="13108">
          <cell r="A13108" t="str">
            <v>050330018LGRAll</v>
          </cell>
          <cell r="B13108">
            <v>4704</v>
          </cell>
        </row>
        <row r="13109">
          <cell r="A13109" t="str">
            <v>050470018LGRAll</v>
          </cell>
          <cell r="B13109">
            <v>4704</v>
          </cell>
        </row>
        <row r="13110">
          <cell r="A13110" t="str">
            <v>050710018LGRAll</v>
          </cell>
          <cell r="B13110">
            <v>4704</v>
          </cell>
        </row>
        <row r="13111">
          <cell r="A13111" t="str">
            <v>360530018MGRAll</v>
          </cell>
          <cell r="B13111">
            <v>4676</v>
          </cell>
        </row>
        <row r="13112">
          <cell r="A13112" t="str">
            <v>050630018MGRAll</v>
          </cell>
          <cell r="B13112">
            <v>4668</v>
          </cell>
        </row>
        <row r="13113">
          <cell r="A13113" t="str">
            <v>051230018MGRAll</v>
          </cell>
          <cell r="B13113">
            <v>4662</v>
          </cell>
        </row>
        <row r="13114">
          <cell r="A13114" t="str">
            <v>050930018MGRAll</v>
          </cell>
          <cell r="B13114">
            <v>4630</v>
          </cell>
        </row>
        <row r="13115">
          <cell r="A13115" t="str">
            <v>220550018MGRAll</v>
          </cell>
          <cell r="B13115">
            <v>4626</v>
          </cell>
        </row>
        <row r="13116">
          <cell r="A13116" t="str">
            <v>290230018MGRAll</v>
          </cell>
          <cell r="B13116">
            <v>4605</v>
          </cell>
        </row>
        <row r="13117">
          <cell r="A13117" t="str">
            <v>220830018MGRAll</v>
          </cell>
          <cell r="B13117">
            <v>4604</v>
          </cell>
        </row>
        <row r="13118">
          <cell r="A13118" t="str">
            <v>220390018MGRAll</v>
          </cell>
          <cell r="B13118">
            <v>4584</v>
          </cell>
        </row>
        <row r="13119">
          <cell r="A13119" t="str">
            <v>220470018LGRAll</v>
          </cell>
          <cell r="B13119">
            <v>4550</v>
          </cell>
        </row>
        <row r="13120">
          <cell r="A13120" t="str">
            <v>221210018LGRIrrigated</v>
          </cell>
          <cell r="B13120">
            <v>4550</v>
          </cell>
        </row>
        <row r="13121">
          <cell r="A13121" t="str">
            <v>220670018MGRAll</v>
          </cell>
          <cell r="B13121">
            <v>4533</v>
          </cell>
        </row>
        <row r="13122">
          <cell r="A13122" t="str">
            <v>050390018LGRAll</v>
          </cell>
          <cell r="B13122">
            <v>4438</v>
          </cell>
        </row>
        <row r="13123">
          <cell r="A13123" t="str">
            <v>291550018MGRAll</v>
          </cell>
          <cell r="B13123">
            <v>4432</v>
          </cell>
        </row>
        <row r="13124">
          <cell r="A13124" t="str">
            <v>220930018LGRAll</v>
          </cell>
          <cell r="B13124">
            <v>4424</v>
          </cell>
        </row>
        <row r="13125">
          <cell r="A13125" t="str">
            <v>220970018MGRAll</v>
          </cell>
          <cell r="B13125">
            <v>4400</v>
          </cell>
        </row>
        <row r="13126">
          <cell r="A13126" t="str">
            <v>220770018MGRAll</v>
          </cell>
          <cell r="B13126">
            <v>4395</v>
          </cell>
        </row>
        <row r="13127">
          <cell r="A13127" t="str">
            <v>220030018MGRAll</v>
          </cell>
          <cell r="B13127">
            <v>4338</v>
          </cell>
        </row>
        <row r="13128">
          <cell r="A13128" t="str">
            <v>292010018MGRAll</v>
          </cell>
          <cell r="B13128">
            <v>4252</v>
          </cell>
        </row>
        <row r="13129">
          <cell r="A13129" t="str">
            <v>291330018LGRAll</v>
          </cell>
          <cell r="B13129">
            <v>4214</v>
          </cell>
        </row>
        <row r="13130">
          <cell r="A13130" t="str">
            <v>291330018MGRAll</v>
          </cell>
          <cell r="B13130">
            <v>4150</v>
          </cell>
        </row>
        <row r="13131">
          <cell r="A13131" t="str">
            <v>220530018MGRAll</v>
          </cell>
          <cell r="B13131">
            <v>4130</v>
          </cell>
        </row>
        <row r="13132">
          <cell r="A13132" t="str">
            <v>291430018MGRAll</v>
          </cell>
          <cell r="B13132">
            <v>4106</v>
          </cell>
        </row>
        <row r="13133">
          <cell r="A13133" t="str">
            <v>220190018MGRAll</v>
          </cell>
          <cell r="B13133">
            <v>4103</v>
          </cell>
        </row>
        <row r="13134">
          <cell r="A13134" t="str">
            <v>221130018MGRAll</v>
          </cell>
          <cell r="B13134">
            <v>4103</v>
          </cell>
        </row>
        <row r="13135">
          <cell r="A13135" t="str">
            <v>220590018LGRIrrigated</v>
          </cell>
          <cell r="B13135">
            <v>4085</v>
          </cell>
        </row>
        <row r="13136">
          <cell r="A13136" t="str">
            <v>220590018MGRIrrigated</v>
          </cell>
          <cell r="B13136">
            <v>4085</v>
          </cell>
        </row>
        <row r="13137">
          <cell r="A13137" t="str">
            <v>292070018MGRAll</v>
          </cell>
          <cell r="B13137">
            <v>4067</v>
          </cell>
        </row>
        <row r="13138">
          <cell r="A13138" t="str">
            <v>220230018MGRAll</v>
          </cell>
          <cell r="B13138">
            <v>4066</v>
          </cell>
        </row>
        <row r="13139">
          <cell r="A13139" t="str">
            <v>290690018MGRAll</v>
          </cell>
          <cell r="B13139">
            <v>4035</v>
          </cell>
        </row>
        <row r="13140">
          <cell r="A13140" t="str">
            <v>450310018LGRAll</v>
          </cell>
          <cell r="B13140">
            <v>4020</v>
          </cell>
        </row>
        <row r="13141">
          <cell r="A13141" t="str">
            <v>290170018MGRAll</v>
          </cell>
          <cell r="B13141">
            <v>3835</v>
          </cell>
        </row>
        <row r="13142">
          <cell r="A13142" t="str">
            <v>171530018LGRAll</v>
          </cell>
          <cell r="B13142">
            <v>3497</v>
          </cell>
        </row>
        <row r="13143">
          <cell r="A13143" t="str">
            <v>410610078Irrigated</v>
          </cell>
          <cell r="B13143">
            <v>3021</v>
          </cell>
        </row>
        <row r="13144">
          <cell r="A13144" t="str">
            <v>010230075All</v>
          </cell>
          <cell r="B13144">
            <v>2746</v>
          </cell>
        </row>
        <row r="13145">
          <cell r="A13145" t="str">
            <v>131990075All</v>
          </cell>
          <cell r="B13145">
            <v>2648.45</v>
          </cell>
        </row>
        <row r="13146">
          <cell r="A13146" t="str">
            <v>400430075All</v>
          </cell>
          <cell r="B13146">
            <v>2604</v>
          </cell>
        </row>
        <row r="13147">
          <cell r="A13147" t="str">
            <v>410610078Nonirrigated</v>
          </cell>
          <cell r="B13147">
            <v>2567</v>
          </cell>
        </row>
        <row r="13148">
          <cell r="A13148" t="str">
            <v>130450075All</v>
          </cell>
          <cell r="B13148">
            <v>2475</v>
          </cell>
        </row>
        <row r="13149">
          <cell r="A13149" t="str">
            <v>130530075All</v>
          </cell>
          <cell r="B13149">
            <v>2475</v>
          </cell>
        </row>
        <row r="13150">
          <cell r="A13150" t="str">
            <v>130630075All</v>
          </cell>
          <cell r="B13150">
            <v>2475</v>
          </cell>
        </row>
        <row r="13151">
          <cell r="A13151" t="str">
            <v>130770075All</v>
          </cell>
          <cell r="B13151">
            <v>2475</v>
          </cell>
        </row>
        <row r="13152">
          <cell r="A13152" t="str">
            <v>130970075All</v>
          </cell>
          <cell r="B13152">
            <v>2475</v>
          </cell>
        </row>
        <row r="13153">
          <cell r="A13153" t="str">
            <v>131130075All</v>
          </cell>
          <cell r="B13153">
            <v>2475</v>
          </cell>
        </row>
        <row r="13154">
          <cell r="A13154" t="str">
            <v>131430075All</v>
          </cell>
          <cell r="B13154">
            <v>2475</v>
          </cell>
        </row>
        <row r="13155">
          <cell r="A13155" t="str">
            <v>131450075All</v>
          </cell>
          <cell r="B13155">
            <v>2475</v>
          </cell>
        </row>
        <row r="13156">
          <cell r="A13156" t="str">
            <v>131490075All</v>
          </cell>
          <cell r="B13156">
            <v>2475</v>
          </cell>
        </row>
        <row r="13157">
          <cell r="A13157" t="str">
            <v>131510075All</v>
          </cell>
          <cell r="B13157">
            <v>2475</v>
          </cell>
        </row>
        <row r="13158">
          <cell r="A13158" t="str">
            <v>131710075All</v>
          </cell>
          <cell r="B13158">
            <v>2475</v>
          </cell>
        </row>
        <row r="13159">
          <cell r="A13159" t="str">
            <v>132150075All</v>
          </cell>
          <cell r="B13159">
            <v>2475</v>
          </cell>
        </row>
        <row r="13160">
          <cell r="A13160" t="str">
            <v>132310075All</v>
          </cell>
          <cell r="B13160">
            <v>2475</v>
          </cell>
        </row>
        <row r="13161">
          <cell r="A13161" t="str">
            <v>132550075All</v>
          </cell>
          <cell r="B13161">
            <v>2475</v>
          </cell>
        </row>
        <row r="13162">
          <cell r="A13162" t="str">
            <v>132850075All</v>
          </cell>
          <cell r="B13162">
            <v>2475</v>
          </cell>
        </row>
        <row r="13163">
          <cell r="A13163" t="str">
            <v>132930075All</v>
          </cell>
          <cell r="B13163">
            <v>2475</v>
          </cell>
        </row>
        <row r="13164">
          <cell r="A13164" t="str">
            <v>010750075All</v>
          </cell>
          <cell r="B13164">
            <v>2452</v>
          </cell>
        </row>
        <row r="13165">
          <cell r="A13165" t="str">
            <v>010790075All</v>
          </cell>
          <cell r="B13165">
            <v>2452</v>
          </cell>
        </row>
        <row r="13166">
          <cell r="A13166" t="str">
            <v>131010075All</v>
          </cell>
          <cell r="B13166">
            <v>2448</v>
          </cell>
        </row>
        <row r="13167">
          <cell r="A13167" t="str">
            <v>470450075All</v>
          </cell>
          <cell r="B13167">
            <v>2388</v>
          </cell>
        </row>
        <row r="13168">
          <cell r="A13168" t="str">
            <v>370190075All</v>
          </cell>
          <cell r="B13168">
            <v>2367</v>
          </cell>
        </row>
        <row r="13169">
          <cell r="A13169" t="str">
            <v>370290075All</v>
          </cell>
          <cell r="B13169">
            <v>2367</v>
          </cell>
        </row>
        <row r="13170">
          <cell r="A13170" t="str">
            <v>370310075All</v>
          </cell>
          <cell r="B13170">
            <v>2367</v>
          </cell>
        </row>
        <row r="13171">
          <cell r="A13171" t="str">
            <v>370490075All</v>
          </cell>
          <cell r="B13171">
            <v>2367</v>
          </cell>
        </row>
        <row r="13172">
          <cell r="A13172" t="str">
            <v>370530075All</v>
          </cell>
          <cell r="B13172">
            <v>2367</v>
          </cell>
        </row>
        <row r="13173">
          <cell r="A13173" t="str">
            <v>370550075All</v>
          </cell>
          <cell r="B13173">
            <v>2367</v>
          </cell>
        </row>
        <row r="13174">
          <cell r="A13174" t="str">
            <v>370930075All</v>
          </cell>
          <cell r="B13174">
            <v>2367</v>
          </cell>
        </row>
        <row r="13175">
          <cell r="A13175" t="str">
            <v>370950075All</v>
          </cell>
          <cell r="B13175">
            <v>2367</v>
          </cell>
        </row>
        <row r="13176">
          <cell r="A13176" t="str">
            <v>371030075All</v>
          </cell>
          <cell r="B13176">
            <v>2367</v>
          </cell>
        </row>
        <row r="13177">
          <cell r="A13177" t="str">
            <v>371070075All</v>
          </cell>
          <cell r="B13177">
            <v>2367</v>
          </cell>
        </row>
        <row r="13178">
          <cell r="A13178" t="str">
            <v>371290075All</v>
          </cell>
          <cell r="B13178">
            <v>2367</v>
          </cell>
        </row>
        <row r="13179">
          <cell r="A13179" t="str">
            <v>371330075All</v>
          </cell>
          <cell r="B13179">
            <v>2367</v>
          </cell>
        </row>
        <row r="13180">
          <cell r="A13180" t="str">
            <v>371370075All</v>
          </cell>
          <cell r="B13180">
            <v>2367</v>
          </cell>
        </row>
        <row r="13181">
          <cell r="A13181" t="str">
            <v>371770075All</v>
          </cell>
          <cell r="B13181">
            <v>2367</v>
          </cell>
        </row>
        <row r="13182">
          <cell r="A13182" t="str">
            <v>371830075All</v>
          </cell>
          <cell r="B13182">
            <v>2367</v>
          </cell>
        </row>
        <row r="13183">
          <cell r="A13183" t="str">
            <v>050030075All</v>
          </cell>
          <cell r="B13183">
            <v>2366</v>
          </cell>
        </row>
        <row r="13184">
          <cell r="A13184" t="str">
            <v>050310075All</v>
          </cell>
          <cell r="B13184">
            <v>2366</v>
          </cell>
        </row>
        <row r="13185">
          <cell r="A13185" t="str">
            <v>050350075All</v>
          </cell>
          <cell r="B13185">
            <v>2366</v>
          </cell>
        </row>
        <row r="13186">
          <cell r="A13186" t="str">
            <v>050430075All</v>
          </cell>
          <cell r="B13186">
            <v>2366</v>
          </cell>
        </row>
        <row r="13187">
          <cell r="A13187" t="str">
            <v>050550075All</v>
          </cell>
          <cell r="B13187">
            <v>2366</v>
          </cell>
        </row>
        <row r="13188">
          <cell r="A13188" t="str">
            <v>050930075All</v>
          </cell>
          <cell r="B13188">
            <v>2366</v>
          </cell>
        </row>
        <row r="13189">
          <cell r="A13189" t="str">
            <v>051230075All</v>
          </cell>
          <cell r="B13189">
            <v>2366</v>
          </cell>
        </row>
        <row r="13190">
          <cell r="A13190" t="str">
            <v>290230075All</v>
          </cell>
          <cell r="B13190">
            <v>2366</v>
          </cell>
        </row>
        <row r="13191">
          <cell r="A13191" t="str">
            <v>290690075All</v>
          </cell>
          <cell r="B13191">
            <v>2366</v>
          </cell>
        </row>
        <row r="13192">
          <cell r="A13192" t="str">
            <v>291330075All</v>
          </cell>
          <cell r="B13192">
            <v>2366</v>
          </cell>
        </row>
        <row r="13193">
          <cell r="A13193" t="str">
            <v>291430075All</v>
          </cell>
          <cell r="B13193">
            <v>2366</v>
          </cell>
        </row>
        <row r="13194">
          <cell r="A13194" t="str">
            <v>291550075All</v>
          </cell>
          <cell r="B13194">
            <v>2366</v>
          </cell>
        </row>
        <row r="13195">
          <cell r="A13195" t="str">
            <v>291810075All</v>
          </cell>
          <cell r="B13195">
            <v>2366</v>
          </cell>
        </row>
        <row r="13196">
          <cell r="A13196" t="str">
            <v>292010075All</v>
          </cell>
          <cell r="B13196">
            <v>2366</v>
          </cell>
        </row>
        <row r="13197">
          <cell r="A13197" t="str">
            <v>292070075All</v>
          </cell>
          <cell r="B13197">
            <v>2366</v>
          </cell>
        </row>
        <row r="13198">
          <cell r="A13198" t="str">
            <v>130390075All</v>
          </cell>
          <cell r="B13198">
            <v>2353</v>
          </cell>
        </row>
        <row r="13199">
          <cell r="A13199" t="str">
            <v>130490075All</v>
          </cell>
          <cell r="B13199">
            <v>2353</v>
          </cell>
        </row>
        <row r="13200">
          <cell r="A13200" t="str">
            <v>130510075All</v>
          </cell>
          <cell r="B13200">
            <v>2353</v>
          </cell>
        </row>
        <row r="13201">
          <cell r="A13201" t="str">
            <v>131270075All</v>
          </cell>
          <cell r="B13201">
            <v>2353</v>
          </cell>
        </row>
        <row r="13202">
          <cell r="A13202" t="str">
            <v>131790075All</v>
          </cell>
          <cell r="B13202">
            <v>2353</v>
          </cell>
        </row>
        <row r="13203">
          <cell r="A13203" t="str">
            <v>131910075All</v>
          </cell>
          <cell r="B13203">
            <v>2353</v>
          </cell>
        </row>
        <row r="13204">
          <cell r="A13204" t="str">
            <v>130730075All</v>
          </cell>
          <cell r="B13204">
            <v>2335</v>
          </cell>
        </row>
        <row r="13205">
          <cell r="A13205" t="str">
            <v>131890075All</v>
          </cell>
          <cell r="B13205">
            <v>2335</v>
          </cell>
        </row>
        <row r="13206">
          <cell r="A13206" t="str">
            <v>133010075All</v>
          </cell>
          <cell r="B13206">
            <v>2335</v>
          </cell>
        </row>
        <row r="13207">
          <cell r="A13207" t="str">
            <v>131250075All</v>
          </cell>
          <cell r="B13207">
            <v>2330</v>
          </cell>
        </row>
        <row r="13208">
          <cell r="A13208" t="str">
            <v>401290075All</v>
          </cell>
          <cell r="B13208">
            <v>2311</v>
          </cell>
        </row>
        <row r="13209">
          <cell r="A13209" t="str">
            <v>450130075All</v>
          </cell>
          <cell r="B13209">
            <v>2275</v>
          </cell>
        </row>
        <row r="13210">
          <cell r="A13210" t="str">
            <v>450150075All</v>
          </cell>
          <cell r="B13210">
            <v>2275</v>
          </cell>
        </row>
        <row r="13211">
          <cell r="A13211" t="str">
            <v>450190075All</v>
          </cell>
          <cell r="B13211">
            <v>2275</v>
          </cell>
        </row>
        <row r="13212">
          <cell r="A13212" t="str">
            <v>010510075All</v>
          </cell>
          <cell r="B13212">
            <v>2266</v>
          </cell>
        </row>
        <row r="13213">
          <cell r="A13213" t="str">
            <v>010910075All</v>
          </cell>
          <cell r="B13213">
            <v>2266</v>
          </cell>
        </row>
        <row r="13214">
          <cell r="A13214" t="str">
            <v>011190075All</v>
          </cell>
          <cell r="B13214">
            <v>2266</v>
          </cell>
        </row>
        <row r="13215">
          <cell r="A13215" t="str">
            <v>450010075All</v>
          </cell>
          <cell r="B13215">
            <v>2261</v>
          </cell>
        </row>
        <row r="13216">
          <cell r="A13216" t="str">
            <v>450210075All</v>
          </cell>
          <cell r="B13216">
            <v>2261</v>
          </cell>
        </row>
        <row r="13217">
          <cell r="A13217" t="str">
            <v>450230075All</v>
          </cell>
          <cell r="B13217">
            <v>2261</v>
          </cell>
        </row>
        <row r="13218">
          <cell r="A13218" t="str">
            <v>450370075All</v>
          </cell>
          <cell r="B13218">
            <v>2261</v>
          </cell>
        </row>
        <row r="13219">
          <cell r="A13219" t="str">
            <v>450390075All</v>
          </cell>
          <cell r="B13219">
            <v>2261</v>
          </cell>
        </row>
        <row r="13220">
          <cell r="A13220" t="str">
            <v>450450075All</v>
          </cell>
          <cell r="B13220">
            <v>2261</v>
          </cell>
        </row>
        <row r="13221">
          <cell r="A13221" t="str">
            <v>450470075All</v>
          </cell>
          <cell r="B13221">
            <v>2261</v>
          </cell>
        </row>
        <row r="13222">
          <cell r="A13222" t="str">
            <v>450570075All</v>
          </cell>
          <cell r="B13222">
            <v>2261</v>
          </cell>
        </row>
        <row r="13223">
          <cell r="A13223" t="str">
            <v>450650075All</v>
          </cell>
          <cell r="B13223">
            <v>2261</v>
          </cell>
        </row>
        <row r="13224">
          <cell r="A13224" t="str">
            <v>450710075All</v>
          </cell>
          <cell r="B13224">
            <v>2261</v>
          </cell>
        </row>
        <row r="13225">
          <cell r="A13225" t="str">
            <v>450770075All</v>
          </cell>
          <cell r="B13225">
            <v>2261</v>
          </cell>
        </row>
        <row r="13226">
          <cell r="A13226" t="str">
            <v>450830075All</v>
          </cell>
          <cell r="B13226">
            <v>2261</v>
          </cell>
        </row>
        <row r="13227">
          <cell r="A13227" t="str">
            <v>450870075All</v>
          </cell>
          <cell r="B13227">
            <v>2261</v>
          </cell>
        </row>
        <row r="13228">
          <cell r="A13228" t="str">
            <v>450910075All</v>
          </cell>
          <cell r="B13228">
            <v>2261</v>
          </cell>
        </row>
        <row r="13229">
          <cell r="A13229" t="str">
            <v>400690075All</v>
          </cell>
          <cell r="B13229">
            <v>2238</v>
          </cell>
        </row>
        <row r="13230">
          <cell r="A13230" t="str">
            <v>511170075All</v>
          </cell>
          <cell r="B13230">
            <v>2228.34</v>
          </cell>
        </row>
        <row r="13231">
          <cell r="A13231" t="str">
            <v>515500075All</v>
          </cell>
          <cell r="B13231">
            <v>2228.34</v>
          </cell>
        </row>
        <row r="13232">
          <cell r="A13232" t="str">
            <v>516700075All</v>
          </cell>
          <cell r="B13232">
            <v>2228.34</v>
          </cell>
        </row>
        <row r="13233">
          <cell r="A13233" t="str">
            <v>517100075All</v>
          </cell>
          <cell r="B13233">
            <v>2228.34</v>
          </cell>
        </row>
        <row r="13234">
          <cell r="A13234" t="str">
            <v>517400075All</v>
          </cell>
          <cell r="B13234">
            <v>2228.34</v>
          </cell>
        </row>
        <row r="13235">
          <cell r="A13235" t="str">
            <v>518100075All</v>
          </cell>
          <cell r="B13235">
            <v>2228.34</v>
          </cell>
        </row>
        <row r="13236">
          <cell r="A13236" t="str">
            <v>400030075All</v>
          </cell>
          <cell r="B13236">
            <v>2220</v>
          </cell>
        </row>
        <row r="13237">
          <cell r="A13237" t="str">
            <v>400470075All</v>
          </cell>
          <cell r="B13237">
            <v>2220</v>
          </cell>
        </row>
        <row r="13238">
          <cell r="A13238" t="str">
            <v>400530075All</v>
          </cell>
          <cell r="B13238">
            <v>2220</v>
          </cell>
        </row>
        <row r="13239">
          <cell r="A13239" t="str">
            <v>400710075All</v>
          </cell>
          <cell r="B13239">
            <v>2220</v>
          </cell>
        </row>
        <row r="13240">
          <cell r="A13240" t="str">
            <v>400930075All</v>
          </cell>
          <cell r="B13240">
            <v>2220</v>
          </cell>
        </row>
        <row r="13241">
          <cell r="A13241" t="str">
            <v>401030075All</v>
          </cell>
          <cell r="B13241">
            <v>2220</v>
          </cell>
        </row>
        <row r="13242">
          <cell r="A13242" t="str">
            <v>401510075All</v>
          </cell>
          <cell r="B13242">
            <v>2220</v>
          </cell>
        </row>
        <row r="13243">
          <cell r="A13243" t="str">
            <v>401530075All</v>
          </cell>
          <cell r="B13243">
            <v>2220</v>
          </cell>
        </row>
        <row r="13244">
          <cell r="A13244" t="str">
            <v>132170075All</v>
          </cell>
          <cell r="B13244">
            <v>2212</v>
          </cell>
        </row>
        <row r="13245">
          <cell r="A13245" t="str">
            <v>350050075All</v>
          </cell>
          <cell r="B13245">
            <v>2211</v>
          </cell>
        </row>
        <row r="13246">
          <cell r="A13246" t="str">
            <v>350130075All</v>
          </cell>
          <cell r="B13246">
            <v>2211</v>
          </cell>
        </row>
        <row r="13247">
          <cell r="A13247" t="str">
            <v>350150075All</v>
          </cell>
          <cell r="B13247">
            <v>2211</v>
          </cell>
        </row>
        <row r="13248">
          <cell r="A13248" t="str">
            <v>350270075All</v>
          </cell>
          <cell r="B13248">
            <v>2211</v>
          </cell>
        </row>
        <row r="13249">
          <cell r="A13249" t="str">
            <v>350350075All</v>
          </cell>
          <cell r="B13249">
            <v>2211</v>
          </cell>
        </row>
        <row r="13250">
          <cell r="A13250" t="str">
            <v>400190075All</v>
          </cell>
          <cell r="B13250">
            <v>2206</v>
          </cell>
        </row>
        <row r="13251">
          <cell r="A13251" t="str">
            <v>400290075All</v>
          </cell>
          <cell r="B13251">
            <v>2206</v>
          </cell>
        </row>
        <row r="13252">
          <cell r="A13252" t="str">
            <v>400490075All</v>
          </cell>
          <cell r="B13252">
            <v>2206</v>
          </cell>
        </row>
        <row r="13253">
          <cell r="A13253" t="str">
            <v>400990075All</v>
          </cell>
          <cell r="B13253">
            <v>2206</v>
          </cell>
        </row>
        <row r="13254">
          <cell r="A13254" t="str">
            <v>130210075All</v>
          </cell>
          <cell r="B13254">
            <v>2190</v>
          </cell>
        </row>
        <row r="13255">
          <cell r="A13255" t="str">
            <v>131330075All</v>
          </cell>
          <cell r="B13255">
            <v>2190</v>
          </cell>
        </row>
        <row r="13256">
          <cell r="A13256" t="str">
            <v>131410075All</v>
          </cell>
          <cell r="B13256">
            <v>2190</v>
          </cell>
        </row>
        <row r="13257">
          <cell r="A13257" t="str">
            <v>131590075All</v>
          </cell>
          <cell r="B13257">
            <v>2190</v>
          </cell>
        </row>
        <row r="13258">
          <cell r="A13258" t="str">
            <v>131690075All</v>
          </cell>
          <cell r="B13258">
            <v>2190</v>
          </cell>
        </row>
        <row r="13259">
          <cell r="A13259" t="str">
            <v>132070075All</v>
          </cell>
          <cell r="B13259">
            <v>2190</v>
          </cell>
        </row>
        <row r="13260">
          <cell r="A13260" t="str">
            <v>132110075All</v>
          </cell>
          <cell r="B13260">
            <v>2190</v>
          </cell>
        </row>
        <row r="13261">
          <cell r="A13261" t="str">
            <v>132370075All</v>
          </cell>
          <cell r="B13261">
            <v>2190</v>
          </cell>
        </row>
        <row r="13262">
          <cell r="A13262" t="str">
            <v>132470075All</v>
          </cell>
          <cell r="B13262">
            <v>2190</v>
          </cell>
        </row>
        <row r="13263">
          <cell r="A13263" t="str">
            <v>132650075All</v>
          </cell>
          <cell r="B13263">
            <v>2190</v>
          </cell>
        </row>
        <row r="13264">
          <cell r="A13264" t="str">
            <v>130090075All</v>
          </cell>
          <cell r="B13264">
            <v>2149</v>
          </cell>
        </row>
        <row r="13265">
          <cell r="A13265" t="str">
            <v>130350075All</v>
          </cell>
          <cell r="B13265">
            <v>2146</v>
          </cell>
        </row>
        <row r="13266">
          <cell r="A13266" t="str">
            <v>401230075All</v>
          </cell>
          <cell r="B13266">
            <v>2100</v>
          </cell>
        </row>
        <row r="13267">
          <cell r="A13267" t="str">
            <v>471830711All</v>
          </cell>
          <cell r="B13267">
            <v>2062</v>
          </cell>
        </row>
        <row r="13268">
          <cell r="A13268" t="str">
            <v>470510711All</v>
          </cell>
          <cell r="B13268">
            <v>2041</v>
          </cell>
        </row>
        <row r="13269">
          <cell r="A13269" t="str">
            <v>220830075Irrigated</v>
          </cell>
          <cell r="B13269">
            <v>2007</v>
          </cell>
        </row>
        <row r="13270">
          <cell r="A13270" t="str">
            <v>220830075Nonirrigated</v>
          </cell>
          <cell r="B13270">
            <v>2007</v>
          </cell>
        </row>
        <row r="13271">
          <cell r="A13271" t="str">
            <v>470310711All</v>
          </cell>
          <cell r="B13271">
            <v>1967</v>
          </cell>
        </row>
        <row r="13272">
          <cell r="A13272" t="str">
            <v>470610711All</v>
          </cell>
          <cell r="B13272">
            <v>1967</v>
          </cell>
        </row>
        <row r="13273">
          <cell r="A13273" t="str">
            <v>400310075All</v>
          </cell>
          <cell r="B13273">
            <v>1965</v>
          </cell>
        </row>
        <row r="13274">
          <cell r="A13274" t="str">
            <v>400330075All</v>
          </cell>
          <cell r="B13274">
            <v>1965</v>
          </cell>
        </row>
        <row r="13275">
          <cell r="A13275" t="str">
            <v>350070075All</v>
          </cell>
          <cell r="B13275">
            <v>1946</v>
          </cell>
        </row>
        <row r="13276">
          <cell r="A13276" t="str">
            <v>350110075All</v>
          </cell>
          <cell r="B13276">
            <v>1946</v>
          </cell>
        </row>
        <row r="13277">
          <cell r="A13277" t="str">
            <v>350190075All</v>
          </cell>
          <cell r="B13277">
            <v>1946</v>
          </cell>
        </row>
        <row r="13278">
          <cell r="A13278" t="str">
            <v>350210075All</v>
          </cell>
          <cell r="B13278">
            <v>1946</v>
          </cell>
        </row>
        <row r="13279">
          <cell r="A13279" t="str">
            <v>350330075All</v>
          </cell>
          <cell r="B13279">
            <v>1946</v>
          </cell>
        </row>
        <row r="13280">
          <cell r="A13280" t="str">
            <v>350370075All</v>
          </cell>
          <cell r="B13280">
            <v>1946</v>
          </cell>
        </row>
        <row r="13281">
          <cell r="A13281" t="str">
            <v>350470075All</v>
          </cell>
          <cell r="B13281">
            <v>1946</v>
          </cell>
        </row>
        <row r="13282">
          <cell r="A13282" t="str">
            <v>350570075All</v>
          </cell>
          <cell r="B13282">
            <v>1946</v>
          </cell>
        </row>
        <row r="13283">
          <cell r="A13283" t="str">
            <v>350590075All</v>
          </cell>
          <cell r="B13283">
            <v>1946</v>
          </cell>
        </row>
        <row r="13284">
          <cell r="A13284" t="str">
            <v>120170075All</v>
          </cell>
          <cell r="B13284">
            <v>1891</v>
          </cell>
        </row>
        <row r="13285">
          <cell r="A13285" t="str">
            <v>120530075All</v>
          </cell>
          <cell r="B13285">
            <v>1891</v>
          </cell>
        </row>
        <row r="13286">
          <cell r="A13286" t="str">
            <v>120570075All</v>
          </cell>
          <cell r="B13286">
            <v>1891</v>
          </cell>
        </row>
        <row r="13287">
          <cell r="A13287" t="str">
            <v>120690075All</v>
          </cell>
          <cell r="B13287">
            <v>1891</v>
          </cell>
        </row>
        <row r="13288">
          <cell r="A13288" t="str">
            <v>120950075All</v>
          </cell>
          <cell r="B13288">
            <v>1891</v>
          </cell>
        </row>
        <row r="13289">
          <cell r="A13289" t="str">
            <v>120970075All</v>
          </cell>
          <cell r="B13289">
            <v>1891</v>
          </cell>
        </row>
        <row r="13290">
          <cell r="A13290" t="str">
            <v>121010075All</v>
          </cell>
          <cell r="B13290">
            <v>1891</v>
          </cell>
        </row>
        <row r="13291">
          <cell r="A13291" t="str">
            <v>121030075All</v>
          </cell>
          <cell r="B13291">
            <v>1891</v>
          </cell>
        </row>
        <row r="13292">
          <cell r="A13292" t="str">
            <v>121050075All</v>
          </cell>
          <cell r="B13292">
            <v>1891</v>
          </cell>
        </row>
        <row r="13293">
          <cell r="A13293" t="str">
            <v>410010714All</v>
          </cell>
          <cell r="B13293">
            <v>1806</v>
          </cell>
        </row>
        <row r="13294">
          <cell r="A13294" t="str">
            <v>410050714All</v>
          </cell>
          <cell r="B13294">
            <v>1806</v>
          </cell>
        </row>
        <row r="13295">
          <cell r="A13295" t="str">
            <v>410130714All</v>
          </cell>
          <cell r="B13295">
            <v>1806</v>
          </cell>
        </row>
        <row r="13296">
          <cell r="A13296" t="str">
            <v>410170714All</v>
          </cell>
          <cell r="B13296">
            <v>1806</v>
          </cell>
        </row>
        <row r="13297">
          <cell r="A13297" t="str">
            <v>410450714All</v>
          </cell>
          <cell r="B13297">
            <v>1806</v>
          </cell>
        </row>
        <row r="13298">
          <cell r="A13298" t="str">
            <v>410630714All</v>
          </cell>
          <cell r="B13298">
            <v>1806</v>
          </cell>
        </row>
        <row r="13299">
          <cell r="A13299" t="str">
            <v>410710714All</v>
          </cell>
          <cell r="B13299">
            <v>1806</v>
          </cell>
        </row>
        <row r="13300">
          <cell r="A13300" t="str">
            <v>120030075All</v>
          </cell>
          <cell r="B13300">
            <v>1785</v>
          </cell>
        </row>
        <row r="13301">
          <cell r="A13301" t="str">
            <v>120070075All</v>
          </cell>
          <cell r="B13301">
            <v>1785</v>
          </cell>
        </row>
        <row r="13302">
          <cell r="A13302" t="str">
            <v>120190075All</v>
          </cell>
          <cell r="B13302">
            <v>1785</v>
          </cell>
        </row>
        <row r="13303">
          <cell r="A13303" t="str">
            <v>120310075All</v>
          </cell>
          <cell r="B13303">
            <v>1785</v>
          </cell>
        </row>
        <row r="13304">
          <cell r="A13304" t="str">
            <v>120350075All</v>
          </cell>
          <cell r="B13304">
            <v>1785</v>
          </cell>
        </row>
        <row r="13305">
          <cell r="A13305" t="str">
            <v>121070075All</v>
          </cell>
          <cell r="B13305">
            <v>1785</v>
          </cell>
        </row>
        <row r="13306">
          <cell r="A13306" t="str">
            <v>121090075All</v>
          </cell>
          <cell r="B13306">
            <v>1785</v>
          </cell>
        </row>
        <row r="13307">
          <cell r="A13307" t="str">
            <v>121170075All</v>
          </cell>
          <cell r="B13307">
            <v>1785</v>
          </cell>
        </row>
        <row r="13308">
          <cell r="A13308" t="str">
            <v>121250075All</v>
          </cell>
          <cell r="B13308">
            <v>1785</v>
          </cell>
        </row>
        <row r="13309">
          <cell r="A13309" t="str">
            <v>121270075All</v>
          </cell>
          <cell r="B13309">
            <v>1785</v>
          </cell>
        </row>
        <row r="13310">
          <cell r="A13310" t="str">
            <v>120050075All</v>
          </cell>
          <cell r="B13310">
            <v>1755</v>
          </cell>
        </row>
        <row r="13311">
          <cell r="A13311" t="str">
            <v>120370075All</v>
          </cell>
          <cell r="B13311">
            <v>1755</v>
          </cell>
        </row>
        <row r="13312">
          <cell r="A13312" t="str">
            <v>120450075All</v>
          </cell>
          <cell r="B13312">
            <v>1755</v>
          </cell>
        </row>
        <row r="13313">
          <cell r="A13313" t="str">
            <v>120770075All</v>
          </cell>
          <cell r="B13313">
            <v>1755</v>
          </cell>
        </row>
        <row r="13314">
          <cell r="A13314" t="str">
            <v>121230075All</v>
          </cell>
          <cell r="B13314">
            <v>1755</v>
          </cell>
        </row>
        <row r="13315">
          <cell r="A13315" t="str">
            <v>518000129All</v>
          </cell>
          <cell r="B13315">
            <v>1697</v>
          </cell>
        </row>
        <row r="13316">
          <cell r="A13316" t="str">
            <v>410130711All</v>
          </cell>
          <cell r="B13316">
            <v>1674</v>
          </cell>
        </row>
        <row r="13317">
          <cell r="A13317" t="str">
            <v>410170711All</v>
          </cell>
          <cell r="B13317">
            <v>1674</v>
          </cell>
        </row>
        <row r="13318">
          <cell r="A13318" t="str">
            <v>410310711All</v>
          </cell>
          <cell r="B13318">
            <v>1674</v>
          </cell>
        </row>
        <row r="13319">
          <cell r="A13319" t="str">
            <v>410470711All</v>
          </cell>
          <cell r="B13319">
            <v>1674</v>
          </cell>
        </row>
        <row r="13320">
          <cell r="A13320" t="str">
            <v>410530711All</v>
          </cell>
          <cell r="B13320">
            <v>1674</v>
          </cell>
        </row>
        <row r="13321">
          <cell r="A13321" t="str">
            <v>410550711All</v>
          </cell>
          <cell r="B13321">
            <v>1674</v>
          </cell>
        </row>
        <row r="13322">
          <cell r="A13322" t="str">
            <v>410430067Irrigated</v>
          </cell>
          <cell r="B13322">
            <v>1642</v>
          </cell>
        </row>
        <row r="13323">
          <cell r="A13323" t="str">
            <v>410670067Irrigated</v>
          </cell>
          <cell r="B13323">
            <v>1642</v>
          </cell>
        </row>
        <row r="13324">
          <cell r="A13324" t="str">
            <v>400110075All</v>
          </cell>
          <cell r="B13324">
            <v>1568</v>
          </cell>
        </row>
        <row r="13325">
          <cell r="A13325" t="str">
            <v>511430711All</v>
          </cell>
          <cell r="B13325">
            <v>1550</v>
          </cell>
        </row>
        <row r="13326">
          <cell r="A13326" t="str">
            <v>515900711All</v>
          </cell>
          <cell r="B13326">
            <v>1550</v>
          </cell>
        </row>
        <row r="13327">
          <cell r="A13327" t="str">
            <v>060290079Irrigated</v>
          </cell>
          <cell r="B13327">
            <v>1481</v>
          </cell>
        </row>
        <row r="13328">
          <cell r="A13328" t="str">
            <v>300290711Irrigated</v>
          </cell>
          <cell r="B13328">
            <v>1481</v>
          </cell>
        </row>
        <row r="13329">
          <cell r="A13329" t="str">
            <v>470470711All</v>
          </cell>
          <cell r="B13329">
            <v>1456</v>
          </cell>
        </row>
        <row r="13330">
          <cell r="A13330" t="str">
            <v>511030078All</v>
          </cell>
          <cell r="B13330">
            <v>1438</v>
          </cell>
        </row>
        <row r="13331">
          <cell r="A13331" t="str">
            <v>511170078All</v>
          </cell>
          <cell r="B13331">
            <v>1438</v>
          </cell>
        </row>
        <row r="13332">
          <cell r="A13332" t="str">
            <v>511330078All</v>
          </cell>
          <cell r="B13332">
            <v>1438</v>
          </cell>
        </row>
        <row r="13333">
          <cell r="A13333" t="str">
            <v>511490078All</v>
          </cell>
          <cell r="B13333">
            <v>1438</v>
          </cell>
        </row>
        <row r="13334">
          <cell r="A13334" t="str">
            <v>511590078All</v>
          </cell>
          <cell r="B13334">
            <v>1438</v>
          </cell>
        </row>
        <row r="13335">
          <cell r="A13335" t="str">
            <v>511750078All</v>
          </cell>
          <cell r="B13335">
            <v>1438</v>
          </cell>
        </row>
        <row r="13336">
          <cell r="A13336" t="str">
            <v>511830078All</v>
          </cell>
          <cell r="B13336">
            <v>1438</v>
          </cell>
        </row>
        <row r="13337">
          <cell r="A13337" t="str">
            <v>511930078All</v>
          </cell>
          <cell r="B13337">
            <v>1438</v>
          </cell>
        </row>
        <row r="13338">
          <cell r="A13338" t="str">
            <v>518000078All</v>
          </cell>
          <cell r="B13338">
            <v>1438</v>
          </cell>
        </row>
        <row r="13339">
          <cell r="A13339" t="str">
            <v>300290067Irrigated</v>
          </cell>
          <cell r="B13339">
            <v>1418</v>
          </cell>
        </row>
        <row r="13340">
          <cell r="A13340" t="str">
            <v>400670075All</v>
          </cell>
          <cell r="B13340">
            <v>1407</v>
          </cell>
        </row>
        <row r="13341">
          <cell r="A13341" t="str">
            <v>280010075All</v>
          </cell>
          <cell r="B13341">
            <v>1400</v>
          </cell>
        </row>
        <row r="13342">
          <cell r="A13342" t="str">
            <v>280050075All</v>
          </cell>
          <cell r="B13342">
            <v>1400</v>
          </cell>
        </row>
        <row r="13343">
          <cell r="A13343" t="str">
            <v>280090075All</v>
          </cell>
          <cell r="B13343">
            <v>1400</v>
          </cell>
        </row>
        <row r="13344">
          <cell r="A13344" t="str">
            <v>280110075All</v>
          </cell>
          <cell r="B13344">
            <v>1400</v>
          </cell>
        </row>
        <row r="13345">
          <cell r="A13345" t="str">
            <v>280150075All</v>
          </cell>
          <cell r="B13345">
            <v>1400</v>
          </cell>
        </row>
        <row r="13346">
          <cell r="A13346" t="str">
            <v>280150075Irrigated</v>
          </cell>
          <cell r="B13346">
            <v>1400</v>
          </cell>
        </row>
        <row r="13347">
          <cell r="A13347" t="str">
            <v>280150075Nonirrigated</v>
          </cell>
          <cell r="B13347">
            <v>1400</v>
          </cell>
        </row>
        <row r="13348">
          <cell r="A13348" t="str">
            <v>280190075All</v>
          </cell>
          <cell r="B13348">
            <v>1400</v>
          </cell>
        </row>
        <row r="13349">
          <cell r="A13349" t="str">
            <v>280230075All</v>
          </cell>
          <cell r="B13349">
            <v>1400</v>
          </cell>
        </row>
        <row r="13350">
          <cell r="A13350" t="str">
            <v>280250075All</v>
          </cell>
          <cell r="B13350">
            <v>1400</v>
          </cell>
        </row>
        <row r="13351">
          <cell r="A13351" t="str">
            <v>280270075All</v>
          </cell>
          <cell r="B13351">
            <v>1400</v>
          </cell>
        </row>
        <row r="13352">
          <cell r="A13352" t="str">
            <v>280270075Irrigated</v>
          </cell>
          <cell r="B13352">
            <v>1400</v>
          </cell>
        </row>
        <row r="13353">
          <cell r="A13353" t="str">
            <v>280270075Nonirrigated</v>
          </cell>
          <cell r="B13353">
            <v>1400</v>
          </cell>
        </row>
        <row r="13354">
          <cell r="A13354" t="str">
            <v>280330075All</v>
          </cell>
          <cell r="B13354">
            <v>1400</v>
          </cell>
        </row>
        <row r="13355">
          <cell r="A13355" t="str">
            <v>280370075All</v>
          </cell>
          <cell r="B13355">
            <v>1400</v>
          </cell>
        </row>
        <row r="13356">
          <cell r="A13356" t="str">
            <v>280450075All</v>
          </cell>
          <cell r="B13356">
            <v>1400</v>
          </cell>
        </row>
        <row r="13357">
          <cell r="A13357" t="str">
            <v>280470075All</v>
          </cell>
          <cell r="B13357">
            <v>1400</v>
          </cell>
        </row>
        <row r="13358">
          <cell r="A13358" t="str">
            <v>280490075All</v>
          </cell>
          <cell r="B13358">
            <v>1400</v>
          </cell>
        </row>
        <row r="13359">
          <cell r="A13359" t="str">
            <v>280530075All</v>
          </cell>
          <cell r="B13359">
            <v>1400</v>
          </cell>
        </row>
        <row r="13360">
          <cell r="A13360" t="str">
            <v>280550075All</v>
          </cell>
          <cell r="B13360">
            <v>1400</v>
          </cell>
        </row>
        <row r="13361">
          <cell r="A13361" t="str">
            <v>280610075All</v>
          </cell>
          <cell r="B13361">
            <v>1400</v>
          </cell>
        </row>
        <row r="13362">
          <cell r="A13362" t="str">
            <v>280630075All</v>
          </cell>
          <cell r="B13362">
            <v>1400</v>
          </cell>
        </row>
        <row r="13363">
          <cell r="A13363" t="str">
            <v>280650075All</v>
          </cell>
          <cell r="B13363">
            <v>1400</v>
          </cell>
        </row>
        <row r="13364">
          <cell r="A13364" t="str">
            <v>280690075All</v>
          </cell>
          <cell r="B13364">
            <v>1400</v>
          </cell>
        </row>
        <row r="13365">
          <cell r="A13365" t="str">
            <v>280710075All</v>
          </cell>
          <cell r="B13365">
            <v>1400</v>
          </cell>
        </row>
        <row r="13366">
          <cell r="A13366" t="str">
            <v>280730075All</v>
          </cell>
          <cell r="B13366">
            <v>1400</v>
          </cell>
        </row>
        <row r="13367">
          <cell r="A13367" t="str">
            <v>280750075All</v>
          </cell>
          <cell r="B13367">
            <v>1400</v>
          </cell>
        </row>
        <row r="13368">
          <cell r="A13368" t="str">
            <v>280790075All</v>
          </cell>
          <cell r="B13368">
            <v>1400</v>
          </cell>
        </row>
        <row r="13369">
          <cell r="A13369" t="str">
            <v>280850075All</v>
          </cell>
          <cell r="B13369">
            <v>1400</v>
          </cell>
        </row>
        <row r="13370">
          <cell r="A13370" t="str">
            <v>280890075All</v>
          </cell>
          <cell r="B13370">
            <v>1400</v>
          </cell>
        </row>
        <row r="13371">
          <cell r="A13371" t="str">
            <v>280910075All</v>
          </cell>
          <cell r="B13371">
            <v>1400</v>
          </cell>
        </row>
        <row r="13372">
          <cell r="A13372" t="str">
            <v>280930075All</v>
          </cell>
          <cell r="B13372">
            <v>1400</v>
          </cell>
        </row>
        <row r="13373">
          <cell r="A13373" t="str">
            <v>280990075All</v>
          </cell>
          <cell r="B13373">
            <v>1400</v>
          </cell>
        </row>
        <row r="13374">
          <cell r="A13374" t="str">
            <v>281010075All</v>
          </cell>
          <cell r="B13374">
            <v>1400</v>
          </cell>
        </row>
        <row r="13375">
          <cell r="A13375" t="str">
            <v>281030075All</v>
          </cell>
          <cell r="B13375">
            <v>1400</v>
          </cell>
        </row>
        <row r="13376">
          <cell r="A13376" t="str">
            <v>281050075All</v>
          </cell>
          <cell r="B13376">
            <v>1400</v>
          </cell>
        </row>
        <row r="13377">
          <cell r="A13377" t="str">
            <v>281070075All</v>
          </cell>
          <cell r="B13377">
            <v>1400</v>
          </cell>
        </row>
        <row r="13378">
          <cell r="A13378" t="str">
            <v>281090075All</v>
          </cell>
          <cell r="B13378">
            <v>1400</v>
          </cell>
        </row>
        <row r="13379">
          <cell r="A13379" t="str">
            <v>281130075All</v>
          </cell>
          <cell r="B13379">
            <v>1400</v>
          </cell>
        </row>
        <row r="13380">
          <cell r="A13380" t="str">
            <v>281190075All</v>
          </cell>
          <cell r="B13380">
            <v>1400</v>
          </cell>
        </row>
        <row r="13381">
          <cell r="A13381" t="str">
            <v>281210075All</v>
          </cell>
          <cell r="B13381">
            <v>1400</v>
          </cell>
        </row>
        <row r="13382">
          <cell r="A13382" t="str">
            <v>281230075All</v>
          </cell>
          <cell r="B13382">
            <v>1400</v>
          </cell>
        </row>
        <row r="13383">
          <cell r="A13383" t="str">
            <v>281250075All</v>
          </cell>
          <cell r="B13383">
            <v>1400</v>
          </cell>
        </row>
        <row r="13384">
          <cell r="A13384" t="str">
            <v>281270075All</v>
          </cell>
          <cell r="B13384">
            <v>1400</v>
          </cell>
        </row>
        <row r="13385">
          <cell r="A13385" t="str">
            <v>281290075All</v>
          </cell>
          <cell r="B13385">
            <v>1400</v>
          </cell>
        </row>
        <row r="13386">
          <cell r="A13386" t="str">
            <v>281330075All</v>
          </cell>
          <cell r="B13386">
            <v>1400</v>
          </cell>
        </row>
        <row r="13387">
          <cell r="A13387" t="str">
            <v>281350075All</v>
          </cell>
          <cell r="B13387">
            <v>1400</v>
          </cell>
        </row>
        <row r="13388">
          <cell r="A13388" t="str">
            <v>281370075All</v>
          </cell>
          <cell r="B13388">
            <v>1400</v>
          </cell>
        </row>
        <row r="13389">
          <cell r="A13389" t="str">
            <v>281430075All</v>
          </cell>
          <cell r="B13389">
            <v>1400</v>
          </cell>
        </row>
        <row r="13390">
          <cell r="A13390" t="str">
            <v>281490075All</v>
          </cell>
          <cell r="B13390">
            <v>1400</v>
          </cell>
        </row>
        <row r="13391">
          <cell r="A13391" t="str">
            <v>281510075All</v>
          </cell>
          <cell r="B13391">
            <v>1400</v>
          </cell>
        </row>
        <row r="13392">
          <cell r="A13392" t="str">
            <v>281570075All</v>
          </cell>
          <cell r="B13392">
            <v>1400</v>
          </cell>
        </row>
        <row r="13393">
          <cell r="A13393" t="str">
            <v>281590075All</v>
          </cell>
          <cell r="B13393">
            <v>1400</v>
          </cell>
        </row>
        <row r="13394">
          <cell r="A13394" t="str">
            <v>281630075All</v>
          </cell>
          <cell r="B13394">
            <v>1400</v>
          </cell>
        </row>
        <row r="13395">
          <cell r="A13395" t="str">
            <v>360010067All</v>
          </cell>
          <cell r="B13395">
            <v>1372</v>
          </cell>
        </row>
        <row r="13396">
          <cell r="A13396" t="str">
            <v>360030067All</v>
          </cell>
          <cell r="B13396">
            <v>1372</v>
          </cell>
        </row>
        <row r="13397">
          <cell r="A13397" t="str">
            <v>360150067All</v>
          </cell>
          <cell r="B13397">
            <v>1372</v>
          </cell>
        </row>
        <row r="13398">
          <cell r="A13398" t="str">
            <v>360430067All</v>
          </cell>
          <cell r="B13398">
            <v>1372</v>
          </cell>
        </row>
        <row r="13399">
          <cell r="A13399" t="str">
            <v>360450067All</v>
          </cell>
          <cell r="B13399">
            <v>1372</v>
          </cell>
        </row>
        <row r="13400">
          <cell r="A13400" t="str">
            <v>360690067All</v>
          </cell>
          <cell r="B13400">
            <v>1372</v>
          </cell>
        </row>
        <row r="13401">
          <cell r="A13401" t="str">
            <v>360710067All</v>
          </cell>
          <cell r="B13401">
            <v>1372</v>
          </cell>
        </row>
        <row r="13402">
          <cell r="A13402" t="str">
            <v>360950067All</v>
          </cell>
          <cell r="B13402">
            <v>1372</v>
          </cell>
        </row>
        <row r="13403">
          <cell r="A13403" t="str">
            <v>361010067All</v>
          </cell>
          <cell r="B13403">
            <v>1372</v>
          </cell>
        </row>
        <row r="13404">
          <cell r="A13404" t="str">
            <v>361030067All</v>
          </cell>
          <cell r="B13404">
            <v>1372</v>
          </cell>
        </row>
        <row r="13405">
          <cell r="A13405" t="str">
            <v>361070067All</v>
          </cell>
          <cell r="B13405">
            <v>1372</v>
          </cell>
        </row>
        <row r="13406">
          <cell r="A13406" t="str">
            <v>361230067All</v>
          </cell>
          <cell r="B13406">
            <v>1372</v>
          </cell>
        </row>
        <row r="13407">
          <cell r="A13407" t="str">
            <v>230010067All</v>
          </cell>
          <cell r="B13407">
            <v>1365</v>
          </cell>
        </row>
        <row r="13408">
          <cell r="A13408" t="str">
            <v>230020067All</v>
          </cell>
          <cell r="B13408">
            <v>1365</v>
          </cell>
        </row>
        <row r="13409">
          <cell r="A13409" t="str">
            <v>230030067All</v>
          </cell>
          <cell r="B13409">
            <v>1365</v>
          </cell>
        </row>
        <row r="13410">
          <cell r="A13410" t="str">
            <v>230040067All</v>
          </cell>
          <cell r="B13410">
            <v>1365</v>
          </cell>
        </row>
        <row r="13411">
          <cell r="A13411" t="str">
            <v>230050067All</v>
          </cell>
          <cell r="B13411">
            <v>1365</v>
          </cell>
        </row>
        <row r="13412">
          <cell r="A13412" t="str">
            <v>230070067All</v>
          </cell>
          <cell r="B13412">
            <v>1365</v>
          </cell>
        </row>
        <row r="13413">
          <cell r="A13413" t="str">
            <v>230090067All</v>
          </cell>
          <cell r="B13413">
            <v>1365</v>
          </cell>
        </row>
        <row r="13414">
          <cell r="A13414" t="str">
            <v>230110067All</v>
          </cell>
          <cell r="B13414">
            <v>1365</v>
          </cell>
        </row>
        <row r="13415">
          <cell r="A13415" t="str">
            <v>230130067All</v>
          </cell>
          <cell r="B13415">
            <v>1365</v>
          </cell>
        </row>
        <row r="13416">
          <cell r="A13416" t="str">
            <v>230150067All</v>
          </cell>
          <cell r="B13416">
            <v>1365</v>
          </cell>
        </row>
        <row r="13417">
          <cell r="A13417" t="str">
            <v>230170067All</v>
          </cell>
          <cell r="B13417">
            <v>1365</v>
          </cell>
        </row>
        <row r="13418">
          <cell r="A13418" t="str">
            <v>230190067All</v>
          </cell>
          <cell r="B13418">
            <v>1365</v>
          </cell>
        </row>
        <row r="13419">
          <cell r="A13419" t="str">
            <v>230210067All</v>
          </cell>
          <cell r="B13419">
            <v>1365</v>
          </cell>
        </row>
        <row r="13420">
          <cell r="A13420" t="str">
            <v>230230067All</v>
          </cell>
          <cell r="B13420">
            <v>1365</v>
          </cell>
        </row>
        <row r="13421">
          <cell r="A13421" t="str">
            <v>230250067All</v>
          </cell>
          <cell r="B13421">
            <v>1365</v>
          </cell>
        </row>
        <row r="13422">
          <cell r="A13422" t="str">
            <v>230270067All</v>
          </cell>
          <cell r="B13422">
            <v>1365</v>
          </cell>
        </row>
        <row r="13423">
          <cell r="A13423" t="str">
            <v>230290067All</v>
          </cell>
          <cell r="B13423">
            <v>1365</v>
          </cell>
        </row>
        <row r="13424">
          <cell r="A13424" t="str">
            <v>230310067All</v>
          </cell>
          <cell r="B13424">
            <v>1365</v>
          </cell>
        </row>
        <row r="13425">
          <cell r="A13425" t="str">
            <v>550670714All</v>
          </cell>
          <cell r="B13425">
            <v>1362</v>
          </cell>
        </row>
        <row r="13426">
          <cell r="A13426" t="str">
            <v>270010714All</v>
          </cell>
          <cell r="B13426">
            <v>1349</v>
          </cell>
        </row>
        <row r="13427">
          <cell r="A13427" t="str">
            <v>270050714All</v>
          </cell>
          <cell r="B13427">
            <v>1349</v>
          </cell>
        </row>
        <row r="13428">
          <cell r="A13428" t="str">
            <v>270070714All</v>
          </cell>
          <cell r="B13428">
            <v>1349</v>
          </cell>
        </row>
        <row r="13429">
          <cell r="A13429" t="str">
            <v>270270714All</v>
          </cell>
          <cell r="B13429">
            <v>1349</v>
          </cell>
        </row>
        <row r="13430">
          <cell r="A13430" t="str">
            <v>270350714All</v>
          </cell>
          <cell r="B13430">
            <v>1349</v>
          </cell>
        </row>
        <row r="13431">
          <cell r="A13431" t="str">
            <v>270410714All</v>
          </cell>
          <cell r="B13431">
            <v>1349</v>
          </cell>
        </row>
        <row r="13432">
          <cell r="A13432" t="str">
            <v>270890714All</v>
          </cell>
          <cell r="B13432">
            <v>1349</v>
          </cell>
        </row>
        <row r="13433">
          <cell r="A13433" t="str">
            <v>271110714All</v>
          </cell>
          <cell r="B13433">
            <v>1349</v>
          </cell>
        </row>
        <row r="13434">
          <cell r="A13434" t="str">
            <v>271120714All</v>
          </cell>
          <cell r="B13434">
            <v>1349</v>
          </cell>
        </row>
        <row r="13435">
          <cell r="A13435" t="str">
            <v>271250714All</v>
          </cell>
          <cell r="B13435">
            <v>1349</v>
          </cell>
        </row>
        <row r="13436">
          <cell r="A13436" t="str">
            <v>040270714All</v>
          </cell>
          <cell r="B13436">
            <v>1318</v>
          </cell>
        </row>
        <row r="13437">
          <cell r="A13437" t="str">
            <v>040030047GARAll</v>
          </cell>
          <cell r="B13437">
            <v>1293</v>
          </cell>
        </row>
        <row r="13438">
          <cell r="A13438" t="str">
            <v>040270047GARAll</v>
          </cell>
          <cell r="B13438">
            <v>1293</v>
          </cell>
        </row>
        <row r="13439">
          <cell r="A13439" t="str">
            <v>160290711All</v>
          </cell>
          <cell r="B13439">
            <v>1288</v>
          </cell>
        </row>
        <row r="13440">
          <cell r="A13440" t="str">
            <v>160410711All</v>
          </cell>
          <cell r="B13440">
            <v>1288</v>
          </cell>
        </row>
        <row r="13441">
          <cell r="A13441" t="str">
            <v>380810067All</v>
          </cell>
          <cell r="B13441">
            <v>1288</v>
          </cell>
        </row>
        <row r="13442">
          <cell r="A13442" t="str">
            <v>470330714All</v>
          </cell>
          <cell r="B13442">
            <v>1267</v>
          </cell>
        </row>
        <row r="13443">
          <cell r="A13443" t="str">
            <v>060790079All</v>
          </cell>
          <cell r="B13443">
            <v>1260</v>
          </cell>
        </row>
        <row r="13444">
          <cell r="A13444" t="str">
            <v>370030711All</v>
          </cell>
          <cell r="B13444">
            <v>1260</v>
          </cell>
        </row>
        <row r="13445">
          <cell r="A13445" t="str">
            <v>370350711All</v>
          </cell>
          <cell r="B13445">
            <v>1260</v>
          </cell>
        </row>
        <row r="13446">
          <cell r="A13446" t="str">
            <v>370570711All</v>
          </cell>
          <cell r="B13446">
            <v>1260</v>
          </cell>
        </row>
        <row r="13447">
          <cell r="A13447" t="str">
            <v>370590711All</v>
          </cell>
          <cell r="B13447">
            <v>1260</v>
          </cell>
        </row>
        <row r="13448">
          <cell r="A13448" t="str">
            <v>371550711All</v>
          </cell>
          <cell r="B13448">
            <v>1260</v>
          </cell>
        </row>
        <row r="13449">
          <cell r="A13449" t="str">
            <v>371650711All</v>
          </cell>
          <cell r="B13449">
            <v>1260</v>
          </cell>
        </row>
        <row r="13450">
          <cell r="A13450" t="str">
            <v>210590711All</v>
          </cell>
          <cell r="B13450">
            <v>1244</v>
          </cell>
        </row>
        <row r="13451">
          <cell r="A13451" t="str">
            <v>410430067Nonirrigated</v>
          </cell>
          <cell r="B13451">
            <v>1231</v>
          </cell>
        </row>
        <row r="13452">
          <cell r="A13452" t="str">
            <v>410670067Nonirrigated</v>
          </cell>
          <cell r="B13452">
            <v>1231</v>
          </cell>
        </row>
        <row r="13453">
          <cell r="A13453" t="str">
            <v>300310067Irrigated</v>
          </cell>
          <cell r="B13453">
            <v>1214</v>
          </cell>
        </row>
        <row r="13454">
          <cell r="A13454" t="str">
            <v>211410711All</v>
          </cell>
          <cell r="B13454">
            <v>1207</v>
          </cell>
        </row>
        <row r="13455">
          <cell r="A13455" t="str">
            <v>212130711All</v>
          </cell>
          <cell r="B13455">
            <v>1207</v>
          </cell>
        </row>
        <row r="13456">
          <cell r="A13456" t="str">
            <v>212190711All</v>
          </cell>
          <cell r="B13456">
            <v>1207</v>
          </cell>
        </row>
        <row r="13457">
          <cell r="A13457" t="str">
            <v>471190711All</v>
          </cell>
          <cell r="B13457">
            <v>1194</v>
          </cell>
        </row>
        <row r="13458">
          <cell r="A13458" t="str">
            <v>471770711All</v>
          </cell>
          <cell r="B13458">
            <v>1194</v>
          </cell>
        </row>
        <row r="13459">
          <cell r="A13459" t="str">
            <v>040270079All</v>
          </cell>
          <cell r="B13459">
            <v>1190</v>
          </cell>
        </row>
        <row r="13460">
          <cell r="A13460" t="str">
            <v>300230711All</v>
          </cell>
          <cell r="B13460">
            <v>1184</v>
          </cell>
        </row>
        <row r="13461">
          <cell r="A13461" t="str">
            <v>300290711All</v>
          </cell>
          <cell r="B13461">
            <v>1184</v>
          </cell>
        </row>
        <row r="13462">
          <cell r="A13462" t="str">
            <v>300390711All</v>
          </cell>
          <cell r="B13462">
            <v>1184</v>
          </cell>
        </row>
        <row r="13463">
          <cell r="A13463" t="str">
            <v>300470711All</v>
          </cell>
          <cell r="B13463">
            <v>1184</v>
          </cell>
        </row>
        <row r="13464">
          <cell r="A13464" t="str">
            <v>300530711All</v>
          </cell>
          <cell r="B13464">
            <v>1184</v>
          </cell>
        </row>
        <row r="13465">
          <cell r="A13465" t="str">
            <v>300610711All</v>
          </cell>
          <cell r="B13465">
            <v>1184</v>
          </cell>
        </row>
        <row r="13466">
          <cell r="A13466" t="str">
            <v>300630711All</v>
          </cell>
          <cell r="B13466">
            <v>1184</v>
          </cell>
        </row>
        <row r="13467">
          <cell r="A13467" t="str">
            <v>300770711All</v>
          </cell>
          <cell r="B13467">
            <v>1184</v>
          </cell>
        </row>
        <row r="13468">
          <cell r="A13468" t="str">
            <v>300810711All</v>
          </cell>
          <cell r="B13468">
            <v>1184</v>
          </cell>
        </row>
        <row r="13469">
          <cell r="A13469" t="str">
            <v>300890711All</v>
          </cell>
          <cell r="B13469">
            <v>1184</v>
          </cell>
        </row>
        <row r="13470">
          <cell r="A13470" t="str">
            <v>450330129All</v>
          </cell>
          <cell r="B13470">
            <v>1163</v>
          </cell>
        </row>
        <row r="13471">
          <cell r="A13471" t="str">
            <v>450670129All</v>
          </cell>
          <cell r="B13471">
            <v>1163</v>
          </cell>
        </row>
        <row r="13472">
          <cell r="A13472" t="str">
            <v>450690129All</v>
          </cell>
          <cell r="B13472">
            <v>1163</v>
          </cell>
        </row>
        <row r="13473">
          <cell r="A13473" t="str">
            <v>130010711All</v>
          </cell>
          <cell r="B13473">
            <v>1154</v>
          </cell>
        </row>
        <row r="13474">
          <cell r="A13474" t="str">
            <v>130030711All</v>
          </cell>
          <cell r="B13474">
            <v>1154</v>
          </cell>
        </row>
        <row r="13475">
          <cell r="A13475" t="str">
            <v>130050711All</v>
          </cell>
          <cell r="B13475">
            <v>1154</v>
          </cell>
        </row>
        <row r="13476">
          <cell r="A13476" t="str">
            <v>130070711All</v>
          </cell>
          <cell r="B13476">
            <v>1154</v>
          </cell>
        </row>
        <row r="13477">
          <cell r="A13477" t="str">
            <v>130090711All</v>
          </cell>
          <cell r="B13477">
            <v>1154</v>
          </cell>
        </row>
        <row r="13478">
          <cell r="A13478" t="str">
            <v>130110711All</v>
          </cell>
          <cell r="B13478">
            <v>1154</v>
          </cell>
        </row>
        <row r="13479">
          <cell r="A13479" t="str">
            <v>130130711All</v>
          </cell>
          <cell r="B13479">
            <v>1154</v>
          </cell>
        </row>
        <row r="13480">
          <cell r="A13480" t="str">
            <v>130170711All</v>
          </cell>
          <cell r="B13480">
            <v>1154</v>
          </cell>
        </row>
        <row r="13481">
          <cell r="A13481" t="str">
            <v>130190711All</v>
          </cell>
          <cell r="B13481">
            <v>1154</v>
          </cell>
        </row>
        <row r="13482">
          <cell r="A13482" t="str">
            <v>130210711All</v>
          </cell>
          <cell r="B13482">
            <v>1154</v>
          </cell>
        </row>
        <row r="13483">
          <cell r="A13483" t="str">
            <v>130230711All</v>
          </cell>
          <cell r="B13483">
            <v>1154</v>
          </cell>
        </row>
        <row r="13484">
          <cell r="A13484" t="str">
            <v>130250711All</v>
          </cell>
          <cell r="B13484">
            <v>1154</v>
          </cell>
        </row>
        <row r="13485">
          <cell r="A13485" t="str">
            <v>130270711All</v>
          </cell>
          <cell r="B13485">
            <v>1154</v>
          </cell>
        </row>
        <row r="13486">
          <cell r="A13486" t="str">
            <v>130290711All</v>
          </cell>
          <cell r="B13486">
            <v>1154</v>
          </cell>
        </row>
        <row r="13487">
          <cell r="A13487" t="str">
            <v>130310711All</v>
          </cell>
          <cell r="B13487">
            <v>1154</v>
          </cell>
        </row>
        <row r="13488">
          <cell r="A13488" t="str">
            <v>130330711All</v>
          </cell>
          <cell r="B13488">
            <v>1154</v>
          </cell>
        </row>
        <row r="13489">
          <cell r="A13489" t="str">
            <v>130350711All</v>
          </cell>
          <cell r="B13489">
            <v>1154</v>
          </cell>
        </row>
        <row r="13490">
          <cell r="A13490" t="str">
            <v>130370711All</v>
          </cell>
          <cell r="B13490">
            <v>1154</v>
          </cell>
        </row>
        <row r="13491">
          <cell r="A13491" t="str">
            <v>130390711All</v>
          </cell>
          <cell r="B13491">
            <v>1154</v>
          </cell>
        </row>
        <row r="13492">
          <cell r="A13492" t="str">
            <v>130430711All</v>
          </cell>
          <cell r="B13492">
            <v>1154</v>
          </cell>
        </row>
        <row r="13493">
          <cell r="A13493" t="str">
            <v>130450711All</v>
          </cell>
          <cell r="B13493">
            <v>1154</v>
          </cell>
        </row>
        <row r="13494">
          <cell r="A13494" t="str">
            <v>130470711All</v>
          </cell>
          <cell r="B13494">
            <v>1154</v>
          </cell>
        </row>
        <row r="13495">
          <cell r="A13495" t="str">
            <v>130490711All</v>
          </cell>
          <cell r="B13495">
            <v>1154</v>
          </cell>
        </row>
        <row r="13496">
          <cell r="A13496" t="str">
            <v>130510711All</v>
          </cell>
          <cell r="B13496">
            <v>1154</v>
          </cell>
        </row>
        <row r="13497">
          <cell r="A13497" t="str">
            <v>130530711All</v>
          </cell>
          <cell r="B13497">
            <v>1154</v>
          </cell>
        </row>
        <row r="13498">
          <cell r="A13498" t="str">
            <v>130590711All</v>
          </cell>
          <cell r="B13498">
            <v>1154</v>
          </cell>
        </row>
        <row r="13499">
          <cell r="A13499" t="str">
            <v>130610711All</v>
          </cell>
          <cell r="B13499">
            <v>1154</v>
          </cell>
        </row>
        <row r="13500">
          <cell r="A13500" t="str">
            <v>130630711All</v>
          </cell>
          <cell r="B13500">
            <v>1154</v>
          </cell>
        </row>
        <row r="13501">
          <cell r="A13501" t="str">
            <v>130650711All</v>
          </cell>
          <cell r="B13501">
            <v>1154</v>
          </cell>
        </row>
        <row r="13502">
          <cell r="A13502" t="str">
            <v>130670711All</v>
          </cell>
          <cell r="B13502">
            <v>1154</v>
          </cell>
        </row>
        <row r="13503">
          <cell r="A13503" t="str">
            <v>130690711All</v>
          </cell>
          <cell r="B13503">
            <v>1154</v>
          </cell>
        </row>
        <row r="13504">
          <cell r="A13504" t="str">
            <v>130710711All</v>
          </cell>
          <cell r="B13504">
            <v>1154</v>
          </cell>
        </row>
        <row r="13505">
          <cell r="A13505" t="str">
            <v>130730711All</v>
          </cell>
          <cell r="B13505">
            <v>1154</v>
          </cell>
        </row>
        <row r="13506">
          <cell r="A13506" t="str">
            <v>130750711All</v>
          </cell>
          <cell r="B13506">
            <v>1154</v>
          </cell>
        </row>
        <row r="13507">
          <cell r="A13507" t="str">
            <v>130770711All</v>
          </cell>
          <cell r="B13507">
            <v>1154</v>
          </cell>
        </row>
        <row r="13508">
          <cell r="A13508" t="str">
            <v>130790711All</v>
          </cell>
          <cell r="B13508">
            <v>1154</v>
          </cell>
        </row>
        <row r="13509">
          <cell r="A13509" t="str">
            <v>130810711All</v>
          </cell>
          <cell r="B13509">
            <v>1154</v>
          </cell>
        </row>
        <row r="13510">
          <cell r="A13510" t="str">
            <v>130830711All</v>
          </cell>
          <cell r="B13510">
            <v>1154</v>
          </cell>
        </row>
        <row r="13511">
          <cell r="A13511" t="str">
            <v>130850711All</v>
          </cell>
          <cell r="B13511">
            <v>1154</v>
          </cell>
        </row>
        <row r="13512">
          <cell r="A13512" t="str">
            <v>130870711All</v>
          </cell>
          <cell r="B13512">
            <v>1154</v>
          </cell>
        </row>
        <row r="13513">
          <cell r="A13513" t="str">
            <v>130890711All</v>
          </cell>
          <cell r="B13513">
            <v>1154</v>
          </cell>
        </row>
        <row r="13514">
          <cell r="A13514" t="str">
            <v>130910711All</v>
          </cell>
          <cell r="B13514">
            <v>1154</v>
          </cell>
        </row>
        <row r="13515">
          <cell r="A13515" t="str">
            <v>130930711All</v>
          </cell>
          <cell r="B13515">
            <v>1154</v>
          </cell>
        </row>
        <row r="13516">
          <cell r="A13516" t="str">
            <v>130950711All</v>
          </cell>
          <cell r="B13516">
            <v>1154</v>
          </cell>
        </row>
        <row r="13517">
          <cell r="A13517" t="str">
            <v>130970711All</v>
          </cell>
          <cell r="B13517">
            <v>1154</v>
          </cell>
        </row>
        <row r="13518">
          <cell r="A13518" t="str">
            <v>130990711All</v>
          </cell>
          <cell r="B13518">
            <v>1154</v>
          </cell>
        </row>
        <row r="13519">
          <cell r="A13519" t="str">
            <v>131010711All</v>
          </cell>
          <cell r="B13519">
            <v>1154</v>
          </cell>
        </row>
        <row r="13520">
          <cell r="A13520" t="str">
            <v>131030711All</v>
          </cell>
          <cell r="B13520">
            <v>1154</v>
          </cell>
        </row>
        <row r="13521">
          <cell r="A13521" t="str">
            <v>131050711All</v>
          </cell>
          <cell r="B13521">
            <v>1154</v>
          </cell>
        </row>
        <row r="13522">
          <cell r="A13522" t="str">
            <v>131070711All</v>
          </cell>
          <cell r="B13522">
            <v>1154</v>
          </cell>
        </row>
        <row r="13523">
          <cell r="A13523" t="str">
            <v>131090711All</v>
          </cell>
          <cell r="B13523">
            <v>1154</v>
          </cell>
        </row>
        <row r="13524">
          <cell r="A13524" t="str">
            <v>131110711All</v>
          </cell>
          <cell r="B13524">
            <v>1154</v>
          </cell>
        </row>
        <row r="13525">
          <cell r="A13525" t="str">
            <v>131130711All</v>
          </cell>
          <cell r="B13525">
            <v>1154</v>
          </cell>
        </row>
        <row r="13526">
          <cell r="A13526" t="str">
            <v>131170711All</v>
          </cell>
          <cell r="B13526">
            <v>1154</v>
          </cell>
        </row>
        <row r="13527">
          <cell r="A13527" t="str">
            <v>131210711All</v>
          </cell>
          <cell r="B13527">
            <v>1154</v>
          </cell>
        </row>
        <row r="13528">
          <cell r="A13528" t="str">
            <v>131230711All</v>
          </cell>
          <cell r="B13528">
            <v>1154</v>
          </cell>
        </row>
        <row r="13529">
          <cell r="A13529" t="str">
            <v>131250711All</v>
          </cell>
          <cell r="B13529">
            <v>1154</v>
          </cell>
        </row>
        <row r="13530">
          <cell r="A13530" t="str">
            <v>131270711All</v>
          </cell>
          <cell r="B13530">
            <v>1154</v>
          </cell>
        </row>
        <row r="13531">
          <cell r="A13531" t="str">
            <v>131310711All</v>
          </cell>
          <cell r="B13531">
            <v>1154</v>
          </cell>
        </row>
        <row r="13532">
          <cell r="A13532" t="str">
            <v>131330711All</v>
          </cell>
          <cell r="B13532">
            <v>1154</v>
          </cell>
        </row>
        <row r="13533">
          <cell r="A13533" t="str">
            <v>131350711All</v>
          </cell>
          <cell r="B13533">
            <v>1154</v>
          </cell>
        </row>
        <row r="13534">
          <cell r="A13534" t="str">
            <v>131370711All</v>
          </cell>
          <cell r="B13534">
            <v>1154</v>
          </cell>
        </row>
        <row r="13535">
          <cell r="A13535" t="str">
            <v>131390711All</v>
          </cell>
          <cell r="B13535">
            <v>1154</v>
          </cell>
        </row>
        <row r="13536">
          <cell r="A13536" t="str">
            <v>131410711All</v>
          </cell>
          <cell r="B13536">
            <v>1154</v>
          </cell>
        </row>
        <row r="13537">
          <cell r="A13537" t="str">
            <v>131430711All</v>
          </cell>
          <cell r="B13537">
            <v>1154</v>
          </cell>
        </row>
        <row r="13538">
          <cell r="A13538" t="str">
            <v>131450711All</v>
          </cell>
          <cell r="B13538">
            <v>1154</v>
          </cell>
        </row>
        <row r="13539">
          <cell r="A13539" t="str">
            <v>131490711All</v>
          </cell>
          <cell r="B13539">
            <v>1154</v>
          </cell>
        </row>
        <row r="13540">
          <cell r="A13540" t="str">
            <v>131510711All</v>
          </cell>
          <cell r="B13540">
            <v>1154</v>
          </cell>
        </row>
        <row r="13541">
          <cell r="A13541" t="str">
            <v>131530711All</v>
          </cell>
          <cell r="B13541">
            <v>1154</v>
          </cell>
        </row>
        <row r="13542">
          <cell r="A13542" t="str">
            <v>131550711All</v>
          </cell>
          <cell r="B13542">
            <v>1154</v>
          </cell>
        </row>
        <row r="13543">
          <cell r="A13543" t="str">
            <v>131570711All</v>
          </cell>
          <cell r="B13543">
            <v>1154</v>
          </cell>
        </row>
        <row r="13544">
          <cell r="A13544" t="str">
            <v>131590711All</v>
          </cell>
          <cell r="B13544">
            <v>1154</v>
          </cell>
        </row>
        <row r="13545">
          <cell r="A13545" t="str">
            <v>131610711All</v>
          </cell>
          <cell r="B13545">
            <v>1154</v>
          </cell>
        </row>
        <row r="13546">
          <cell r="A13546" t="str">
            <v>131630711All</v>
          </cell>
          <cell r="B13546">
            <v>1154</v>
          </cell>
        </row>
        <row r="13547">
          <cell r="A13547" t="str">
            <v>131650711All</v>
          </cell>
          <cell r="B13547">
            <v>1154</v>
          </cell>
        </row>
        <row r="13548">
          <cell r="A13548" t="str">
            <v>131670711All</v>
          </cell>
          <cell r="B13548">
            <v>1154</v>
          </cell>
        </row>
        <row r="13549">
          <cell r="A13549" t="str">
            <v>131690711All</v>
          </cell>
          <cell r="B13549">
            <v>1154</v>
          </cell>
        </row>
        <row r="13550">
          <cell r="A13550" t="str">
            <v>131710711All</v>
          </cell>
          <cell r="B13550">
            <v>1154</v>
          </cell>
        </row>
        <row r="13551">
          <cell r="A13551" t="str">
            <v>131730711All</v>
          </cell>
          <cell r="B13551">
            <v>1154</v>
          </cell>
        </row>
        <row r="13552">
          <cell r="A13552" t="str">
            <v>131750711All</v>
          </cell>
          <cell r="B13552">
            <v>1154</v>
          </cell>
        </row>
        <row r="13553">
          <cell r="A13553" t="str">
            <v>131770711All</v>
          </cell>
          <cell r="B13553">
            <v>1154</v>
          </cell>
        </row>
        <row r="13554">
          <cell r="A13554" t="str">
            <v>131790711All</v>
          </cell>
          <cell r="B13554">
            <v>1154</v>
          </cell>
        </row>
        <row r="13555">
          <cell r="A13555" t="str">
            <v>131810711All</v>
          </cell>
          <cell r="B13555">
            <v>1154</v>
          </cell>
        </row>
        <row r="13556">
          <cell r="A13556" t="str">
            <v>131830711All</v>
          </cell>
          <cell r="B13556">
            <v>1154</v>
          </cell>
        </row>
        <row r="13557">
          <cell r="A13557" t="str">
            <v>131850711All</v>
          </cell>
          <cell r="B13557">
            <v>1154</v>
          </cell>
        </row>
        <row r="13558">
          <cell r="A13558" t="str">
            <v>131870711All</v>
          </cell>
          <cell r="B13558">
            <v>1154</v>
          </cell>
        </row>
        <row r="13559">
          <cell r="A13559" t="str">
            <v>131890711All</v>
          </cell>
          <cell r="B13559">
            <v>1154</v>
          </cell>
        </row>
        <row r="13560">
          <cell r="A13560" t="str">
            <v>131910711All</v>
          </cell>
          <cell r="B13560">
            <v>1154</v>
          </cell>
        </row>
        <row r="13561">
          <cell r="A13561" t="str">
            <v>131930711All</v>
          </cell>
          <cell r="B13561">
            <v>1154</v>
          </cell>
        </row>
        <row r="13562">
          <cell r="A13562" t="str">
            <v>131950711All</v>
          </cell>
          <cell r="B13562">
            <v>1154</v>
          </cell>
        </row>
        <row r="13563">
          <cell r="A13563" t="str">
            <v>131970711All</v>
          </cell>
          <cell r="B13563">
            <v>1154</v>
          </cell>
        </row>
        <row r="13564">
          <cell r="A13564" t="str">
            <v>131990711All</v>
          </cell>
          <cell r="B13564">
            <v>1154</v>
          </cell>
        </row>
        <row r="13565">
          <cell r="A13565" t="str">
            <v>132010711All</v>
          </cell>
          <cell r="B13565">
            <v>1154</v>
          </cell>
        </row>
        <row r="13566">
          <cell r="A13566" t="str">
            <v>132050711All</v>
          </cell>
          <cell r="B13566">
            <v>1154</v>
          </cell>
        </row>
        <row r="13567">
          <cell r="A13567" t="str">
            <v>132070711All</v>
          </cell>
          <cell r="B13567">
            <v>1154</v>
          </cell>
        </row>
        <row r="13568">
          <cell r="A13568" t="str">
            <v>132090711All</v>
          </cell>
          <cell r="B13568">
            <v>1154</v>
          </cell>
        </row>
        <row r="13569">
          <cell r="A13569" t="str">
            <v>132110711All</v>
          </cell>
          <cell r="B13569">
            <v>1154</v>
          </cell>
        </row>
        <row r="13570">
          <cell r="A13570" t="str">
            <v>132150711All</v>
          </cell>
          <cell r="B13570">
            <v>1154</v>
          </cell>
        </row>
        <row r="13571">
          <cell r="A13571" t="str">
            <v>132170711All</v>
          </cell>
          <cell r="B13571">
            <v>1154</v>
          </cell>
        </row>
        <row r="13572">
          <cell r="A13572" t="str">
            <v>132190711All</v>
          </cell>
          <cell r="B13572">
            <v>1154</v>
          </cell>
        </row>
        <row r="13573">
          <cell r="A13573" t="str">
            <v>132210711All</v>
          </cell>
          <cell r="B13573">
            <v>1154</v>
          </cell>
        </row>
        <row r="13574">
          <cell r="A13574" t="str">
            <v>132230711All</v>
          </cell>
          <cell r="B13574">
            <v>1154</v>
          </cell>
        </row>
        <row r="13575">
          <cell r="A13575" t="str">
            <v>132250711All</v>
          </cell>
          <cell r="B13575">
            <v>1154</v>
          </cell>
        </row>
        <row r="13576">
          <cell r="A13576" t="str">
            <v>132270711All</v>
          </cell>
          <cell r="B13576">
            <v>1154</v>
          </cell>
        </row>
        <row r="13577">
          <cell r="A13577" t="str">
            <v>132290711All</v>
          </cell>
          <cell r="B13577">
            <v>1154</v>
          </cell>
        </row>
        <row r="13578">
          <cell r="A13578" t="str">
            <v>132310711All</v>
          </cell>
          <cell r="B13578">
            <v>1154</v>
          </cell>
        </row>
        <row r="13579">
          <cell r="A13579" t="str">
            <v>132330711All</v>
          </cell>
          <cell r="B13579">
            <v>1154</v>
          </cell>
        </row>
        <row r="13580">
          <cell r="A13580" t="str">
            <v>132350711All</v>
          </cell>
          <cell r="B13580">
            <v>1154</v>
          </cell>
        </row>
        <row r="13581">
          <cell r="A13581" t="str">
            <v>132370711All</v>
          </cell>
          <cell r="B13581">
            <v>1154</v>
          </cell>
        </row>
        <row r="13582">
          <cell r="A13582" t="str">
            <v>132390711All</v>
          </cell>
          <cell r="B13582">
            <v>1154</v>
          </cell>
        </row>
        <row r="13583">
          <cell r="A13583" t="str">
            <v>132410711All</v>
          </cell>
          <cell r="B13583">
            <v>1154</v>
          </cell>
        </row>
        <row r="13584">
          <cell r="A13584" t="str">
            <v>132430711All</v>
          </cell>
          <cell r="B13584">
            <v>1154</v>
          </cell>
        </row>
        <row r="13585">
          <cell r="A13585" t="str">
            <v>132450711All</v>
          </cell>
          <cell r="B13585">
            <v>1154</v>
          </cell>
        </row>
        <row r="13586">
          <cell r="A13586" t="str">
            <v>132470711All</v>
          </cell>
          <cell r="B13586">
            <v>1154</v>
          </cell>
        </row>
        <row r="13587">
          <cell r="A13587" t="str">
            <v>132490711All</v>
          </cell>
          <cell r="B13587">
            <v>1154</v>
          </cell>
        </row>
        <row r="13588">
          <cell r="A13588" t="str">
            <v>132510711All</v>
          </cell>
          <cell r="B13588">
            <v>1154</v>
          </cell>
        </row>
        <row r="13589">
          <cell r="A13589" t="str">
            <v>132530711All</v>
          </cell>
          <cell r="B13589">
            <v>1154</v>
          </cell>
        </row>
        <row r="13590">
          <cell r="A13590" t="str">
            <v>132550711All</v>
          </cell>
          <cell r="B13590">
            <v>1154</v>
          </cell>
        </row>
        <row r="13591">
          <cell r="A13591" t="str">
            <v>132570711All</v>
          </cell>
          <cell r="B13591">
            <v>1154</v>
          </cell>
        </row>
        <row r="13592">
          <cell r="A13592" t="str">
            <v>132590711All</v>
          </cell>
          <cell r="B13592">
            <v>1154</v>
          </cell>
        </row>
        <row r="13593">
          <cell r="A13593" t="str">
            <v>132610711All</v>
          </cell>
          <cell r="B13593">
            <v>1154</v>
          </cell>
        </row>
        <row r="13594">
          <cell r="A13594" t="str">
            <v>132630711All</v>
          </cell>
          <cell r="B13594">
            <v>1154</v>
          </cell>
        </row>
        <row r="13595">
          <cell r="A13595" t="str">
            <v>132650711All</v>
          </cell>
          <cell r="B13595">
            <v>1154</v>
          </cell>
        </row>
        <row r="13596">
          <cell r="A13596" t="str">
            <v>132670711All</v>
          </cell>
          <cell r="B13596">
            <v>1154</v>
          </cell>
        </row>
        <row r="13597">
          <cell r="A13597" t="str">
            <v>132690711All</v>
          </cell>
          <cell r="B13597">
            <v>1154</v>
          </cell>
        </row>
        <row r="13598">
          <cell r="A13598" t="str">
            <v>132710711All</v>
          </cell>
          <cell r="B13598">
            <v>1154</v>
          </cell>
        </row>
        <row r="13599">
          <cell r="A13599" t="str">
            <v>132730711All</v>
          </cell>
          <cell r="B13599">
            <v>1154</v>
          </cell>
        </row>
        <row r="13600">
          <cell r="A13600" t="str">
            <v>132750711All</v>
          </cell>
          <cell r="B13600">
            <v>1154</v>
          </cell>
        </row>
        <row r="13601">
          <cell r="A13601" t="str">
            <v>132770711All</v>
          </cell>
          <cell r="B13601">
            <v>1154</v>
          </cell>
        </row>
        <row r="13602">
          <cell r="A13602" t="str">
            <v>132790711All</v>
          </cell>
          <cell r="B13602">
            <v>1154</v>
          </cell>
        </row>
        <row r="13603">
          <cell r="A13603" t="str">
            <v>132810711All</v>
          </cell>
          <cell r="B13603">
            <v>1154</v>
          </cell>
        </row>
        <row r="13604">
          <cell r="A13604" t="str">
            <v>132830711All</v>
          </cell>
          <cell r="B13604">
            <v>1154</v>
          </cell>
        </row>
        <row r="13605">
          <cell r="A13605" t="str">
            <v>132850711All</v>
          </cell>
          <cell r="B13605">
            <v>1154</v>
          </cell>
        </row>
        <row r="13606">
          <cell r="A13606" t="str">
            <v>132870711All</v>
          </cell>
          <cell r="B13606">
            <v>1154</v>
          </cell>
        </row>
        <row r="13607">
          <cell r="A13607" t="str">
            <v>132890711All</v>
          </cell>
          <cell r="B13607">
            <v>1154</v>
          </cell>
        </row>
        <row r="13608">
          <cell r="A13608" t="str">
            <v>132910711All</v>
          </cell>
          <cell r="B13608">
            <v>1154</v>
          </cell>
        </row>
        <row r="13609">
          <cell r="A13609" t="str">
            <v>132930711All</v>
          </cell>
          <cell r="B13609">
            <v>1154</v>
          </cell>
        </row>
        <row r="13610">
          <cell r="A13610" t="str">
            <v>132970711All</v>
          </cell>
          <cell r="B13610">
            <v>1154</v>
          </cell>
        </row>
        <row r="13611">
          <cell r="A13611" t="str">
            <v>132990711All</v>
          </cell>
          <cell r="B13611">
            <v>1154</v>
          </cell>
        </row>
        <row r="13612">
          <cell r="A13612" t="str">
            <v>133010711All</v>
          </cell>
          <cell r="B13612">
            <v>1154</v>
          </cell>
        </row>
        <row r="13613">
          <cell r="A13613" t="str">
            <v>133030711All</v>
          </cell>
          <cell r="B13613">
            <v>1154</v>
          </cell>
        </row>
        <row r="13614">
          <cell r="A13614" t="str">
            <v>133050711All</v>
          </cell>
          <cell r="B13614">
            <v>1154</v>
          </cell>
        </row>
        <row r="13615">
          <cell r="A13615" t="str">
            <v>133070711All</v>
          </cell>
          <cell r="B13615">
            <v>1154</v>
          </cell>
        </row>
        <row r="13616">
          <cell r="A13616" t="str">
            <v>133090711All</v>
          </cell>
          <cell r="B13616">
            <v>1154</v>
          </cell>
        </row>
        <row r="13617">
          <cell r="A13617" t="str">
            <v>133110711All</v>
          </cell>
          <cell r="B13617">
            <v>1154</v>
          </cell>
        </row>
        <row r="13618">
          <cell r="A13618" t="str">
            <v>133130711All</v>
          </cell>
          <cell r="B13618">
            <v>1154</v>
          </cell>
        </row>
        <row r="13619">
          <cell r="A13619" t="str">
            <v>133150711All</v>
          </cell>
          <cell r="B13619">
            <v>1154</v>
          </cell>
        </row>
        <row r="13620">
          <cell r="A13620" t="str">
            <v>133170711All</v>
          </cell>
          <cell r="B13620">
            <v>1154</v>
          </cell>
        </row>
        <row r="13621">
          <cell r="A13621" t="str">
            <v>133190711All</v>
          </cell>
          <cell r="B13621">
            <v>1154</v>
          </cell>
        </row>
        <row r="13622">
          <cell r="A13622" t="str">
            <v>133210711All</v>
          </cell>
          <cell r="B13622">
            <v>1154</v>
          </cell>
        </row>
        <row r="13623">
          <cell r="A13623" t="str">
            <v>260130067All</v>
          </cell>
          <cell r="B13623">
            <v>1142</v>
          </cell>
        </row>
        <row r="13624">
          <cell r="A13624" t="str">
            <v>260410067All</v>
          </cell>
          <cell r="B13624">
            <v>1142</v>
          </cell>
        </row>
        <row r="13625">
          <cell r="A13625" t="str">
            <v>260610067All</v>
          </cell>
          <cell r="B13625">
            <v>1142</v>
          </cell>
        </row>
        <row r="13626">
          <cell r="A13626" t="str">
            <v>300230067All</v>
          </cell>
          <cell r="B13626">
            <v>1134</v>
          </cell>
        </row>
        <row r="13627">
          <cell r="A13627" t="str">
            <v>300290067All</v>
          </cell>
          <cell r="B13627">
            <v>1134</v>
          </cell>
        </row>
        <row r="13628">
          <cell r="A13628" t="str">
            <v>300390067All</v>
          </cell>
          <cell r="B13628">
            <v>1134</v>
          </cell>
        </row>
        <row r="13629">
          <cell r="A13629" t="str">
            <v>300530067All</v>
          </cell>
          <cell r="B13629">
            <v>1134</v>
          </cell>
        </row>
        <row r="13630">
          <cell r="A13630" t="str">
            <v>300610067All</v>
          </cell>
          <cell r="B13630">
            <v>1134</v>
          </cell>
        </row>
        <row r="13631">
          <cell r="A13631" t="str">
            <v>300630067All</v>
          </cell>
          <cell r="B13631">
            <v>1134</v>
          </cell>
        </row>
        <row r="13632">
          <cell r="A13632" t="str">
            <v>300770067All</v>
          </cell>
          <cell r="B13632">
            <v>1134</v>
          </cell>
        </row>
        <row r="13633">
          <cell r="A13633" t="str">
            <v>300810067All</v>
          </cell>
          <cell r="B13633">
            <v>1134</v>
          </cell>
        </row>
        <row r="13634">
          <cell r="A13634" t="str">
            <v>300890067All</v>
          </cell>
          <cell r="B13634">
            <v>1134</v>
          </cell>
        </row>
        <row r="13635">
          <cell r="A13635" t="str">
            <v>010790711Nonirrigated</v>
          </cell>
          <cell r="B13635">
            <v>1127</v>
          </cell>
        </row>
        <row r="13636">
          <cell r="A13636" t="str">
            <v>010890711Nonirrigated</v>
          </cell>
          <cell r="B13636">
            <v>1127</v>
          </cell>
        </row>
        <row r="13637">
          <cell r="A13637" t="str">
            <v>011030711Nonirrigated</v>
          </cell>
          <cell r="B13637">
            <v>1127</v>
          </cell>
        </row>
        <row r="13638">
          <cell r="A13638" t="str">
            <v>390250711All</v>
          </cell>
          <cell r="B13638">
            <v>1120</v>
          </cell>
        </row>
        <row r="13639">
          <cell r="A13639" t="str">
            <v>470330711All</v>
          </cell>
          <cell r="B13639">
            <v>1120</v>
          </cell>
        </row>
        <row r="13640">
          <cell r="A13640" t="str">
            <v>311690078Irrigated</v>
          </cell>
          <cell r="B13640">
            <v>1111</v>
          </cell>
        </row>
        <row r="13641">
          <cell r="A13641" t="str">
            <v>470990711All</v>
          </cell>
          <cell r="B13641">
            <v>1094</v>
          </cell>
        </row>
        <row r="13642">
          <cell r="A13642" t="str">
            <v>360030711All</v>
          </cell>
          <cell r="B13642">
            <v>1085</v>
          </cell>
        </row>
        <row r="13643">
          <cell r="A13643" t="str">
            <v>360110711All</v>
          </cell>
          <cell r="B13643">
            <v>1085</v>
          </cell>
        </row>
        <row r="13644">
          <cell r="A13644" t="str">
            <v>360150711All</v>
          </cell>
          <cell r="B13644">
            <v>1085</v>
          </cell>
        </row>
        <row r="13645">
          <cell r="A13645" t="str">
            <v>360250711All</v>
          </cell>
          <cell r="B13645">
            <v>1085</v>
          </cell>
        </row>
        <row r="13646">
          <cell r="A13646" t="str">
            <v>360430711All</v>
          </cell>
          <cell r="B13646">
            <v>1085</v>
          </cell>
        </row>
        <row r="13647">
          <cell r="A13647" t="str">
            <v>360490711All</v>
          </cell>
          <cell r="B13647">
            <v>1085</v>
          </cell>
        </row>
        <row r="13648">
          <cell r="A13648" t="str">
            <v>360730711All</v>
          </cell>
          <cell r="B13648">
            <v>1085</v>
          </cell>
        </row>
        <row r="13649">
          <cell r="A13649" t="str">
            <v>360770711All</v>
          </cell>
          <cell r="B13649">
            <v>1085</v>
          </cell>
        </row>
        <row r="13650">
          <cell r="A13650" t="str">
            <v>361070711All</v>
          </cell>
          <cell r="B13650">
            <v>1085</v>
          </cell>
        </row>
        <row r="13651">
          <cell r="A13651" t="str">
            <v>361090711All</v>
          </cell>
          <cell r="B13651">
            <v>1085</v>
          </cell>
        </row>
        <row r="13652">
          <cell r="A13652" t="str">
            <v>540030711All</v>
          </cell>
          <cell r="B13652">
            <v>1085</v>
          </cell>
        </row>
        <row r="13653">
          <cell r="A13653" t="str">
            <v>230010711All</v>
          </cell>
          <cell r="B13653">
            <v>1057.175</v>
          </cell>
        </row>
        <row r="13654">
          <cell r="A13654" t="str">
            <v>230020711All</v>
          </cell>
          <cell r="B13654">
            <v>1057.175</v>
          </cell>
        </row>
        <row r="13655">
          <cell r="A13655" t="str">
            <v>230030711All</v>
          </cell>
          <cell r="B13655">
            <v>1057.175</v>
          </cell>
        </row>
        <row r="13656">
          <cell r="A13656" t="str">
            <v>230040711All</v>
          </cell>
          <cell r="B13656">
            <v>1057.175</v>
          </cell>
        </row>
        <row r="13657">
          <cell r="A13657" t="str">
            <v>230050711All</v>
          </cell>
          <cell r="B13657">
            <v>1057.175</v>
          </cell>
        </row>
        <row r="13658">
          <cell r="A13658" t="str">
            <v>230070711All</v>
          </cell>
          <cell r="B13658">
            <v>1057.175</v>
          </cell>
        </row>
        <row r="13659">
          <cell r="A13659" t="str">
            <v>230090711All</v>
          </cell>
          <cell r="B13659">
            <v>1057.175</v>
          </cell>
        </row>
        <row r="13660">
          <cell r="A13660" t="str">
            <v>230110711All</v>
          </cell>
          <cell r="B13660">
            <v>1057.175</v>
          </cell>
        </row>
        <row r="13661">
          <cell r="A13661" t="str">
            <v>230130711All</v>
          </cell>
          <cell r="B13661">
            <v>1057.175</v>
          </cell>
        </row>
        <row r="13662">
          <cell r="A13662" t="str">
            <v>230150711All</v>
          </cell>
          <cell r="B13662">
            <v>1057.175</v>
          </cell>
        </row>
        <row r="13663">
          <cell r="A13663" t="str">
            <v>230170711All</v>
          </cell>
          <cell r="B13663">
            <v>1057.175</v>
          </cell>
        </row>
        <row r="13664">
          <cell r="A13664" t="str">
            <v>230190711All</v>
          </cell>
          <cell r="B13664">
            <v>1057.175</v>
          </cell>
        </row>
        <row r="13665">
          <cell r="A13665" t="str">
            <v>230210711All</v>
          </cell>
          <cell r="B13665">
            <v>1057.175</v>
          </cell>
        </row>
        <row r="13666">
          <cell r="A13666" t="str">
            <v>230230711All</v>
          </cell>
          <cell r="B13666">
            <v>1057.175</v>
          </cell>
        </row>
        <row r="13667">
          <cell r="A13667" t="str">
            <v>230250711All</v>
          </cell>
          <cell r="B13667">
            <v>1057.175</v>
          </cell>
        </row>
        <row r="13668">
          <cell r="A13668" t="str">
            <v>230270711All</v>
          </cell>
          <cell r="B13668">
            <v>1057.175</v>
          </cell>
        </row>
        <row r="13669">
          <cell r="A13669" t="str">
            <v>230290711All</v>
          </cell>
          <cell r="B13669">
            <v>1057.175</v>
          </cell>
        </row>
        <row r="13670">
          <cell r="A13670" t="str">
            <v>230310711All</v>
          </cell>
          <cell r="B13670">
            <v>1057.175</v>
          </cell>
        </row>
        <row r="13671">
          <cell r="A13671" t="str">
            <v>270010711All</v>
          </cell>
          <cell r="B13671">
            <v>1057</v>
          </cell>
        </row>
        <row r="13672">
          <cell r="A13672" t="str">
            <v>270150711All</v>
          </cell>
          <cell r="B13672">
            <v>1057</v>
          </cell>
        </row>
        <row r="13673">
          <cell r="A13673" t="str">
            <v>270210711All</v>
          </cell>
          <cell r="B13673">
            <v>1057</v>
          </cell>
        </row>
        <row r="13674">
          <cell r="A13674" t="str">
            <v>270610711All</v>
          </cell>
          <cell r="B13674">
            <v>1057</v>
          </cell>
        </row>
        <row r="13675">
          <cell r="A13675" t="str">
            <v>270730711All</v>
          </cell>
          <cell r="B13675">
            <v>1057</v>
          </cell>
        </row>
        <row r="13676">
          <cell r="A13676" t="str">
            <v>270870711All</v>
          </cell>
          <cell r="B13676">
            <v>1057</v>
          </cell>
        </row>
        <row r="13677">
          <cell r="A13677" t="str">
            <v>271070711All</v>
          </cell>
          <cell r="B13677">
            <v>1057</v>
          </cell>
        </row>
        <row r="13678">
          <cell r="A13678" t="str">
            <v>271270711All</v>
          </cell>
          <cell r="B13678">
            <v>1057</v>
          </cell>
        </row>
        <row r="13679">
          <cell r="A13679" t="str">
            <v>271370711All</v>
          </cell>
          <cell r="B13679">
            <v>1057</v>
          </cell>
        </row>
        <row r="13680">
          <cell r="A13680" t="str">
            <v>271380711All</v>
          </cell>
          <cell r="B13680">
            <v>1057</v>
          </cell>
        </row>
        <row r="13681">
          <cell r="A13681" t="str">
            <v>080030711All</v>
          </cell>
          <cell r="B13681">
            <v>1056</v>
          </cell>
        </row>
        <row r="13682">
          <cell r="A13682" t="str">
            <v>080210711All</v>
          </cell>
          <cell r="B13682">
            <v>1056</v>
          </cell>
        </row>
        <row r="13683">
          <cell r="A13683" t="str">
            <v>460090078All</v>
          </cell>
          <cell r="B13683">
            <v>1050</v>
          </cell>
        </row>
        <row r="13684">
          <cell r="A13684" t="str">
            <v>460670078All</v>
          </cell>
          <cell r="B13684">
            <v>1050</v>
          </cell>
        </row>
        <row r="13685">
          <cell r="A13685" t="str">
            <v>461350078All</v>
          </cell>
          <cell r="B13685">
            <v>1050</v>
          </cell>
        </row>
        <row r="13686">
          <cell r="A13686" t="str">
            <v>120590078Nonirrigated</v>
          </cell>
          <cell r="B13686">
            <v>1033</v>
          </cell>
        </row>
        <row r="13687">
          <cell r="A13687" t="str">
            <v>540370078All</v>
          </cell>
          <cell r="B13687">
            <v>1031</v>
          </cell>
        </row>
        <row r="13688">
          <cell r="A13688" t="str">
            <v>410110047GARAll</v>
          </cell>
          <cell r="B13688">
            <v>1024</v>
          </cell>
        </row>
        <row r="13689">
          <cell r="A13689" t="str">
            <v>410170047GARAll</v>
          </cell>
          <cell r="B13689">
            <v>1024</v>
          </cell>
        </row>
        <row r="13690">
          <cell r="A13690" t="str">
            <v>410310047GARAll</v>
          </cell>
          <cell r="B13690">
            <v>1024</v>
          </cell>
        </row>
        <row r="13691">
          <cell r="A13691" t="str">
            <v>410610047GARAll</v>
          </cell>
          <cell r="B13691">
            <v>1024</v>
          </cell>
        </row>
        <row r="13692">
          <cell r="A13692" t="str">
            <v>240090078All</v>
          </cell>
          <cell r="B13692">
            <v>1019</v>
          </cell>
        </row>
        <row r="13693">
          <cell r="A13693" t="str">
            <v>240370078All</v>
          </cell>
          <cell r="B13693">
            <v>1019</v>
          </cell>
        </row>
        <row r="13694">
          <cell r="A13694" t="str">
            <v>340190078All</v>
          </cell>
          <cell r="B13694">
            <v>1019</v>
          </cell>
        </row>
        <row r="13695">
          <cell r="A13695" t="str">
            <v>340370078All</v>
          </cell>
          <cell r="B13695">
            <v>1019</v>
          </cell>
        </row>
        <row r="13696">
          <cell r="A13696" t="str">
            <v>340410078All</v>
          </cell>
          <cell r="B13696">
            <v>1019</v>
          </cell>
        </row>
        <row r="13697">
          <cell r="A13697" t="str">
            <v>390010078All</v>
          </cell>
          <cell r="B13697">
            <v>1015</v>
          </cell>
        </row>
        <row r="13698">
          <cell r="A13698" t="str">
            <v>390030078All</v>
          </cell>
          <cell r="B13698">
            <v>1015</v>
          </cell>
        </row>
        <row r="13699">
          <cell r="A13699" t="str">
            <v>390050078All</v>
          </cell>
          <cell r="B13699">
            <v>1015</v>
          </cell>
        </row>
        <row r="13700">
          <cell r="A13700" t="str">
            <v>390070078All</v>
          </cell>
          <cell r="B13700">
            <v>1015</v>
          </cell>
        </row>
        <row r="13701">
          <cell r="A13701" t="str">
            <v>390090078All</v>
          </cell>
          <cell r="B13701">
            <v>1015</v>
          </cell>
        </row>
        <row r="13702">
          <cell r="A13702" t="str">
            <v>390110078All</v>
          </cell>
          <cell r="B13702">
            <v>1015</v>
          </cell>
        </row>
        <row r="13703">
          <cell r="A13703" t="str">
            <v>390130078All</v>
          </cell>
          <cell r="B13703">
            <v>1015</v>
          </cell>
        </row>
        <row r="13704">
          <cell r="A13704" t="str">
            <v>390150078All</v>
          </cell>
          <cell r="B13704">
            <v>1015</v>
          </cell>
        </row>
        <row r="13705">
          <cell r="A13705" t="str">
            <v>390170078All</v>
          </cell>
          <cell r="B13705">
            <v>1015</v>
          </cell>
        </row>
        <row r="13706">
          <cell r="A13706" t="str">
            <v>390190078All</v>
          </cell>
          <cell r="B13706">
            <v>1015</v>
          </cell>
        </row>
        <row r="13707">
          <cell r="A13707" t="str">
            <v>390210078All</v>
          </cell>
          <cell r="B13707">
            <v>1015</v>
          </cell>
        </row>
        <row r="13708">
          <cell r="A13708" t="str">
            <v>390230078All</v>
          </cell>
          <cell r="B13708">
            <v>1015</v>
          </cell>
        </row>
        <row r="13709">
          <cell r="A13709" t="str">
            <v>390250078All</v>
          </cell>
          <cell r="B13709">
            <v>1015</v>
          </cell>
        </row>
        <row r="13710">
          <cell r="A13710" t="str">
            <v>390270078All</v>
          </cell>
          <cell r="B13710">
            <v>1015</v>
          </cell>
        </row>
        <row r="13711">
          <cell r="A13711" t="str">
            <v>390290078All</v>
          </cell>
          <cell r="B13711">
            <v>1015</v>
          </cell>
        </row>
        <row r="13712">
          <cell r="A13712" t="str">
            <v>390310078All</v>
          </cell>
          <cell r="B13712">
            <v>1015</v>
          </cell>
        </row>
        <row r="13713">
          <cell r="A13713" t="str">
            <v>390330078All</v>
          </cell>
          <cell r="B13713">
            <v>1015</v>
          </cell>
        </row>
        <row r="13714">
          <cell r="A13714" t="str">
            <v>390350078All</v>
          </cell>
          <cell r="B13714">
            <v>1015</v>
          </cell>
        </row>
        <row r="13715">
          <cell r="A13715" t="str">
            <v>390370078All</v>
          </cell>
          <cell r="B13715">
            <v>1015</v>
          </cell>
        </row>
        <row r="13716">
          <cell r="A13716" t="str">
            <v>390390078All</v>
          </cell>
          <cell r="B13716">
            <v>1015</v>
          </cell>
        </row>
        <row r="13717">
          <cell r="A13717" t="str">
            <v>390410078All</v>
          </cell>
          <cell r="B13717">
            <v>1015</v>
          </cell>
        </row>
        <row r="13718">
          <cell r="A13718" t="str">
            <v>390430078All</v>
          </cell>
          <cell r="B13718">
            <v>1015</v>
          </cell>
        </row>
        <row r="13719">
          <cell r="A13719" t="str">
            <v>390450078All</v>
          </cell>
          <cell r="B13719">
            <v>1015</v>
          </cell>
        </row>
        <row r="13720">
          <cell r="A13720" t="str">
            <v>390470078All</v>
          </cell>
          <cell r="B13720">
            <v>1015</v>
          </cell>
        </row>
        <row r="13721">
          <cell r="A13721" t="str">
            <v>390490078All</v>
          </cell>
          <cell r="B13721">
            <v>1015</v>
          </cell>
        </row>
        <row r="13722">
          <cell r="A13722" t="str">
            <v>390510078All</v>
          </cell>
          <cell r="B13722">
            <v>1015</v>
          </cell>
        </row>
        <row r="13723">
          <cell r="A13723" t="str">
            <v>390530078All</v>
          </cell>
          <cell r="B13723">
            <v>1015</v>
          </cell>
        </row>
        <row r="13724">
          <cell r="A13724" t="str">
            <v>390550078All</v>
          </cell>
          <cell r="B13724">
            <v>1015</v>
          </cell>
        </row>
        <row r="13725">
          <cell r="A13725" t="str">
            <v>390570078All</v>
          </cell>
          <cell r="B13725">
            <v>1015</v>
          </cell>
        </row>
        <row r="13726">
          <cell r="A13726" t="str">
            <v>390590078All</v>
          </cell>
          <cell r="B13726">
            <v>1015</v>
          </cell>
        </row>
        <row r="13727">
          <cell r="A13727" t="str">
            <v>390610078All</v>
          </cell>
          <cell r="B13727">
            <v>1015</v>
          </cell>
        </row>
        <row r="13728">
          <cell r="A13728" t="str">
            <v>390630078All</v>
          </cell>
          <cell r="B13728">
            <v>1015</v>
          </cell>
        </row>
        <row r="13729">
          <cell r="A13729" t="str">
            <v>390650078All</v>
          </cell>
          <cell r="B13729">
            <v>1015</v>
          </cell>
        </row>
        <row r="13730">
          <cell r="A13730" t="str">
            <v>390670078All</v>
          </cell>
          <cell r="B13730">
            <v>1015</v>
          </cell>
        </row>
        <row r="13731">
          <cell r="A13731" t="str">
            <v>390690078All</v>
          </cell>
          <cell r="B13731">
            <v>1015</v>
          </cell>
        </row>
        <row r="13732">
          <cell r="A13732" t="str">
            <v>390710078All</v>
          </cell>
          <cell r="B13732">
            <v>1015</v>
          </cell>
        </row>
        <row r="13733">
          <cell r="A13733" t="str">
            <v>390730078All</v>
          </cell>
          <cell r="B13733">
            <v>1015</v>
          </cell>
        </row>
        <row r="13734">
          <cell r="A13734" t="str">
            <v>390750078All</v>
          </cell>
          <cell r="B13734">
            <v>1015</v>
          </cell>
        </row>
        <row r="13735">
          <cell r="A13735" t="str">
            <v>390770078All</v>
          </cell>
          <cell r="B13735">
            <v>1015</v>
          </cell>
        </row>
        <row r="13736">
          <cell r="A13736" t="str">
            <v>390790078All</v>
          </cell>
          <cell r="B13736">
            <v>1015</v>
          </cell>
        </row>
        <row r="13737">
          <cell r="A13737" t="str">
            <v>390810078All</v>
          </cell>
          <cell r="B13737">
            <v>1015</v>
          </cell>
        </row>
        <row r="13738">
          <cell r="A13738" t="str">
            <v>390830078All</v>
          </cell>
          <cell r="B13738">
            <v>1015</v>
          </cell>
        </row>
        <row r="13739">
          <cell r="A13739" t="str">
            <v>390850078All</v>
          </cell>
          <cell r="B13739">
            <v>1015</v>
          </cell>
        </row>
        <row r="13740">
          <cell r="A13740" t="str">
            <v>390870078All</v>
          </cell>
          <cell r="B13740">
            <v>1015</v>
          </cell>
        </row>
        <row r="13741">
          <cell r="A13741" t="str">
            <v>390890078All</v>
          </cell>
          <cell r="B13741">
            <v>1015</v>
          </cell>
        </row>
        <row r="13742">
          <cell r="A13742" t="str">
            <v>390910078All</v>
          </cell>
          <cell r="B13742">
            <v>1015</v>
          </cell>
        </row>
        <row r="13743">
          <cell r="A13743" t="str">
            <v>390930078All</v>
          </cell>
          <cell r="B13743">
            <v>1015</v>
          </cell>
        </row>
        <row r="13744">
          <cell r="A13744" t="str">
            <v>390940078All</v>
          </cell>
          <cell r="B13744">
            <v>1015</v>
          </cell>
        </row>
        <row r="13745">
          <cell r="A13745" t="str">
            <v>390950078All</v>
          </cell>
          <cell r="B13745">
            <v>1015</v>
          </cell>
        </row>
        <row r="13746">
          <cell r="A13746" t="str">
            <v>390970078All</v>
          </cell>
          <cell r="B13746">
            <v>1015</v>
          </cell>
        </row>
        <row r="13747">
          <cell r="A13747" t="str">
            <v>390990078All</v>
          </cell>
          <cell r="B13747">
            <v>1015</v>
          </cell>
        </row>
        <row r="13748">
          <cell r="A13748" t="str">
            <v>391010078All</v>
          </cell>
          <cell r="B13748">
            <v>1015</v>
          </cell>
        </row>
        <row r="13749">
          <cell r="A13749" t="str">
            <v>391030078All</v>
          </cell>
          <cell r="B13749">
            <v>1015</v>
          </cell>
        </row>
        <row r="13750">
          <cell r="A13750" t="str">
            <v>391050078All</v>
          </cell>
          <cell r="B13750">
            <v>1015</v>
          </cell>
        </row>
        <row r="13751">
          <cell r="A13751" t="str">
            <v>391070078All</v>
          </cell>
          <cell r="B13751">
            <v>1015</v>
          </cell>
        </row>
        <row r="13752">
          <cell r="A13752" t="str">
            <v>391090078All</v>
          </cell>
          <cell r="B13752">
            <v>1015</v>
          </cell>
        </row>
        <row r="13753">
          <cell r="A13753" t="str">
            <v>391110078All</v>
          </cell>
          <cell r="B13753">
            <v>1015</v>
          </cell>
        </row>
        <row r="13754">
          <cell r="A13754" t="str">
            <v>391130078All</v>
          </cell>
          <cell r="B13754">
            <v>1015</v>
          </cell>
        </row>
        <row r="13755">
          <cell r="A13755" t="str">
            <v>391150078All</v>
          </cell>
          <cell r="B13755">
            <v>1015</v>
          </cell>
        </row>
        <row r="13756">
          <cell r="A13756" t="str">
            <v>391170078All</v>
          </cell>
          <cell r="B13756">
            <v>1015</v>
          </cell>
        </row>
        <row r="13757">
          <cell r="A13757" t="str">
            <v>391190078All</v>
          </cell>
          <cell r="B13757">
            <v>1015</v>
          </cell>
        </row>
        <row r="13758">
          <cell r="A13758" t="str">
            <v>391210078All</v>
          </cell>
          <cell r="B13758">
            <v>1015</v>
          </cell>
        </row>
        <row r="13759">
          <cell r="A13759" t="str">
            <v>391230078All</v>
          </cell>
          <cell r="B13759">
            <v>1015</v>
          </cell>
        </row>
        <row r="13760">
          <cell r="A13760" t="str">
            <v>391250078All</v>
          </cell>
          <cell r="B13760">
            <v>1015</v>
          </cell>
        </row>
        <row r="13761">
          <cell r="A13761" t="str">
            <v>391270078All</v>
          </cell>
          <cell r="B13761">
            <v>1015</v>
          </cell>
        </row>
        <row r="13762">
          <cell r="A13762" t="str">
            <v>391290078All</v>
          </cell>
          <cell r="B13762">
            <v>1015</v>
          </cell>
        </row>
        <row r="13763">
          <cell r="A13763" t="str">
            <v>391310078All</v>
          </cell>
          <cell r="B13763">
            <v>1015</v>
          </cell>
        </row>
        <row r="13764">
          <cell r="A13764" t="str">
            <v>391330078All</v>
          </cell>
          <cell r="B13764">
            <v>1015</v>
          </cell>
        </row>
        <row r="13765">
          <cell r="A13765" t="str">
            <v>391350078All</v>
          </cell>
          <cell r="B13765">
            <v>1015</v>
          </cell>
        </row>
        <row r="13766">
          <cell r="A13766" t="str">
            <v>391370078All</v>
          </cell>
          <cell r="B13766">
            <v>1015</v>
          </cell>
        </row>
        <row r="13767">
          <cell r="A13767" t="str">
            <v>391390078All</v>
          </cell>
          <cell r="B13767">
            <v>1015</v>
          </cell>
        </row>
        <row r="13768">
          <cell r="A13768" t="str">
            <v>391410078All</v>
          </cell>
          <cell r="B13768">
            <v>1015</v>
          </cell>
        </row>
        <row r="13769">
          <cell r="A13769" t="str">
            <v>391430078All</v>
          </cell>
          <cell r="B13769">
            <v>1015</v>
          </cell>
        </row>
        <row r="13770">
          <cell r="A13770" t="str">
            <v>391450078All</v>
          </cell>
          <cell r="B13770">
            <v>1015</v>
          </cell>
        </row>
        <row r="13771">
          <cell r="A13771" t="str">
            <v>391470078All</v>
          </cell>
          <cell r="B13771">
            <v>1015</v>
          </cell>
        </row>
        <row r="13772">
          <cell r="A13772" t="str">
            <v>391490078All</v>
          </cell>
          <cell r="B13772">
            <v>1015</v>
          </cell>
        </row>
        <row r="13773">
          <cell r="A13773" t="str">
            <v>391510078All</v>
          </cell>
          <cell r="B13773">
            <v>1015</v>
          </cell>
        </row>
        <row r="13774">
          <cell r="A13774" t="str">
            <v>391530078All</v>
          </cell>
          <cell r="B13774">
            <v>1015</v>
          </cell>
        </row>
        <row r="13775">
          <cell r="A13775" t="str">
            <v>391550078All</v>
          </cell>
          <cell r="B13775">
            <v>1015</v>
          </cell>
        </row>
        <row r="13776">
          <cell r="A13776" t="str">
            <v>391570078All</v>
          </cell>
          <cell r="B13776">
            <v>1015</v>
          </cell>
        </row>
        <row r="13777">
          <cell r="A13777" t="str">
            <v>391590078All</v>
          </cell>
          <cell r="B13777">
            <v>1015</v>
          </cell>
        </row>
        <row r="13778">
          <cell r="A13778" t="str">
            <v>391610078All</v>
          </cell>
          <cell r="B13778">
            <v>1015</v>
          </cell>
        </row>
        <row r="13779">
          <cell r="A13779" t="str">
            <v>391630078All</v>
          </cell>
          <cell r="B13779">
            <v>1015</v>
          </cell>
        </row>
        <row r="13780">
          <cell r="A13780" t="str">
            <v>391650078All</v>
          </cell>
          <cell r="B13780">
            <v>1015</v>
          </cell>
        </row>
        <row r="13781">
          <cell r="A13781" t="str">
            <v>391670078All</v>
          </cell>
          <cell r="B13781">
            <v>1015</v>
          </cell>
        </row>
        <row r="13782">
          <cell r="A13782" t="str">
            <v>391690078All</v>
          </cell>
          <cell r="B13782">
            <v>1015</v>
          </cell>
        </row>
        <row r="13783">
          <cell r="A13783" t="str">
            <v>391710078All</v>
          </cell>
          <cell r="B13783">
            <v>1015</v>
          </cell>
        </row>
        <row r="13784">
          <cell r="A13784" t="str">
            <v>391730078All</v>
          </cell>
          <cell r="B13784">
            <v>1015</v>
          </cell>
        </row>
        <row r="13785">
          <cell r="A13785" t="str">
            <v>391750078All</v>
          </cell>
          <cell r="B13785">
            <v>1015</v>
          </cell>
        </row>
        <row r="13786">
          <cell r="A13786" t="str">
            <v>460830078All</v>
          </cell>
          <cell r="B13786">
            <v>1015</v>
          </cell>
        </row>
        <row r="13787">
          <cell r="A13787" t="str">
            <v>461250078All</v>
          </cell>
          <cell r="B13787">
            <v>1015</v>
          </cell>
        </row>
        <row r="13788">
          <cell r="A13788" t="str">
            <v>461270078All</v>
          </cell>
          <cell r="B13788">
            <v>1015</v>
          </cell>
        </row>
        <row r="13789">
          <cell r="A13789" t="str">
            <v>380190401All</v>
          </cell>
          <cell r="B13789">
            <v>1013</v>
          </cell>
        </row>
        <row r="13790">
          <cell r="A13790" t="str">
            <v>380670401All</v>
          </cell>
          <cell r="B13790">
            <v>1013</v>
          </cell>
        </row>
        <row r="13791">
          <cell r="A13791" t="str">
            <v>380790401All</v>
          </cell>
          <cell r="B13791">
            <v>1013</v>
          </cell>
        </row>
        <row r="13792">
          <cell r="A13792" t="str">
            <v>380950401All</v>
          </cell>
          <cell r="B13792">
            <v>1013</v>
          </cell>
        </row>
        <row r="13793">
          <cell r="A13793" t="str">
            <v>300470067All</v>
          </cell>
          <cell r="B13793">
            <v>1011</v>
          </cell>
        </row>
        <row r="13794">
          <cell r="A13794" t="str">
            <v>250030078All</v>
          </cell>
          <cell r="B13794">
            <v>1009</v>
          </cell>
        </row>
        <row r="13795">
          <cell r="A13795" t="str">
            <v>250050078All</v>
          </cell>
          <cell r="B13795">
            <v>1009</v>
          </cell>
        </row>
        <row r="13796">
          <cell r="A13796" t="str">
            <v>250070078All</v>
          </cell>
          <cell r="B13796">
            <v>1009</v>
          </cell>
        </row>
        <row r="13797">
          <cell r="A13797" t="str">
            <v>250110078All</v>
          </cell>
          <cell r="B13797">
            <v>1009</v>
          </cell>
        </row>
        <row r="13798">
          <cell r="A13798" t="str">
            <v>250130078All</v>
          </cell>
          <cell r="B13798">
            <v>1009</v>
          </cell>
        </row>
        <row r="13799">
          <cell r="A13799" t="str">
            <v>250150078All</v>
          </cell>
          <cell r="B13799">
            <v>1009</v>
          </cell>
        </row>
        <row r="13800">
          <cell r="A13800" t="str">
            <v>250170078All</v>
          </cell>
          <cell r="B13800">
            <v>1009</v>
          </cell>
        </row>
        <row r="13801">
          <cell r="A13801" t="str">
            <v>250230078All</v>
          </cell>
          <cell r="B13801">
            <v>1009</v>
          </cell>
        </row>
        <row r="13802">
          <cell r="A13802" t="str">
            <v>250270078All</v>
          </cell>
          <cell r="B13802">
            <v>1009</v>
          </cell>
        </row>
        <row r="13803">
          <cell r="A13803" t="str">
            <v>550050078All</v>
          </cell>
          <cell r="B13803">
            <v>1009</v>
          </cell>
        </row>
        <row r="13804">
          <cell r="A13804" t="str">
            <v>550070078All</v>
          </cell>
          <cell r="B13804">
            <v>1009</v>
          </cell>
        </row>
        <row r="13805">
          <cell r="A13805" t="str">
            <v>550130078All</v>
          </cell>
          <cell r="B13805">
            <v>1009</v>
          </cell>
        </row>
        <row r="13806">
          <cell r="A13806" t="str">
            <v>550170078All</v>
          </cell>
          <cell r="B13806">
            <v>1009</v>
          </cell>
        </row>
        <row r="13807">
          <cell r="A13807" t="str">
            <v>550270078All</v>
          </cell>
          <cell r="B13807">
            <v>1009</v>
          </cell>
        </row>
        <row r="13808">
          <cell r="A13808" t="str">
            <v>550290078All</v>
          </cell>
          <cell r="B13808">
            <v>1009</v>
          </cell>
        </row>
        <row r="13809">
          <cell r="A13809" t="str">
            <v>550390078All</v>
          </cell>
          <cell r="B13809">
            <v>1009</v>
          </cell>
        </row>
        <row r="13810">
          <cell r="A13810" t="str">
            <v>550470078All</v>
          </cell>
          <cell r="B13810">
            <v>1009</v>
          </cell>
        </row>
        <row r="13811">
          <cell r="A13811" t="str">
            <v>550550078All</v>
          </cell>
          <cell r="B13811">
            <v>1009</v>
          </cell>
        </row>
        <row r="13812">
          <cell r="A13812" t="str">
            <v>550750078All</v>
          </cell>
          <cell r="B13812">
            <v>1009</v>
          </cell>
        </row>
        <row r="13813">
          <cell r="A13813" t="str">
            <v>550830078All</v>
          </cell>
          <cell r="B13813">
            <v>1009</v>
          </cell>
        </row>
        <row r="13814">
          <cell r="A13814" t="str">
            <v>550950078All</v>
          </cell>
          <cell r="B13814">
            <v>1009</v>
          </cell>
        </row>
        <row r="13815">
          <cell r="A13815" t="str">
            <v>551110078All</v>
          </cell>
          <cell r="B13815">
            <v>1009</v>
          </cell>
        </row>
        <row r="13816">
          <cell r="A13816" t="str">
            <v>551150078All</v>
          </cell>
          <cell r="B13816">
            <v>1009</v>
          </cell>
        </row>
        <row r="13817">
          <cell r="A13817" t="str">
            <v>551270078All</v>
          </cell>
          <cell r="B13817">
            <v>1009</v>
          </cell>
        </row>
        <row r="13818">
          <cell r="A13818" t="str">
            <v>551290078All</v>
          </cell>
          <cell r="B13818">
            <v>1009</v>
          </cell>
        </row>
        <row r="13819">
          <cell r="A13819" t="str">
            <v>551330078All</v>
          </cell>
          <cell r="B13819">
            <v>1009</v>
          </cell>
        </row>
        <row r="13820">
          <cell r="A13820" t="str">
            <v>551390078All</v>
          </cell>
          <cell r="B13820">
            <v>1009</v>
          </cell>
        </row>
        <row r="13821">
          <cell r="A13821" t="str">
            <v>260030711All</v>
          </cell>
          <cell r="B13821">
            <v>1000</v>
          </cell>
        </row>
        <row r="13822">
          <cell r="A13822" t="str">
            <v>260410711All</v>
          </cell>
          <cell r="B13822">
            <v>1000</v>
          </cell>
        </row>
        <row r="13823">
          <cell r="A13823" t="str">
            <v>261610711All</v>
          </cell>
          <cell r="B13823">
            <v>1000</v>
          </cell>
        </row>
        <row r="13824">
          <cell r="A13824" t="str">
            <v>261630711All</v>
          </cell>
          <cell r="B13824">
            <v>1000</v>
          </cell>
        </row>
        <row r="13825">
          <cell r="A13825" t="str">
            <v>190710078All</v>
          </cell>
          <cell r="B13825">
            <v>998</v>
          </cell>
        </row>
        <row r="13826">
          <cell r="A13826" t="str">
            <v>191410078All</v>
          </cell>
          <cell r="B13826">
            <v>998</v>
          </cell>
        </row>
        <row r="13827">
          <cell r="A13827" t="str">
            <v>191890078All</v>
          </cell>
          <cell r="B13827">
            <v>998</v>
          </cell>
        </row>
        <row r="13828">
          <cell r="A13828" t="str">
            <v>310090078All</v>
          </cell>
          <cell r="B13828">
            <v>996</v>
          </cell>
        </row>
        <row r="13829">
          <cell r="A13829" t="str">
            <v>310710078All</v>
          </cell>
          <cell r="B13829">
            <v>996</v>
          </cell>
        </row>
        <row r="13830">
          <cell r="A13830" t="str">
            <v>311150078All</v>
          </cell>
          <cell r="B13830">
            <v>996</v>
          </cell>
        </row>
        <row r="13831">
          <cell r="A13831" t="str">
            <v>300110711All</v>
          </cell>
          <cell r="B13831">
            <v>995</v>
          </cell>
        </row>
        <row r="13832">
          <cell r="A13832" t="str">
            <v>300250711All</v>
          </cell>
          <cell r="B13832">
            <v>995</v>
          </cell>
        </row>
        <row r="13833">
          <cell r="A13833" t="str">
            <v>300790711All</v>
          </cell>
          <cell r="B13833">
            <v>995</v>
          </cell>
        </row>
        <row r="13834">
          <cell r="A13834" t="str">
            <v>040030047GAD/GASAll</v>
          </cell>
          <cell r="B13834">
            <v>990</v>
          </cell>
        </row>
        <row r="13835">
          <cell r="A13835" t="str">
            <v>270010078All</v>
          </cell>
          <cell r="B13835">
            <v>989</v>
          </cell>
        </row>
        <row r="13836">
          <cell r="A13836" t="str">
            <v>270030078All</v>
          </cell>
          <cell r="B13836">
            <v>989</v>
          </cell>
        </row>
        <row r="13837">
          <cell r="A13837" t="str">
            <v>270090078All</v>
          </cell>
          <cell r="B13837">
            <v>989</v>
          </cell>
        </row>
        <row r="13838">
          <cell r="A13838" t="str">
            <v>270110078All</v>
          </cell>
          <cell r="B13838">
            <v>989</v>
          </cell>
        </row>
        <row r="13839">
          <cell r="A13839" t="str">
            <v>270170078All</v>
          </cell>
          <cell r="B13839">
            <v>989</v>
          </cell>
        </row>
        <row r="13840">
          <cell r="A13840" t="str">
            <v>270190078All</v>
          </cell>
          <cell r="B13840">
            <v>989</v>
          </cell>
        </row>
        <row r="13841">
          <cell r="A13841" t="str">
            <v>270210078All</v>
          </cell>
          <cell r="B13841">
            <v>989</v>
          </cell>
        </row>
        <row r="13842">
          <cell r="A13842" t="str">
            <v>270230078All</v>
          </cell>
          <cell r="B13842">
            <v>989</v>
          </cell>
        </row>
        <row r="13843">
          <cell r="A13843" t="str">
            <v>270250078All</v>
          </cell>
          <cell r="B13843">
            <v>989</v>
          </cell>
        </row>
        <row r="13844">
          <cell r="A13844" t="str">
            <v>270530078All</v>
          </cell>
          <cell r="B13844">
            <v>989</v>
          </cell>
        </row>
        <row r="13845">
          <cell r="A13845" t="str">
            <v>270590078All</v>
          </cell>
          <cell r="B13845">
            <v>989</v>
          </cell>
        </row>
        <row r="13846">
          <cell r="A13846" t="str">
            <v>270610078All</v>
          </cell>
          <cell r="B13846">
            <v>989</v>
          </cell>
        </row>
        <row r="13847">
          <cell r="A13847" t="str">
            <v>270650078All</v>
          </cell>
          <cell r="B13847">
            <v>989</v>
          </cell>
        </row>
        <row r="13848">
          <cell r="A13848" t="str">
            <v>270670078All</v>
          </cell>
          <cell r="B13848">
            <v>989</v>
          </cell>
        </row>
        <row r="13849">
          <cell r="A13849" t="str">
            <v>270850078All</v>
          </cell>
          <cell r="B13849">
            <v>989</v>
          </cell>
        </row>
        <row r="13850">
          <cell r="A13850" t="str">
            <v>270930078All</v>
          </cell>
          <cell r="B13850">
            <v>989</v>
          </cell>
        </row>
        <row r="13851">
          <cell r="A13851" t="str">
            <v>270950078All</v>
          </cell>
          <cell r="B13851">
            <v>989</v>
          </cell>
        </row>
        <row r="13852">
          <cell r="A13852" t="str">
            <v>271150078All</v>
          </cell>
          <cell r="B13852">
            <v>989</v>
          </cell>
        </row>
        <row r="13853">
          <cell r="A13853" t="str">
            <v>271230078All</v>
          </cell>
          <cell r="B13853">
            <v>989</v>
          </cell>
        </row>
        <row r="13854">
          <cell r="A13854" t="str">
            <v>271290078All</v>
          </cell>
          <cell r="B13854">
            <v>989</v>
          </cell>
        </row>
        <row r="13855">
          <cell r="A13855" t="str">
            <v>271390078All</v>
          </cell>
          <cell r="B13855">
            <v>989</v>
          </cell>
        </row>
        <row r="13856">
          <cell r="A13856" t="str">
            <v>271410078All</v>
          </cell>
          <cell r="B13856">
            <v>989</v>
          </cell>
        </row>
        <row r="13857">
          <cell r="A13857" t="str">
            <v>271430078All</v>
          </cell>
          <cell r="B13857">
            <v>989</v>
          </cell>
        </row>
        <row r="13858">
          <cell r="A13858" t="str">
            <v>271570078All</v>
          </cell>
          <cell r="B13858">
            <v>989</v>
          </cell>
        </row>
        <row r="13859">
          <cell r="A13859" t="str">
            <v>271630078All</v>
          </cell>
          <cell r="B13859">
            <v>989</v>
          </cell>
        </row>
        <row r="13860">
          <cell r="A13860" t="str">
            <v>271710078All</v>
          </cell>
          <cell r="B13860">
            <v>989</v>
          </cell>
        </row>
        <row r="13861">
          <cell r="A13861" t="str">
            <v>450090711All</v>
          </cell>
          <cell r="B13861">
            <v>989</v>
          </cell>
        </row>
        <row r="13862">
          <cell r="A13862" t="str">
            <v>450170711All</v>
          </cell>
          <cell r="B13862">
            <v>989</v>
          </cell>
        </row>
        <row r="13863">
          <cell r="A13863" t="str">
            <v>450270711All</v>
          </cell>
          <cell r="B13863">
            <v>989</v>
          </cell>
        </row>
        <row r="13864">
          <cell r="A13864" t="str">
            <v>450310711All</v>
          </cell>
          <cell r="B13864">
            <v>989</v>
          </cell>
        </row>
        <row r="13865">
          <cell r="A13865" t="str">
            <v>450330711All</v>
          </cell>
          <cell r="B13865">
            <v>989</v>
          </cell>
        </row>
        <row r="13866">
          <cell r="A13866" t="str">
            <v>450370711All</v>
          </cell>
          <cell r="B13866">
            <v>989</v>
          </cell>
        </row>
        <row r="13867">
          <cell r="A13867" t="str">
            <v>450450711All</v>
          </cell>
          <cell r="B13867">
            <v>989</v>
          </cell>
        </row>
        <row r="13868">
          <cell r="A13868" t="str">
            <v>450510711All</v>
          </cell>
          <cell r="B13868">
            <v>989</v>
          </cell>
        </row>
        <row r="13869">
          <cell r="A13869" t="str">
            <v>450630711All</v>
          </cell>
          <cell r="B13869">
            <v>989</v>
          </cell>
        </row>
        <row r="13870">
          <cell r="A13870" t="str">
            <v>450670711All</v>
          </cell>
          <cell r="B13870">
            <v>989</v>
          </cell>
        </row>
        <row r="13871">
          <cell r="A13871" t="str">
            <v>450690711All</v>
          </cell>
          <cell r="B13871">
            <v>989</v>
          </cell>
        </row>
        <row r="13872">
          <cell r="A13872" t="str">
            <v>450750711All</v>
          </cell>
          <cell r="B13872">
            <v>989</v>
          </cell>
        </row>
        <row r="13873">
          <cell r="A13873" t="str">
            <v>450770711All</v>
          </cell>
          <cell r="B13873">
            <v>989</v>
          </cell>
        </row>
        <row r="13874">
          <cell r="A13874" t="str">
            <v>450790711All</v>
          </cell>
          <cell r="B13874">
            <v>989</v>
          </cell>
        </row>
        <row r="13875">
          <cell r="A13875" t="str">
            <v>450810711All</v>
          </cell>
          <cell r="B13875">
            <v>989</v>
          </cell>
        </row>
        <row r="13876">
          <cell r="A13876" t="str">
            <v>450830711All</v>
          </cell>
          <cell r="B13876">
            <v>989</v>
          </cell>
        </row>
        <row r="13877">
          <cell r="A13877" t="str">
            <v>450870711All</v>
          </cell>
          <cell r="B13877">
            <v>989</v>
          </cell>
        </row>
        <row r="13878">
          <cell r="A13878" t="str">
            <v>450890711All</v>
          </cell>
          <cell r="B13878">
            <v>989</v>
          </cell>
        </row>
        <row r="13879">
          <cell r="A13879" t="str">
            <v>170070078All</v>
          </cell>
          <cell r="B13879">
            <v>982</v>
          </cell>
        </row>
        <row r="13880">
          <cell r="A13880" t="str">
            <v>170670078All</v>
          </cell>
          <cell r="B13880">
            <v>982</v>
          </cell>
        </row>
        <row r="13881">
          <cell r="A13881" t="str">
            <v>170830078All</v>
          </cell>
          <cell r="B13881">
            <v>982</v>
          </cell>
        </row>
        <row r="13882">
          <cell r="A13882" t="str">
            <v>170930078All</v>
          </cell>
          <cell r="B13882">
            <v>982</v>
          </cell>
        </row>
        <row r="13883">
          <cell r="A13883" t="str">
            <v>171150078All</v>
          </cell>
          <cell r="B13883">
            <v>982</v>
          </cell>
        </row>
        <row r="13884">
          <cell r="A13884" t="str">
            <v>171170078All</v>
          </cell>
          <cell r="B13884">
            <v>982</v>
          </cell>
        </row>
        <row r="13885">
          <cell r="A13885" t="str">
            <v>171190078All</v>
          </cell>
          <cell r="B13885">
            <v>982</v>
          </cell>
        </row>
        <row r="13886">
          <cell r="A13886" t="str">
            <v>171490078All</v>
          </cell>
          <cell r="B13886">
            <v>982</v>
          </cell>
        </row>
        <row r="13887">
          <cell r="A13887" t="str">
            <v>260410078All</v>
          </cell>
          <cell r="B13887">
            <v>982</v>
          </cell>
        </row>
        <row r="13888">
          <cell r="A13888" t="str">
            <v>260770078All</v>
          </cell>
          <cell r="B13888">
            <v>982</v>
          </cell>
        </row>
        <row r="13889">
          <cell r="A13889" t="str">
            <v>261050078All</v>
          </cell>
          <cell r="B13889">
            <v>982</v>
          </cell>
        </row>
        <row r="13890">
          <cell r="A13890" t="str">
            <v>261270078All</v>
          </cell>
          <cell r="B13890">
            <v>982</v>
          </cell>
        </row>
        <row r="13891">
          <cell r="A13891" t="str">
            <v>261550078All</v>
          </cell>
          <cell r="B13891">
            <v>982</v>
          </cell>
        </row>
        <row r="13892">
          <cell r="A13892" t="str">
            <v>261610078All</v>
          </cell>
          <cell r="B13892">
            <v>982</v>
          </cell>
        </row>
        <row r="13893">
          <cell r="A13893" t="str">
            <v>261630078All</v>
          </cell>
          <cell r="B13893">
            <v>982</v>
          </cell>
        </row>
        <row r="13894">
          <cell r="A13894" t="str">
            <v>360010078All</v>
          </cell>
          <cell r="B13894">
            <v>979</v>
          </cell>
        </row>
        <row r="13895">
          <cell r="A13895" t="str">
            <v>360030078All</v>
          </cell>
          <cell r="B13895">
            <v>979</v>
          </cell>
        </row>
        <row r="13896">
          <cell r="A13896" t="str">
            <v>360090078All</v>
          </cell>
          <cell r="B13896">
            <v>979</v>
          </cell>
        </row>
        <row r="13897">
          <cell r="A13897" t="str">
            <v>360110078All</v>
          </cell>
          <cell r="B13897">
            <v>979</v>
          </cell>
        </row>
        <row r="13898">
          <cell r="A13898" t="str">
            <v>360150078All</v>
          </cell>
          <cell r="B13898">
            <v>979</v>
          </cell>
        </row>
        <row r="13899">
          <cell r="A13899" t="str">
            <v>360170078All</v>
          </cell>
          <cell r="B13899">
            <v>979</v>
          </cell>
        </row>
        <row r="13900">
          <cell r="A13900" t="str">
            <v>360210078All</v>
          </cell>
          <cell r="B13900">
            <v>979</v>
          </cell>
        </row>
        <row r="13901">
          <cell r="A13901" t="str">
            <v>360250078All</v>
          </cell>
          <cell r="B13901">
            <v>979</v>
          </cell>
        </row>
        <row r="13902">
          <cell r="A13902" t="str">
            <v>360270078All</v>
          </cell>
          <cell r="B13902">
            <v>979</v>
          </cell>
        </row>
        <row r="13903">
          <cell r="A13903" t="str">
            <v>360290078All</v>
          </cell>
          <cell r="B13903">
            <v>979</v>
          </cell>
        </row>
        <row r="13904">
          <cell r="A13904" t="str">
            <v>360310078All</v>
          </cell>
          <cell r="B13904">
            <v>979</v>
          </cell>
        </row>
        <row r="13905">
          <cell r="A13905" t="str">
            <v>360330078All</v>
          </cell>
          <cell r="B13905">
            <v>979</v>
          </cell>
        </row>
        <row r="13906">
          <cell r="A13906" t="str">
            <v>360350078All</v>
          </cell>
          <cell r="B13906">
            <v>979</v>
          </cell>
        </row>
        <row r="13907">
          <cell r="A13907" t="str">
            <v>360370078All</v>
          </cell>
          <cell r="B13907">
            <v>979</v>
          </cell>
        </row>
        <row r="13908">
          <cell r="A13908" t="str">
            <v>360390078All</v>
          </cell>
          <cell r="B13908">
            <v>979</v>
          </cell>
        </row>
        <row r="13909">
          <cell r="A13909" t="str">
            <v>360430078All</v>
          </cell>
          <cell r="B13909">
            <v>979</v>
          </cell>
        </row>
        <row r="13910">
          <cell r="A13910" t="str">
            <v>360450078All</v>
          </cell>
          <cell r="B13910">
            <v>979</v>
          </cell>
        </row>
        <row r="13911">
          <cell r="A13911" t="str">
            <v>360490078All</v>
          </cell>
          <cell r="B13911">
            <v>979</v>
          </cell>
        </row>
        <row r="13912">
          <cell r="A13912" t="str">
            <v>360510078All</v>
          </cell>
          <cell r="B13912">
            <v>979</v>
          </cell>
        </row>
        <row r="13913">
          <cell r="A13913" t="str">
            <v>360530078All</v>
          </cell>
          <cell r="B13913">
            <v>979</v>
          </cell>
        </row>
        <row r="13914">
          <cell r="A13914" t="str">
            <v>360550078All</v>
          </cell>
          <cell r="B13914">
            <v>979</v>
          </cell>
        </row>
        <row r="13915">
          <cell r="A13915" t="str">
            <v>360570078All</v>
          </cell>
          <cell r="B13915">
            <v>979</v>
          </cell>
        </row>
        <row r="13916">
          <cell r="A13916" t="str">
            <v>360630078All</v>
          </cell>
          <cell r="B13916">
            <v>979</v>
          </cell>
        </row>
        <row r="13917">
          <cell r="A13917" t="str">
            <v>360650078All</v>
          </cell>
          <cell r="B13917">
            <v>979</v>
          </cell>
        </row>
        <row r="13918">
          <cell r="A13918" t="str">
            <v>360670078All</v>
          </cell>
          <cell r="B13918">
            <v>979</v>
          </cell>
        </row>
        <row r="13919">
          <cell r="A13919" t="str">
            <v>360690078All</v>
          </cell>
          <cell r="B13919">
            <v>979</v>
          </cell>
        </row>
        <row r="13920">
          <cell r="A13920" t="str">
            <v>360710078All</v>
          </cell>
          <cell r="B13920">
            <v>979</v>
          </cell>
        </row>
        <row r="13921">
          <cell r="A13921" t="str">
            <v>360730078All</v>
          </cell>
          <cell r="B13921">
            <v>979</v>
          </cell>
        </row>
        <row r="13922">
          <cell r="A13922" t="str">
            <v>360750078All</v>
          </cell>
          <cell r="B13922">
            <v>979</v>
          </cell>
        </row>
        <row r="13923">
          <cell r="A13923" t="str">
            <v>360770078All</v>
          </cell>
          <cell r="B13923">
            <v>979</v>
          </cell>
        </row>
        <row r="13924">
          <cell r="A13924" t="str">
            <v>360830078All</v>
          </cell>
          <cell r="B13924">
            <v>979</v>
          </cell>
        </row>
        <row r="13925">
          <cell r="A13925" t="str">
            <v>360930078All</v>
          </cell>
          <cell r="B13925">
            <v>979</v>
          </cell>
        </row>
        <row r="13926">
          <cell r="A13926" t="str">
            <v>360950078All</v>
          </cell>
          <cell r="B13926">
            <v>979</v>
          </cell>
        </row>
        <row r="13927">
          <cell r="A13927" t="str">
            <v>360990078All</v>
          </cell>
          <cell r="B13927">
            <v>979</v>
          </cell>
        </row>
        <row r="13928">
          <cell r="A13928" t="str">
            <v>361010078All</v>
          </cell>
          <cell r="B13928">
            <v>979</v>
          </cell>
        </row>
        <row r="13929">
          <cell r="A13929" t="str">
            <v>361030078All</v>
          </cell>
          <cell r="B13929">
            <v>979</v>
          </cell>
        </row>
        <row r="13930">
          <cell r="A13930" t="str">
            <v>361070078All</v>
          </cell>
          <cell r="B13930">
            <v>979</v>
          </cell>
        </row>
        <row r="13931">
          <cell r="A13931" t="str">
            <v>361090078All</v>
          </cell>
          <cell r="B13931">
            <v>979</v>
          </cell>
        </row>
        <row r="13932">
          <cell r="A13932" t="str">
            <v>361110078All</v>
          </cell>
          <cell r="B13932">
            <v>979</v>
          </cell>
        </row>
        <row r="13933">
          <cell r="A13933" t="str">
            <v>361150078All</v>
          </cell>
          <cell r="B13933">
            <v>979</v>
          </cell>
        </row>
        <row r="13934">
          <cell r="A13934" t="str">
            <v>361170078All</v>
          </cell>
          <cell r="B13934">
            <v>979</v>
          </cell>
        </row>
        <row r="13935">
          <cell r="A13935" t="str">
            <v>361210078All</v>
          </cell>
          <cell r="B13935">
            <v>979</v>
          </cell>
        </row>
        <row r="13936">
          <cell r="A13936" t="str">
            <v>361230078All</v>
          </cell>
          <cell r="B13936">
            <v>979</v>
          </cell>
        </row>
        <row r="13937">
          <cell r="A13937" t="str">
            <v>370030078All</v>
          </cell>
          <cell r="B13937">
            <v>977</v>
          </cell>
        </row>
        <row r="13938">
          <cell r="A13938" t="str">
            <v>370350078All</v>
          </cell>
          <cell r="B13938">
            <v>977</v>
          </cell>
        </row>
        <row r="13939">
          <cell r="A13939" t="str">
            <v>370510078All</v>
          </cell>
          <cell r="B13939">
            <v>977</v>
          </cell>
        </row>
        <row r="13940">
          <cell r="A13940" t="str">
            <v>370690078All</v>
          </cell>
          <cell r="B13940">
            <v>977</v>
          </cell>
        </row>
        <row r="13941">
          <cell r="A13941" t="str">
            <v>370850078All</v>
          </cell>
          <cell r="B13941">
            <v>977</v>
          </cell>
        </row>
        <row r="13942">
          <cell r="A13942" t="str">
            <v>370970078All</v>
          </cell>
          <cell r="B13942">
            <v>977</v>
          </cell>
        </row>
        <row r="13943">
          <cell r="A13943" t="str">
            <v>371010078All</v>
          </cell>
          <cell r="B13943">
            <v>977</v>
          </cell>
        </row>
        <row r="13944">
          <cell r="A13944" t="str">
            <v>371050078All</v>
          </cell>
          <cell r="B13944">
            <v>977</v>
          </cell>
        </row>
        <row r="13945">
          <cell r="A13945" t="str">
            <v>371550078All</v>
          </cell>
          <cell r="B13945">
            <v>977</v>
          </cell>
        </row>
        <row r="13946">
          <cell r="A13946" t="str">
            <v>371590078All</v>
          </cell>
          <cell r="B13946">
            <v>977</v>
          </cell>
        </row>
        <row r="13947">
          <cell r="A13947" t="str">
            <v>371650078All</v>
          </cell>
          <cell r="B13947">
            <v>977</v>
          </cell>
        </row>
        <row r="13948">
          <cell r="A13948" t="str">
            <v>371790078All</v>
          </cell>
          <cell r="B13948">
            <v>977</v>
          </cell>
        </row>
        <row r="13949">
          <cell r="A13949" t="str">
            <v>371830078All</v>
          </cell>
          <cell r="B13949">
            <v>977</v>
          </cell>
        </row>
        <row r="13950">
          <cell r="A13950" t="str">
            <v>371870078All</v>
          </cell>
          <cell r="B13950">
            <v>977</v>
          </cell>
        </row>
        <row r="13951">
          <cell r="A13951" t="str">
            <v>371950078All</v>
          </cell>
          <cell r="B13951">
            <v>977</v>
          </cell>
        </row>
        <row r="13952">
          <cell r="A13952" t="str">
            <v>380390129All</v>
          </cell>
          <cell r="B13952">
            <v>976</v>
          </cell>
        </row>
        <row r="13953">
          <cell r="A13953" t="str">
            <v>300310067All</v>
          </cell>
          <cell r="B13953">
            <v>971</v>
          </cell>
        </row>
        <row r="13954">
          <cell r="A13954" t="str">
            <v>160210714All</v>
          </cell>
          <cell r="B13954">
            <v>968</v>
          </cell>
        </row>
        <row r="13955">
          <cell r="A13955" t="str">
            <v>380050401All</v>
          </cell>
          <cell r="B13955">
            <v>963</v>
          </cell>
        </row>
        <row r="13956">
          <cell r="A13956" t="str">
            <v>380350401All</v>
          </cell>
          <cell r="B13956">
            <v>963</v>
          </cell>
        </row>
        <row r="13957">
          <cell r="A13957" t="str">
            <v>380630401All</v>
          </cell>
          <cell r="B13957">
            <v>963</v>
          </cell>
        </row>
        <row r="13958">
          <cell r="A13958" t="str">
            <v>380690401All</v>
          </cell>
          <cell r="B13958">
            <v>963</v>
          </cell>
        </row>
        <row r="13959">
          <cell r="A13959" t="str">
            <v>380710401All</v>
          </cell>
          <cell r="B13959">
            <v>963</v>
          </cell>
        </row>
        <row r="13960">
          <cell r="A13960" t="str">
            <v>380990401All</v>
          </cell>
          <cell r="B13960">
            <v>963</v>
          </cell>
        </row>
        <row r="13961">
          <cell r="A13961" t="str">
            <v>380190129All</v>
          </cell>
          <cell r="B13961">
            <v>962</v>
          </cell>
        </row>
        <row r="13962">
          <cell r="A13962" t="str">
            <v>310950078All</v>
          </cell>
          <cell r="B13962">
            <v>956</v>
          </cell>
        </row>
        <row r="13963">
          <cell r="A13963" t="str">
            <v>311690078All</v>
          </cell>
          <cell r="B13963">
            <v>956</v>
          </cell>
        </row>
        <row r="13964">
          <cell r="A13964" t="str">
            <v>380750047GAD/GASAll</v>
          </cell>
          <cell r="B13964">
            <v>956</v>
          </cell>
        </row>
        <row r="13965">
          <cell r="A13965" t="str">
            <v>380750047GARAll</v>
          </cell>
          <cell r="B13965">
            <v>956</v>
          </cell>
        </row>
        <row r="13966">
          <cell r="A13966" t="str">
            <v>180910078All</v>
          </cell>
          <cell r="B13966">
            <v>950</v>
          </cell>
        </row>
        <row r="13967">
          <cell r="A13967" t="str">
            <v>311130078All</v>
          </cell>
          <cell r="B13967">
            <v>949</v>
          </cell>
        </row>
        <row r="13968">
          <cell r="A13968" t="str">
            <v>280270078All</v>
          </cell>
          <cell r="B13968">
            <v>946</v>
          </cell>
        </row>
        <row r="13969">
          <cell r="A13969" t="str">
            <v>280790078All</v>
          </cell>
          <cell r="B13969">
            <v>946</v>
          </cell>
        </row>
        <row r="13970">
          <cell r="A13970" t="str">
            <v>280830078All</v>
          </cell>
          <cell r="B13970">
            <v>946</v>
          </cell>
        </row>
        <row r="13971">
          <cell r="A13971" t="str">
            <v>281190078All</v>
          </cell>
          <cell r="B13971">
            <v>946</v>
          </cell>
        </row>
        <row r="13972">
          <cell r="A13972" t="str">
            <v>281590078All</v>
          </cell>
          <cell r="B13972">
            <v>946</v>
          </cell>
        </row>
        <row r="13973">
          <cell r="A13973" t="str">
            <v>200010711All</v>
          </cell>
          <cell r="B13973">
            <v>945</v>
          </cell>
        </row>
        <row r="13974">
          <cell r="A13974" t="str">
            <v>200030711All</v>
          </cell>
          <cell r="B13974">
            <v>945</v>
          </cell>
        </row>
        <row r="13975">
          <cell r="A13975" t="str">
            <v>200050711All</v>
          </cell>
          <cell r="B13975">
            <v>945</v>
          </cell>
        </row>
        <row r="13976">
          <cell r="A13976" t="str">
            <v>200090711All</v>
          </cell>
          <cell r="B13976">
            <v>945</v>
          </cell>
        </row>
        <row r="13977">
          <cell r="A13977" t="str">
            <v>200110711All</v>
          </cell>
          <cell r="B13977">
            <v>945</v>
          </cell>
        </row>
        <row r="13978">
          <cell r="A13978" t="str">
            <v>200130711All</v>
          </cell>
          <cell r="B13978">
            <v>945</v>
          </cell>
        </row>
        <row r="13979">
          <cell r="A13979" t="str">
            <v>200150711All</v>
          </cell>
          <cell r="B13979">
            <v>945</v>
          </cell>
        </row>
        <row r="13980">
          <cell r="A13980" t="str">
            <v>200170711All</v>
          </cell>
          <cell r="B13980">
            <v>945</v>
          </cell>
        </row>
        <row r="13981">
          <cell r="A13981" t="str">
            <v>200190711All</v>
          </cell>
          <cell r="B13981">
            <v>945</v>
          </cell>
        </row>
        <row r="13982">
          <cell r="A13982" t="str">
            <v>200210711All</v>
          </cell>
          <cell r="B13982">
            <v>945</v>
          </cell>
        </row>
        <row r="13983">
          <cell r="A13983" t="str">
            <v>200230711All</v>
          </cell>
          <cell r="B13983">
            <v>945</v>
          </cell>
        </row>
        <row r="13984">
          <cell r="A13984" t="str">
            <v>200250711All</v>
          </cell>
          <cell r="B13984">
            <v>945</v>
          </cell>
        </row>
        <row r="13985">
          <cell r="A13985" t="str">
            <v>200270711All</v>
          </cell>
          <cell r="B13985">
            <v>945</v>
          </cell>
        </row>
        <row r="13986">
          <cell r="A13986" t="str">
            <v>200290711All</v>
          </cell>
          <cell r="B13986">
            <v>945</v>
          </cell>
        </row>
        <row r="13987">
          <cell r="A13987" t="str">
            <v>200310711All</v>
          </cell>
          <cell r="B13987">
            <v>945</v>
          </cell>
        </row>
        <row r="13988">
          <cell r="A13988" t="str">
            <v>200330711All</v>
          </cell>
          <cell r="B13988">
            <v>945</v>
          </cell>
        </row>
        <row r="13989">
          <cell r="A13989" t="str">
            <v>200350711All</v>
          </cell>
          <cell r="B13989">
            <v>945</v>
          </cell>
        </row>
        <row r="13990">
          <cell r="A13990" t="str">
            <v>200370711All</v>
          </cell>
          <cell r="B13990">
            <v>945</v>
          </cell>
        </row>
        <row r="13991">
          <cell r="A13991" t="str">
            <v>200390711All</v>
          </cell>
          <cell r="B13991">
            <v>945</v>
          </cell>
        </row>
        <row r="13992">
          <cell r="A13992" t="str">
            <v>200410711All</v>
          </cell>
          <cell r="B13992">
            <v>945</v>
          </cell>
        </row>
        <row r="13993">
          <cell r="A13993" t="str">
            <v>200430711All</v>
          </cell>
          <cell r="B13993">
            <v>945</v>
          </cell>
        </row>
        <row r="13994">
          <cell r="A13994" t="str">
            <v>200450711All</v>
          </cell>
          <cell r="B13994">
            <v>945</v>
          </cell>
        </row>
        <row r="13995">
          <cell r="A13995" t="str">
            <v>200470711All</v>
          </cell>
          <cell r="B13995">
            <v>945</v>
          </cell>
        </row>
        <row r="13996">
          <cell r="A13996" t="str">
            <v>200490711All</v>
          </cell>
          <cell r="B13996">
            <v>945</v>
          </cell>
        </row>
        <row r="13997">
          <cell r="A13997" t="str">
            <v>200510711All</v>
          </cell>
          <cell r="B13997">
            <v>945</v>
          </cell>
        </row>
        <row r="13998">
          <cell r="A13998" t="str">
            <v>200530711All</v>
          </cell>
          <cell r="B13998">
            <v>945</v>
          </cell>
        </row>
        <row r="13999">
          <cell r="A13999" t="str">
            <v>200550711All</v>
          </cell>
          <cell r="B13999">
            <v>945</v>
          </cell>
        </row>
        <row r="14000">
          <cell r="A14000" t="str">
            <v>200570711All</v>
          </cell>
          <cell r="B14000">
            <v>945</v>
          </cell>
        </row>
        <row r="14001">
          <cell r="A14001" t="str">
            <v>200590711All</v>
          </cell>
          <cell r="B14001">
            <v>945</v>
          </cell>
        </row>
        <row r="14002">
          <cell r="A14002" t="str">
            <v>200610711All</v>
          </cell>
          <cell r="B14002">
            <v>945</v>
          </cell>
        </row>
        <row r="14003">
          <cell r="A14003" t="str">
            <v>200630711All</v>
          </cell>
          <cell r="B14003">
            <v>945</v>
          </cell>
        </row>
        <row r="14004">
          <cell r="A14004" t="str">
            <v>200650711All</v>
          </cell>
          <cell r="B14004">
            <v>945</v>
          </cell>
        </row>
        <row r="14005">
          <cell r="A14005" t="str">
            <v>200670711All</v>
          </cell>
          <cell r="B14005">
            <v>945</v>
          </cell>
        </row>
        <row r="14006">
          <cell r="A14006" t="str">
            <v>200690711All</v>
          </cell>
          <cell r="B14006">
            <v>945</v>
          </cell>
        </row>
        <row r="14007">
          <cell r="A14007" t="str">
            <v>200710711All</v>
          </cell>
          <cell r="B14007">
            <v>945</v>
          </cell>
        </row>
        <row r="14008">
          <cell r="A14008" t="str">
            <v>200730711All</v>
          </cell>
          <cell r="B14008">
            <v>945</v>
          </cell>
        </row>
        <row r="14009">
          <cell r="A14009" t="str">
            <v>200750711All</v>
          </cell>
          <cell r="B14009">
            <v>945</v>
          </cell>
        </row>
        <row r="14010">
          <cell r="A14010" t="str">
            <v>200770711All</v>
          </cell>
          <cell r="B14010">
            <v>945</v>
          </cell>
        </row>
        <row r="14011">
          <cell r="A14011" t="str">
            <v>200790711All</v>
          </cell>
          <cell r="B14011">
            <v>945</v>
          </cell>
        </row>
        <row r="14012">
          <cell r="A14012" t="str">
            <v>200810711All</v>
          </cell>
          <cell r="B14012">
            <v>945</v>
          </cell>
        </row>
        <row r="14013">
          <cell r="A14013" t="str">
            <v>200830711All</v>
          </cell>
          <cell r="B14013">
            <v>945</v>
          </cell>
        </row>
        <row r="14014">
          <cell r="A14014" t="str">
            <v>200850711All</v>
          </cell>
          <cell r="B14014">
            <v>945</v>
          </cell>
        </row>
        <row r="14015">
          <cell r="A14015" t="str">
            <v>200870711All</v>
          </cell>
          <cell r="B14015">
            <v>945</v>
          </cell>
        </row>
        <row r="14016">
          <cell r="A14016" t="str">
            <v>200890711All</v>
          </cell>
          <cell r="B14016">
            <v>945</v>
          </cell>
        </row>
        <row r="14017">
          <cell r="A14017" t="str">
            <v>200910711All</v>
          </cell>
          <cell r="B14017">
            <v>945</v>
          </cell>
        </row>
        <row r="14018">
          <cell r="A14018" t="str">
            <v>200930711All</v>
          </cell>
          <cell r="B14018">
            <v>945</v>
          </cell>
        </row>
        <row r="14019">
          <cell r="A14019" t="str">
            <v>200950711All</v>
          </cell>
          <cell r="B14019">
            <v>945</v>
          </cell>
        </row>
        <row r="14020">
          <cell r="A14020" t="str">
            <v>200970711All</v>
          </cell>
          <cell r="B14020">
            <v>945</v>
          </cell>
        </row>
        <row r="14021">
          <cell r="A14021" t="str">
            <v>200990711All</v>
          </cell>
          <cell r="B14021">
            <v>945</v>
          </cell>
        </row>
        <row r="14022">
          <cell r="A14022" t="str">
            <v>201010711All</v>
          </cell>
          <cell r="B14022">
            <v>945</v>
          </cell>
        </row>
        <row r="14023">
          <cell r="A14023" t="str">
            <v>201030711All</v>
          </cell>
          <cell r="B14023">
            <v>945</v>
          </cell>
        </row>
        <row r="14024">
          <cell r="A14024" t="str">
            <v>201050711All</v>
          </cell>
          <cell r="B14024">
            <v>945</v>
          </cell>
        </row>
        <row r="14025">
          <cell r="A14025" t="str">
            <v>201070711All</v>
          </cell>
          <cell r="B14025">
            <v>945</v>
          </cell>
        </row>
        <row r="14026">
          <cell r="A14026" t="str">
            <v>201090711All</v>
          </cell>
          <cell r="B14026">
            <v>945</v>
          </cell>
        </row>
        <row r="14027">
          <cell r="A14027" t="str">
            <v>201110711All</v>
          </cell>
          <cell r="B14027">
            <v>945</v>
          </cell>
        </row>
        <row r="14028">
          <cell r="A14028" t="str">
            <v>201130711All</v>
          </cell>
          <cell r="B14028">
            <v>945</v>
          </cell>
        </row>
        <row r="14029">
          <cell r="A14029" t="str">
            <v>201150711All</v>
          </cell>
          <cell r="B14029">
            <v>945</v>
          </cell>
        </row>
        <row r="14030">
          <cell r="A14030" t="str">
            <v>201170711All</v>
          </cell>
          <cell r="B14030">
            <v>945</v>
          </cell>
        </row>
        <row r="14031">
          <cell r="A14031" t="str">
            <v>201190711All</v>
          </cell>
          <cell r="B14031">
            <v>945</v>
          </cell>
        </row>
        <row r="14032">
          <cell r="A14032" t="str">
            <v>201210711All</v>
          </cell>
          <cell r="B14032">
            <v>945</v>
          </cell>
        </row>
        <row r="14033">
          <cell r="A14033" t="str">
            <v>201230711All</v>
          </cell>
          <cell r="B14033">
            <v>945</v>
          </cell>
        </row>
        <row r="14034">
          <cell r="A14034" t="str">
            <v>201250711All</v>
          </cell>
          <cell r="B14034">
            <v>945</v>
          </cell>
        </row>
        <row r="14035">
          <cell r="A14035" t="str">
            <v>201270711All</v>
          </cell>
          <cell r="B14035">
            <v>945</v>
          </cell>
        </row>
        <row r="14036">
          <cell r="A14036" t="str">
            <v>201290711All</v>
          </cell>
          <cell r="B14036">
            <v>945</v>
          </cell>
        </row>
        <row r="14037">
          <cell r="A14037" t="str">
            <v>201310711All</v>
          </cell>
          <cell r="B14037">
            <v>945</v>
          </cell>
        </row>
        <row r="14038">
          <cell r="A14038" t="str">
            <v>201330711All</v>
          </cell>
          <cell r="B14038">
            <v>945</v>
          </cell>
        </row>
        <row r="14039">
          <cell r="A14039" t="str">
            <v>201350711All</v>
          </cell>
          <cell r="B14039">
            <v>945</v>
          </cell>
        </row>
        <row r="14040">
          <cell r="A14040" t="str">
            <v>201370711All</v>
          </cell>
          <cell r="B14040">
            <v>945</v>
          </cell>
        </row>
        <row r="14041">
          <cell r="A14041" t="str">
            <v>201390711All</v>
          </cell>
          <cell r="B14041">
            <v>945</v>
          </cell>
        </row>
        <row r="14042">
          <cell r="A14042" t="str">
            <v>201410711All</v>
          </cell>
          <cell r="B14042">
            <v>945</v>
          </cell>
        </row>
        <row r="14043">
          <cell r="A14043" t="str">
            <v>201430711All</v>
          </cell>
          <cell r="B14043">
            <v>945</v>
          </cell>
        </row>
        <row r="14044">
          <cell r="A14044" t="str">
            <v>201450711All</v>
          </cell>
          <cell r="B14044">
            <v>945</v>
          </cell>
        </row>
        <row r="14045">
          <cell r="A14045" t="str">
            <v>201470711All</v>
          </cell>
          <cell r="B14045">
            <v>945</v>
          </cell>
        </row>
        <row r="14046">
          <cell r="A14046" t="str">
            <v>201490711All</v>
          </cell>
          <cell r="B14046">
            <v>945</v>
          </cell>
        </row>
        <row r="14047">
          <cell r="A14047" t="str">
            <v>201510711All</v>
          </cell>
          <cell r="B14047">
            <v>945</v>
          </cell>
        </row>
        <row r="14048">
          <cell r="A14048" t="str">
            <v>201530711All</v>
          </cell>
          <cell r="B14048">
            <v>945</v>
          </cell>
        </row>
        <row r="14049">
          <cell r="A14049" t="str">
            <v>201550711All</v>
          </cell>
          <cell r="B14049">
            <v>945</v>
          </cell>
        </row>
        <row r="14050">
          <cell r="A14050" t="str">
            <v>201570711All</v>
          </cell>
          <cell r="B14050">
            <v>945</v>
          </cell>
        </row>
        <row r="14051">
          <cell r="A14051" t="str">
            <v>201590711All</v>
          </cell>
          <cell r="B14051">
            <v>945</v>
          </cell>
        </row>
        <row r="14052">
          <cell r="A14052" t="str">
            <v>201610711All</v>
          </cell>
          <cell r="B14052">
            <v>945</v>
          </cell>
        </row>
        <row r="14053">
          <cell r="A14053" t="str">
            <v>201630711All</v>
          </cell>
          <cell r="B14053">
            <v>945</v>
          </cell>
        </row>
        <row r="14054">
          <cell r="A14054" t="str">
            <v>201650711All</v>
          </cell>
          <cell r="B14054">
            <v>945</v>
          </cell>
        </row>
        <row r="14055">
          <cell r="A14055" t="str">
            <v>201670711All</v>
          </cell>
          <cell r="B14055">
            <v>945</v>
          </cell>
        </row>
        <row r="14056">
          <cell r="A14056" t="str">
            <v>201690711All</v>
          </cell>
          <cell r="B14056">
            <v>945</v>
          </cell>
        </row>
        <row r="14057">
          <cell r="A14057" t="str">
            <v>201710711All</v>
          </cell>
          <cell r="B14057">
            <v>945</v>
          </cell>
        </row>
        <row r="14058">
          <cell r="A14058" t="str">
            <v>201730711All</v>
          </cell>
          <cell r="B14058">
            <v>945</v>
          </cell>
        </row>
        <row r="14059">
          <cell r="A14059" t="str">
            <v>201750711All</v>
          </cell>
          <cell r="B14059">
            <v>945</v>
          </cell>
        </row>
        <row r="14060">
          <cell r="A14060" t="str">
            <v>201770711All</v>
          </cell>
          <cell r="B14060">
            <v>945</v>
          </cell>
        </row>
        <row r="14061">
          <cell r="A14061" t="str">
            <v>201790711All</v>
          </cell>
          <cell r="B14061">
            <v>945</v>
          </cell>
        </row>
        <row r="14062">
          <cell r="A14062" t="str">
            <v>201810711All</v>
          </cell>
          <cell r="B14062">
            <v>945</v>
          </cell>
        </row>
        <row r="14063">
          <cell r="A14063" t="str">
            <v>201830711All</v>
          </cell>
          <cell r="B14063">
            <v>945</v>
          </cell>
        </row>
        <row r="14064">
          <cell r="A14064" t="str">
            <v>201850711All</v>
          </cell>
          <cell r="B14064">
            <v>945</v>
          </cell>
        </row>
        <row r="14065">
          <cell r="A14065" t="str">
            <v>201870711All</v>
          </cell>
          <cell r="B14065">
            <v>945</v>
          </cell>
        </row>
        <row r="14066">
          <cell r="A14066" t="str">
            <v>201890711All</v>
          </cell>
          <cell r="B14066">
            <v>945</v>
          </cell>
        </row>
        <row r="14067">
          <cell r="A14067" t="str">
            <v>201910711All</v>
          </cell>
          <cell r="B14067">
            <v>945</v>
          </cell>
        </row>
        <row r="14068">
          <cell r="A14068" t="str">
            <v>201930711All</v>
          </cell>
          <cell r="B14068">
            <v>945</v>
          </cell>
        </row>
        <row r="14069">
          <cell r="A14069" t="str">
            <v>201950711All</v>
          </cell>
          <cell r="B14069">
            <v>945</v>
          </cell>
        </row>
        <row r="14070">
          <cell r="A14070" t="str">
            <v>201970711All</v>
          </cell>
          <cell r="B14070">
            <v>945</v>
          </cell>
        </row>
        <row r="14071">
          <cell r="A14071" t="str">
            <v>201990711All</v>
          </cell>
          <cell r="B14071">
            <v>945</v>
          </cell>
        </row>
        <row r="14072">
          <cell r="A14072" t="str">
            <v>202010711All</v>
          </cell>
          <cell r="B14072">
            <v>945</v>
          </cell>
        </row>
        <row r="14073">
          <cell r="A14073" t="str">
            <v>202030711All</v>
          </cell>
          <cell r="B14073">
            <v>945</v>
          </cell>
        </row>
        <row r="14074">
          <cell r="A14074" t="str">
            <v>202050711All</v>
          </cell>
          <cell r="B14074">
            <v>945</v>
          </cell>
        </row>
        <row r="14075">
          <cell r="A14075" t="str">
            <v>202070711All</v>
          </cell>
          <cell r="B14075">
            <v>945</v>
          </cell>
        </row>
        <row r="14076">
          <cell r="A14076" t="str">
            <v>202090711All</v>
          </cell>
          <cell r="B14076">
            <v>945</v>
          </cell>
        </row>
        <row r="14077">
          <cell r="A14077" t="str">
            <v>230010078All</v>
          </cell>
          <cell r="B14077">
            <v>944.65</v>
          </cell>
        </row>
        <row r="14078">
          <cell r="A14078" t="str">
            <v>230020078All</v>
          </cell>
          <cell r="B14078">
            <v>944.65</v>
          </cell>
        </row>
        <row r="14079">
          <cell r="A14079" t="str">
            <v>230030078All</v>
          </cell>
          <cell r="B14079">
            <v>944.65</v>
          </cell>
        </row>
        <row r="14080">
          <cell r="A14080" t="str">
            <v>230040078All</v>
          </cell>
          <cell r="B14080">
            <v>944.65</v>
          </cell>
        </row>
        <row r="14081">
          <cell r="A14081" t="str">
            <v>230050078All</v>
          </cell>
          <cell r="B14081">
            <v>944.65</v>
          </cell>
        </row>
        <row r="14082">
          <cell r="A14082" t="str">
            <v>230070078All</v>
          </cell>
          <cell r="B14082">
            <v>944.65</v>
          </cell>
        </row>
        <row r="14083">
          <cell r="A14083" t="str">
            <v>230090078All</v>
          </cell>
          <cell r="B14083">
            <v>944.65</v>
          </cell>
        </row>
        <row r="14084">
          <cell r="A14084" t="str">
            <v>230110078All</v>
          </cell>
          <cell r="B14084">
            <v>944.65</v>
          </cell>
        </row>
        <row r="14085">
          <cell r="A14085" t="str">
            <v>230130078All</v>
          </cell>
          <cell r="B14085">
            <v>944.65</v>
          </cell>
        </row>
        <row r="14086">
          <cell r="A14086" t="str">
            <v>230150078All</v>
          </cell>
          <cell r="B14086">
            <v>944.65</v>
          </cell>
        </row>
        <row r="14087">
          <cell r="A14087" t="str">
            <v>230170078All</v>
          </cell>
          <cell r="B14087">
            <v>944.65</v>
          </cell>
        </row>
        <row r="14088">
          <cell r="A14088" t="str">
            <v>230190078All</v>
          </cell>
          <cell r="B14088">
            <v>944.65</v>
          </cell>
        </row>
        <row r="14089">
          <cell r="A14089" t="str">
            <v>230210078All</v>
          </cell>
          <cell r="B14089">
            <v>944.65</v>
          </cell>
        </row>
        <row r="14090">
          <cell r="A14090" t="str">
            <v>230230078All</v>
          </cell>
          <cell r="B14090">
            <v>944.65</v>
          </cell>
        </row>
        <row r="14091">
          <cell r="A14091" t="str">
            <v>230250078All</v>
          </cell>
          <cell r="B14091">
            <v>944.65</v>
          </cell>
        </row>
        <row r="14092">
          <cell r="A14092" t="str">
            <v>230270078All</v>
          </cell>
          <cell r="B14092">
            <v>944.65</v>
          </cell>
        </row>
        <row r="14093">
          <cell r="A14093" t="str">
            <v>230290078All</v>
          </cell>
          <cell r="B14093">
            <v>944.65</v>
          </cell>
        </row>
        <row r="14094">
          <cell r="A14094" t="str">
            <v>230310078All</v>
          </cell>
          <cell r="B14094">
            <v>944.65</v>
          </cell>
        </row>
        <row r="14095">
          <cell r="A14095" t="str">
            <v>160090047GAD/GASAll</v>
          </cell>
          <cell r="B14095">
            <v>943</v>
          </cell>
        </row>
        <row r="14096">
          <cell r="A14096" t="str">
            <v>410590047GAD/GASIrrigated</v>
          </cell>
          <cell r="B14096">
            <v>938</v>
          </cell>
        </row>
        <row r="14097">
          <cell r="A14097" t="str">
            <v>160090047GARAll</v>
          </cell>
          <cell r="B14097">
            <v>937</v>
          </cell>
        </row>
        <row r="14098">
          <cell r="A14098" t="str">
            <v>470310078All</v>
          </cell>
          <cell r="B14098">
            <v>936</v>
          </cell>
        </row>
        <row r="14099">
          <cell r="A14099" t="str">
            <v>470610078All</v>
          </cell>
          <cell r="B14099">
            <v>935</v>
          </cell>
        </row>
        <row r="14100">
          <cell r="A14100" t="str">
            <v>380030129All</v>
          </cell>
          <cell r="B14100">
            <v>934</v>
          </cell>
        </row>
        <row r="14101">
          <cell r="A14101" t="str">
            <v>080330711All</v>
          </cell>
          <cell r="B14101">
            <v>924</v>
          </cell>
        </row>
        <row r="14102">
          <cell r="A14102" t="str">
            <v>500010078All</v>
          </cell>
          <cell r="B14102">
            <v>924</v>
          </cell>
        </row>
        <row r="14103">
          <cell r="A14103" t="str">
            <v>500110078All</v>
          </cell>
          <cell r="B14103">
            <v>924</v>
          </cell>
        </row>
        <row r="14104">
          <cell r="A14104" t="str">
            <v>310350078All</v>
          </cell>
          <cell r="B14104">
            <v>921</v>
          </cell>
        </row>
        <row r="14105">
          <cell r="A14105" t="str">
            <v>310590078All</v>
          </cell>
          <cell r="B14105">
            <v>921</v>
          </cell>
        </row>
        <row r="14106">
          <cell r="A14106" t="str">
            <v>310970078All</v>
          </cell>
          <cell r="B14106">
            <v>921</v>
          </cell>
        </row>
        <row r="14107">
          <cell r="A14107" t="str">
            <v>311270078All</v>
          </cell>
          <cell r="B14107">
            <v>921</v>
          </cell>
        </row>
        <row r="14108">
          <cell r="A14108" t="str">
            <v>311290078All</v>
          </cell>
          <cell r="B14108">
            <v>921</v>
          </cell>
        </row>
        <row r="14109">
          <cell r="A14109" t="str">
            <v>311310078All</v>
          </cell>
          <cell r="B14109">
            <v>921</v>
          </cell>
        </row>
        <row r="14110">
          <cell r="A14110" t="str">
            <v>311330078All</v>
          </cell>
          <cell r="B14110">
            <v>921</v>
          </cell>
        </row>
        <row r="14111">
          <cell r="A14111" t="str">
            <v>311470078All</v>
          </cell>
          <cell r="B14111">
            <v>921</v>
          </cell>
        </row>
        <row r="14112">
          <cell r="A14112" t="str">
            <v>311510078All</v>
          </cell>
          <cell r="B14112">
            <v>921</v>
          </cell>
        </row>
        <row r="14113">
          <cell r="A14113" t="str">
            <v>381010129All</v>
          </cell>
          <cell r="B14113">
            <v>918</v>
          </cell>
        </row>
        <row r="14114">
          <cell r="A14114" t="str">
            <v>380690129All</v>
          </cell>
          <cell r="B14114">
            <v>917</v>
          </cell>
        </row>
        <row r="14115">
          <cell r="A14115" t="str">
            <v>380310129All</v>
          </cell>
          <cell r="B14115">
            <v>914</v>
          </cell>
        </row>
        <row r="14116">
          <cell r="A14116" t="str">
            <v>530630047GAD/GASAll</v>
          </cell>
          <cell r="B14116">
            <v>903</v>
          </cell>
        </row>
        <row r="14117">
          <cell r="A14117" t="str">
            <v>530630047GAD/GASIrrigated</v>
          </cell>
          <cell r="B14117">
            <v>903</v>
          </cell>
        </row>
        <row r="14118">
          <cell r="A14118" t="str">
            <v>310150078All</v>
          </cell>
          <cell r="B14118">
            <v>902</v>
          </cell>
        </row>
        <row r="14119">
          <cell r="A14119" t="str">
            <v>310170078All</v>
          </cell>
          <cell r="B14119">
            <v>902</v>
          </cell>
        </row>
        <row r="14120">
          <cell r="A14120" t="str">
            <v>310670078All</v>
          </cell>
          <cell r="B14120">
            <v>902</v>
          </cell>
        </row>
        <row r="14121">
          <cell r="A14121" t="str">
            <v>310890078All</v>
          </cell>
          <cell r="B14121">
            <v>902</v>
          </cell>
        </row>
        <row r="14122">
          <cell r="A14122" t="str">
            <v>311170078All</v>
          </cell>
          <cell r="B14122">
            <v>902</v>
          </cell>
        </row>
        <row r="14123">
          <cell r="A14123" t="str">
            <v>311490078All</v>
          </cell>
          <cell r="B14123">
            <v>902</v>
          </cell>
        </row>
        <row r="14124">
          <cell r="A14124" t="str">
            <v>160210047GAD/GASAll</v>
          </cell>
          <cell r="B14124">
            <v>901</v>
          </cell>
        </row>
        <row r="14125">
          <cell r="A14125" t="str">
            <v>160550047GAD/GASAll</v>
          </cell>
          <cell r="B14125">
            <v>901</v>
          </cell>
        </row>
        <row r="14126">
          <cell r="A14126" t="str">
            <v>380450711All</v>
          </cell>
          <cell r="B14126">
            <v>899</v>
          </cell>
        </row>
        <row r="14127">
          <cell r="A14127" t="str">
            <v>080110078All</v>
          </cell>
          <cell r="B14127">
            <v>896</v>
          </cell>
        </row>
        <row r="14128">
          <cell r="A14128" t="str">
            <v>310910078All</v>
          </cell>
          <cell r="B14128">
            <v>895</v>
          </cell>
        </row>
        <row r="14129">
          <cell r="A14129" t="str">
            <v>311710078All</v>
          </cell>
          <cell r="B14129">
            <v>895</v>
          </cell>
        </row>
        <row r="14130">
          <cell r="A14130" t="str">
            <v>311830078All</v>
          </cell>
          <cell r="B14130">
            <v>895</v>
          </cell>
        </row>
        <row r="14131">
          <cell r="A14131" t="str">
            <v>300070711All</v>
          </cell>
          <cell r="B14131">
            <v>894</v>
          </cell>
        </row>
        <row r="14132">
          <cell r="A14132" t="str">
            <v>300370711All</v>
          </cell>
          <cell r="B14132">
            <v>894</v>
          </cell>
        </row>
        <row r="14133">
          <cell r="A14133" t="str">
            <v>300490711All</v>
          </cell>
          <cell r="B14133">
            <v>894</v>
          </cell>
        </row>
        <row r="14134">
          <cell r="A14134" t="str">
            <v>300590711All</v>
          </cell>
          <cell r="B14134">
            <v>894</v>
          </cell>
        </row>
        <row r="14135">
          <cell r="A14135" t="str">
            <v>300650711All</v>
          </cell>
          <cell r="B14135">
            <v>894</v>
          </cell>
        </row>
        <row r="14136">
          <cell r="A14136" t="str">
            <v>300690711All</v>
          </cell>
          <cell r="B14136">
            <v>894</v>
          </cell>
        </row>
        <row r="14137">
          <cell r="A14137" t="str">
            <v>301070711All</v>
          </cell>
          <cell r="B14137">
            <v>894</v>
          </cell>
        </row>
        <row r="14138">
          <cell r="A14138" t="str">
            <v>450170078All</v>
          </cell>
          <cell r="B14138">
            <v>893</v>
          </cell>
        </row>
        <row r="14139">
          <cell r="A14139" t="str">
            <v>450210078All</v>
          </cell>
          <cell r="B14139">
            <v>893</v>
          </cell>
        </row>
        <row r="14140">
          <cell r="A14140" t="str">
            <v>450230078All</v>
          </cell>
          <cell r="B14140">
            <v>893</v>
          </cell>
        </row>
        <row r="14141">
          <cell r="A14141" t="str">
            <v>450270078All</v>
          </cell>
          <cell r="B14141">
            <v>893</v>
          </cell>
        </row>
        <row r="14142">
          <cell r="A14142" t="str">
            <v>450370078All</v>
          </cell>
          <cell r="B14142">
            <v>893</v>
          </cell>
        </row>
        <row r="14143">
          <cell r="A14143" t="str">
            <v>450390078All</v>
          </cell>
          <cell r="B14143">
            <v>893</v>
          </cell>
        </row>
        <row r="14144">
          <cell r="A14144" t="str">
            <v>450410711All</v>
          </cell>
          <cell r="B14144">
            <v>893</v>
          </cell>
        </row>
        <row r="14145">
          <cell r="A14145" t="str">
            <v>450450078All</v>
          </cell>
          <cell r="B14145">
            <v>893</v>
          </cell>
        </row>
        <row r="14146">
          <cell r="A14146" t="str">
            <v>450490078All</v>
          </cell>
          <cell r="B14146">
            <v>893</v>
          </cell>
        </row>
        <row r="14147">
          <cell r="A14147" t="str">
            <v>450550078All</v>
          </cell>
          <cell r="B14147">
            <v>893</v>
          </cell>
        </row>
        <row r="14148">
          <cell r="A14148" t="str">
            <v>450570078All</v>
          </cell>
          <cell r="B14148">
            <v>893</v>
          </cell>
        </row>
        <row r="14149">
          <cell r="A14149" t="str">
            <v>450690078All</v>
          </cell>
          <cell r="B14149">
            <v>893</v>
          </cell>
        </row>
        <row r="14150">
          <cell r="A14150" t="str">
            <v>450750078All</v>
          </cell>
          <cell r="B14150">
            <v>893</v>
          </cell>
        </row>
        <row r="14151">
          <cell r="A14151" t="str">
            <v>450770078All</v>
          </cell>
          <cell r="B14151">
            <v>893</v>
          </cell>
        </row>
        <row r="14152">
          <cell r="A14152" t="str">
            <v>450790078All</v>
          </cell>
          <cell r="B14152">
            <v>893</v>
          </cell>
        </row>
        <row r="14153">
          <cell r="A14153" t="str">
            <v>450810078All</v>
          </cell>
          <cell r="B14153">
            <v>893</v>
          </cell>
        </row>
        <row r="14154">
          <cell r="A14154" t="str">
            <v>450830078All</v>
          </cell>
          <cell r="B14154">
            <v>893</v>
          </cell>
        </row>
        <row r="14155">
          <cell r="A14155" t="str">
            <v>450850078All</v>
          </cell>
          <cell r="B14155">
            <v>893</v>
          </cell>
        </row>
        <row r="14156">
          <cell r="A14156" t="str">
            <v>450870078All</v>
          </cell>
          <cell r="B14156">
            <v>893</v>
          </cell>
        </row>
        <row r="14157">
          <cell r="A14157" t="str">
            <v>450890078All</v>
          </cell>
          <cell r="B14157">
            <v>893</v>
          </cell>
        </row>
        <row r="14158">
          <cell r="A14158" t="str">
            <v>380270129All</v>
          </cell>
          <cell r="B14158">
            <v>890</v>
          </cell>
        </row>
        <row r="14159">
          <cell r="A14159" t="str">
            <v>300290711Nonirrigated</v>
          </cell>
          <cell r="B14159">
            <v>888</v>
          </cell>
        </row>
        <row r="14160">
          <cell r="A14160" t="str">
            <v>160210047GARAll</v>
          </cell>
          <cell r="B14160">
            <v>885</v>
          </cell>
        </row>
        <row r="14161">
          <cell r="A14161" t="str">
            <v>160550047GARAll</v>
          </cell>
          <cell r="B14161">
            <v>885</v>
          </cell>
        </row>
        <row r="14162">
          <cell r="A14162" t="str">
            <v>211390078All</v>
          </cell>
          <cell r="B14162">
            <v>883</v>
          </cell>
        </row>
        <row r="14163">
          <cell r="A14163" t="str">
            <v>380170129All</v>
          </cell>
          <cell r="B14163">
            <v>882</v>
          </cell>
        </row>
        <row r="14164">
          <cell r="A14164" t="str">
            <v>380950129All</v>
          </cell>
          <cell r="B14164">
            <v>877</v>
          </cell>
        </row>
        <row r="14165">
          <cell r="A14165" t="str">
            <v>060950078All</v>
          </cell>
          <cell r="B14165">
            <v>874</v>
          </cell>
        </row>
        <row r="14166">
          <cell r="A14166" t="str">
            <v>380030047GAD/GASAll</v>
          </cell>
          <cell r="B14166">
            <v>874</v>
          </cell>
        </row>
        <row r="14167">
          <cell r="A14167" t="str">
            <v>380030047GARAll</v>
          </cell>
          <cell r="B14167">
            <v>874</v>
          </cell>
        </row>
        <row r="14168">
          <cell r="A14168" t="str">
            <v>380050047GAD/GASAll</v>
          </cell>
          <cell r="B14168">
            <v>874</v>
          </cell>
        </row>
        <row r="14169">
          <cell r="A14169" t="str">
            <v>380050047GARAll</v>
          </cell>
          <cell r="B14169">
            <v>874</v>
          </cell>
        </row>
        <row r="14170">
          <cell r="A14170" t="str">
            <v>380090047GAD/GASAll</v>
          </cell>
          <cell r="B14170">
            <v>874</v>
          </cell>
        </row>
        <row r="14171">
          <cell r="A14171" t="str">
            <v>380090047GARAll</v>
          </cell>
          <cell r="B14171">
            <v>874</v>
          </cell>
        </row>
        <row r="14172">
          <cell r="A14172" t="str">
            <v>380130047GAD/GASAll</v>
          </cell>
          <cell r="B14172">
            <v>874</v>
          </cell>
        </row>
        <row r="14173">
          <cell r="A14173" t="str">
            <v>380130047GARAll</v>
          </cell>
          <cell r="B14173">
            <v>874</v>
          </cell>
        </row>
        <row r="14174">
          <cell r="A14174" t="str">
            <v>380170047GAD/GASAll</v>
          </cell>
          <cell r="B14174">
            <v>874</v>
          </cell>
        </row>
        <row r="14175">
          <cell r="A14175" t="str">
            <v>380170047GARAll</v>
          </cell>
          <cell r="B14175">
            <v>874</v>
          </cell>
        </row>
        <row r="14176">
          <cell r="A14176" t="str">
            <v>380190047GAD/GASAll</v>
          </cell>
          <cell r="B14176">
            <v>874</v>
          </cell>
        </row>
        <row r="14177">
          <cell r="A14177" t="str">
            <v>380190047GARAll</v>
          </cell>
          <cell r="B14177">
            <v>874</v>
          </cell>
        </row>
        <row r="14178">
          <cell r="A14178" t="str">
            <v>380210047GAD/GASAll</v>
          </cell>
          <cell r="B14178">
            <v>874</v>
          </cell>
        </row>
        <row r="14179">
          <cell r="A14179" t="str">
            <v>380210047GARAll</v>
          </cell>
          <cell r="B14179">
            <v>874</v>
          </cell>
        </row>
        <row r="14180">
          <cell r="A14180" t="str">
            <v>380230047GARAll</v>
          </cell>
          <cell r="B14180">
            <v>874</v>
          </cell>
        </row>
        <row r="14181">
          <cell r="A14181" t="str">
            <v>380270047GAD/GASAll</v>
          </cell>
          <cell r="B14181">
            <v>874</v>
          </cell>
        </row>
        <row r="14182">
          <cell r="A14182" t="str">
            <v>380270047GARAll</v>
          </cell>
          <cell r="B14182">
            <v>874</v>
          </cell>
        </row>
        <row r="14183">
          <cell r="A14183" t="str">
            <v>380310047GAD/GASAll</v>
          </cell>
          <cell r="B14183">
            <v>874</v>
          </cell>
        </row>
        <row r="14184">
          <cell r="A14184" t="str">
            <v>380310047GARAll</v>
          </cell>
          <cell r="B14184">
            <v>874</v>
          </cell>
        </row>
        <row r="14185">
          <cell r="A14185" t="str">
            <v>380350047GAD/GASAll</v>
          </cell>
          <cell r="B14185">
            <v>874</v>
          </cell>
        </row>
        <row r="14186">
          <cell r="A14186" t="str">
            <v>380350047GARAll</v>
          </cell>
          <cell r="B14186">
            <v>874</v>
          </cell>
        </row>
        <row r="14187">
          <cell r="A14187" t="str">
            <v>380390047GAD/GASAll</v>
          </cell>
          <cell r="B14187">
            <v>874</v>
          </cell>
        </row>
        <row r="14188">
          <cell r="A14188" t="str">
            <v>380390047GARAll</v>
          </cell>
          <cell r="B14188">
            <v>874</v>
          </cell>
        </row>
        <row r="14189">
          <cell r="A14189" t="str">
            <v>380430047GAD/GASAll</v>
          </cell>
          <cell r="B14189">
            <v>874</v>
          </cell>
        </row>
        <row r="14190">
          <cell r="A14190" t="str">
            <v>380430047GARAll</v>
          </cell>
          <cell r="B14190">
            <v>874</v>
          </cell>
        </row>
        <row r="14191">
          <cell r="A14191" t="str">
            <v>380450047GAD/GASAll</v>
          </cell>
          <cell r="B14191">
            <v>874</v>
          </cell>
        </row>
        <row r="14192">
          <cell r="A14192" t="str">
            <v>380450047GARAll</v>
          </cell>
          <cell r="B14192">
            <v>874</v>
          </cell>
        </row>
        <row r="14193">
          <cell r="A14193" t="str">
            <v>380470047GAD/GASAll</v>
          </cell>
          <cell r="B14193">
            <v>874</v>
          </cell>
        </row>
        <row r="14194">
          <cell r="A14194" t="str">
            <v>380470047GARAll</v>
          </cell>
          <cell r="B14194">
            <v>874</v>
          </cell>
        </row>
        <row r="14195">
          <cell r="A14195" t="str">
            <v>380490047GAD/GASAll</v>
          </cell>
          <cell r="B14195">
            <v>874</v>
          </cell>
        </row>
        <row r="14196">
          <cell r="A14196" t="str">
            <v>380490047GARAll</v>
          </cell>
          <cell r="B14196">
            <v>874</v>
          </cell>
        </row>
        <row r="14197">
          <cell r="A14197" t="str">
            <v>380510047GAD/GASAll</v>
          </cell>
          <cell r="B14197">
            <v>874</v>
          </cell>
        </row>
        <row r="14198">
          <cell r="A14198" t="str">
            <v>380510047GARAll</v>
          </cell>
          <cell r="B14198">
            <v>874</v>
          </cell>
        </row>
        <row r="14199">
          <cell r="A14199" t="str">
            <v>380630047GAD/GASAll</v>
          </cell>
          <cell r="B14199">
            <v>874</v>
          </cell>
        </row>
        <row r="14200">
          <cell r="A14200" t="str">
            <v>380630047GARAll</v>
          </cell>
          <cell r="B14200">
            <v>874</v>
          </cell>
        </row>
        <row r="14201">
          <cell r="A14201" t="str">
            <v>380670047GAD/GASAll</v>
          </cell>
          <cell r="B14201">
            <v>874</v>
          </cell>
        </row>
        <row r="14202">
          <cell r="A14202" t="str">
            <v>380670047GARAll</v>
          </cell>
          <cell r="B14202">
            <v>874</v>
          </cell>
        </row>
        <row r="14203">
          <cell r="A14203" t="str">
            <v>380690047GAD/GASAll</v>
          </cell>
          <cell r="B14203">
            <v>874</v>
          </cell>
        </row>
        <row r="14204">
          <cell r="A14204" t="str">
            <v>380690047GARAll</v>
          </cell>
          <cell r="B14204">
            <v>874</v>
          </cell>
        </row>
        <row r="14205">
          <cell r="A14205" t="str">
            <v>380710047GAD/GASAll</v>
          </cell>
          <cell r="B14205">
            <v>874</v>
          </cell>
        </row>
        <row r="14206">
          <cell r="A14206" t="str">
            <v>380710047GARAll</v>
          </cell>
          <cell r="B14206">
            <v>874</v>
          </cell>
        </row>
        <row r="14207">
          <cell r="A14207" t="str">
            <v>380730047GAD/GASAll</v>
          </cell>
          <cell r="B14207">
            <v>874</v>
          </cell>
        </row>
        <row r="14208">
          <cell r="A14208" t="str">
            <v>380730047GARAll</v>
          </cell>
          <cell r="B14208">
            <v>874</v>
          </cell>
        </row>
        <row r="14209">
          <cell r="A14209" t="str">
            <v>380770047GAD/GASAll</v>
          </cell>
          <cell r="B14209">
            <v>874</v>
          </cell>
        </row>
        <row r="14210">
          <cell r="A14210" t="str">
            <v>380770047GARAll</v>
          </cell>
          <cell r="B14210">
            <v>874</v>
          </cell>
        </row>
        <row r="14211">
          <cell r="A14211" t="str">
            <v>380790047GAD/GASAll</v>
          </cell>
          <cell r="B14211">
            <v>874</v>
          </cell>
        </row>
        <row r="14212">
          <cell r="A14212" t="str">
            <v>380790047GARAll</v>
          </cell>
          <cell r="B14212">
            <v>874</v>
          </cell>
        </row>
        <row r="14213">
          <cell r="A14213" t="str">
            <v>380810047GAD/GASAll</v>
          </cell>
          <cell r="B14213">
            <v>874</v>
          </cell>
        </row>
        <row r="14214">
          <cell r="A14214" t="str">
            <v>380810047GARAll</v>
          </cell>
          <cell r="B14214">
            <v>874</v>
          </cell>
        </row>
        <row r="14215">
          <cell r="A14215" t="str">
            <v>380830047GAD/GASAll</v>
          </cell>
          <cell r="B14215">
            <v>874</v>
          </cell>
        </row>
        <row r="14216">
          <cell r="A14216" t="str">
            <v>380830047GARAll</v>
          </cell>
          <cell r="B14216">
            <v>874</v>
          </cell>
        </row>
        <row r="14217">
          <cell r="A14217" t="str">
            <v>380910047GAD/GASAll</v>
          </cell>
          <cell r="B14217">
            <v>874</v>
          </cell>
        </row>
        <row r="14218">
          <cell r="A14218" t="str">
            <v>380910047GARAll</v>
          </cell>
          <cell r="B14218">
            <v>874</v>
          </cell>
        </row>
        <row r="14219">
          <cell r="A14219" t="str">
            <v>380930047GAD/GASAll</v>
          </cell>
          <cell r="B14219">
            <v>874</v>
          </cell>
        </row>
        <row r="14220">
          <cell r="A14220" t="str">
            <v>380930047GARAll</v>
          </cell>
          <cell r="B14220">
            <v>874</v>
          </cell>
        </row>
        <row r="14221">
          <cell r="A14221" t="str">
            <v>380950047GAD/GASAll</v>
          </cell>
          <cell r="B14221">
            <v>874</v>
          </cell>
        </row>
        <row r="14222">
          <cell r="A14222" t="str">
            <v>380950047GARAll</v>
          </cell>
          <cell r="B14222">
            <v>874</v>
          </cell>
        </row>
        <row r="14223">
          <cell r="A14223" t="str">
            <v>380970047GAD/GASAll</v>
          </cell>
          <cell r="B14223">
            <v>874</v>
          </cell>
        </row>
        <row r="14224">
          <cell r="A14224" t="str">
            <v>380970047GARAll</v>
          </cell>
          <cell r="B14224">
            <v>874</v>
          </cell>
        </row>
        <row r="14225">
          <cell r="A14225" t="str">
            <v>380990047GAD/GASAll</v>
          </cell>
          <cell r="B14225">
            <v>874</v>
          </cell>
        </row>
        <row r="14226">
          <cell r="A14226" t="str">
            <v>380990047GARAll</v>
          </cell>
          <cell r="B14226">
            <v>874</v>
          </cell>
        </row>
        <row r="14227">
          <cell r="A14227" t="str">
            <v>381030047GAD/GASAll</v>
          </cell>
          <cell r="B14227">
            <v>874</v>
          </cell>
        </row>
        <row r="14228">
          <cell r="A14228" t="str">
            <v>381030047GARAll</v>
          </cell>
          <cell r="B14228">
            <v>874</v>
          </cell>
        </row>
        <row r="14229">
          <cell r="A14229" t="str">
            <v>300730067Irrigated</v>
          </cell>
          <cell r="B14229">
            <v>870</v>
          </cell>
        </row>
        <row r="14230">
          <cell r="A14230" t="str">
            <v>380150129All</v>
          </cell>
          <cell r="B14230">
            <v>869</v>
          </cell>
        </row>
        <row r="14231">
          <cell r="A14231" t="str">
            <v>400450711All</v>
          </cell>
          <cell r="B14231">
            <v>869</v>
          </cell>
        </row>
        <row r="14232">
          <cell r="A14232" t="str">
            <v>400590711All</v>
          </cell>
          <cell r="B14232">
            <v>869</v>
          </cell>
        </row>
        <row r="14233">
          <cell r="A14233" t="str">
            <v>380570047GAD/GASAll</v>
          </cell>
          <cell r="B14233">
            <v>865</v>
          </cell>
        </row>
        <row r="14234">
          <cell r="A14234" t="str">
            <v>380570047GARAll</v>
          </cell>
          <cell r="B14234">
            <v>865</v>
          </cell>
        </row>
        <row r="14235">
          <cell r="A14235" t="str">
            <v>380650047GAD/GASAll</v>
          </cell>
          <cell r="B14235">
            <v>865</v>
          </cell>
        </row>
        <row r="14236">
          <cell r="A14236" t="str">
            <v>380650047GARAll</v>
          </cell>
          <cell r="B14236">
            <v>865</v>
          </cell>
        </row>
        <row r="14237">
          <cell r="A14237" t="str">
            <v>380830129All</v>
          </cell>
          <cell r="B14237">
            <v>864</v>
          </cell>
        </row>
        <row r="14238">
          <cell r="A14238" t="str">
            <v>060110078All</v>
          </cell>
          <cell r="B14238">
            <v>863</v>
          </cell>
        </row>
        <row r="14239">
          <cell r="A14239" t="str">
            <v>400070078Irrigated</v>
          </cell>
          <cell r="B14239">
            <v>863</v>
          </cell>
        </row>
        <row r="14240">
          <cell r="A14240" t="str">
            <v>400430078Irrigated</v>
          </cell>
          <cell r="B14240">
            <v>863</v>
          </cell>
        </row>
        <row r="14241">
          <cell r="A14241" t="str">
            <v>290250078All</v>
          </cell>
          <cell r="B14241">
            <v>861</v>
          </cell>
        </row>
        <row r="14242">
          <cell r="A14242" t="str">
            <v>290370078All</v>
          </cell>
          <cell r="B14242">
            <v>861</v>
          </cell>
        </row>
        <row r="14243">
          <cell r="A14243" t="str">
            <v>290510078All</v>
          </cell>
          <cell r="B14243">
            <v>861</v>
          </cell>
        </row>
        <row r="14244">
          <cell r="A14244" t="str">
            <v>290690078All</v>
          </cell>
          <cell r="B14244">
            <v>861</v>
          </cell>
        </row>
        <row r="14245">
          <cell r="A14245" t="str">
            <v>290710078All</v>
          </cell>
          <cell r="B14245">
            <v>861</v>
          </cell>
        </row>
        <row r="14246">
          <cell r="A14246" t="str">
            <v>290990078All</v>
          </cell>
          <cell r="B14246">
            <v>861</v>
          </cell>
        </row>
        <row r="14247">
          <cell r="A14247" t="str">
            <v>291330078All</v>
          </cell>
          <cell r="B14247">
            <v>861</v>
          </cell>
        </row>
        <row r="14248">
          <cell r="A14248" t="str">
            <v>291430078All</v>
          </cell>
          <cell r="B14248">
            <v>861</v>
          </cell>
        </row>
        <row r="14249">
          <cell r="A14249" t="str">
            <v>291550078All</v>
          </cell>
          <cell r="B14249">
            <v>861</v>
          </cell>
        </row>
        <row r="14250">
          <cell r="A14250" t="str">
            <v>291750078All</v>
          </cell>
          <cell r="B14250">
            <v>861</v>
          </cell>
        </row>
        <row r="14251">
          <cell r="A14251" t="str">
            <v>292010078All</v>
          </cell>
          <cell r="B14251">
            <v>861</v>
          </cell>
        </row>
        <row r="14252">
          <cell r="A14252" t="str">
            <v>292070078All</v>
          </cell>
          <cell r="B14252">
            <v>861</v>
          </cell>
        </row>
        <row r="14253">
          <cell r="A14253" t="str">
            <v>300210711All</v>
          </cell>
          <cell r="B14253">
            <v>860</v>
          </cell>
        </row>
        <row r="14254">
          <cell r="A14254" t="str">
            <v>300330711All</v>
          </cell>
          <cell r="B14254">
            <v>860</v>
          </cell>
        </row>
        <row r="14255">
          <cell r="A14255" t="str">
            <v>300550711All</v>
          </cell>
          <cell r="B14255">
            <v>860</v>
          </cell>
        </row>
        <row r="14256">
          <cell r="A14256" t="str">
            <v>380210711All</v>
          </cell>
          <cell r="B14256">
            <v>856</v>
          </cell>
        </row>
        <row r="14257">
          <cell r="A14257" t="str">
            <v>450850079All</v>
          </cell>
          <cell r="B14257">
            <v>856</v>
          </cell>
        </row>
        <row r="14258">
          <cell r="A14258" t="str">
            <v>400830711All</v>
          </cell>
          <cell r="B14258">
            <v>853</v>
          </cell>
        </row>
        <row r="14259">
          <cell r="A14259" t="str">
            <v>130010078All</v>
          </cell>
          <cell r="B14259">
            <v>852</v>
          </cell>
        </row>
        <row r="14260">
          <cell r="A14260" t="str">
            <v>130030078All</v>
          </cell>
          <cell r="B14260">
            <v>852</v>
          </cell>
        </row>
        <row r="14261">
          <cell r="A14261" t="str">
            <v>130050078All</v>
          </cell>
          <cell r="B14261">
            <v>852</v>
          </cell>
        </row>
        <row r="14262">
          <cell r="A14262" t="str">
            <v>130070078All</v>
          </cell>
          <cell r="B14262">
            <v>852</v>
          </cell>
        </row>
        <row r="14263">
          <cell r="A14263" t="str">
            <v>130090078All</v>
          </cell>
          <cell r="B14263">
            <v>852</v>
          </cell>
        </row>
        <row r="14264">
          <cell r="A14264" t="str">
            <v>130110078All</v>
          </cell>
          <cell r="B14264">
            <v>852</v>
          </cell>
        </row>
        <row r="14265">
          <cell r="A14265" t="str">
            <v>130130078All</v>
          </cell>
          <cell r="B14265">
            <v>852</v>
          </cell>
        </row>
        <row r="14266">
          <cell r="A14266" t="str">
            <v>130150078All</v>
          </cell>
          <cell r="B14266">
            <v>852</v>
          </cell>
        </row>
        <row r="14267">
          <cell r="A14267" t="str">
            <v>130170078All</v>
          </cell>
          <cell r="B14267">
            <v>852</v>
          </cell>
        </row>
        <row r="14268">
          <cell r="A14268" t="str">
            <v>130190078All</v>
          </cell>
          <cell r="B14268">
            <v>852</v>
          </cell>
        </row>
        <row r="14269">
          <cell r="A14269" t="str">
            <v>130210078All</v>
          </cell>
          <cell r="B14269">
            <v>852</v>
          </cell>
        </row>
        <row r="14270">
          <cell r="A14270" t="str">
            <v>130230078All</v>
          </cell>
          <cell r="B14270">
            <v>852</v>
          </cell>
        </row>
        <row r="14271">
          <cell r="A14271" t="str">
            <v>130250078All</v>
          </cell>
          <cell r="B14271">
            <v>852</v>
          </cell>
        </row>
        <row r="14272">
          <cell r="A14272" t="str">
            <v>130270078All</v>
          </cell>
          <cell r="B14272">
            <v>852</v>
          </cell>
        </row>
        <row r="14273">
          <cell r="A14273" t="str">
            <v>130290078All</v>
          </cell>
          <cell r="B14273">
            <v>852</v>
          </cell>
        </row>
        <row r="14274">
          <cell r="A14274" t="str">
            <v>130310078All</v>
          </cell>
          <cell r="B14274">
            <v>852</v>
          </cell>
        </row>
        <row r="14275">
          <cell r="A14275" t="str">
            <v>130330078All</v>
          </cell>
          <cell r="B14275">
            <v>852</v>
          </cell>
        </row>
        <row r="14276">
          <cell r="A14276" t="str">
            <v>130350078All</v>
          </cell>
          <cell r="B14276">
            <v>852</v>
          </cell>
        </row>
        <row r="14277">
          <cell r="A14277" t="str">
            <v>130370078All</v>
          </cell>
          <cell r="B14277">
            <v>852</v>
          </cell>
        </row>
        <row r="14278">
          <cell r="A14278" t="str">
            <v>130390078All</v>
          </cell>
          <cell r="B14278">
            <v>852</v>
          </cell>
        </row>
        <row r="14279">
          <cell r="A14279" t="str">
            <v>130430078All</v>
          </cell>
          <cell r="B14279">
            <v>852</v>
          </cell>
        </row>
        <row r="14280">
          <cell r="A14280" t="str">
            <v>130450078All</v>
          </cell>
          <cell r="B14280">
            <v>852</v>
          </cell>
        </row>
        <row r="14281">
          <cell r="A14281" t="str">
            <v>130470078All</v>
          </cell>
          <cell r="B14281">
            <v>852</v>
          </cell>
        </row>
        <row r="14282">
          <cell r="A14282" t="str">
            <v>130490078All</v>
          </cell>
          <cell r="B14282">
            <v>852</v>
          </cell>
        </row>
        <row r="14283">
          <cell r="A14283" t="str">
            <v>130510078All</v>
          </cell>
          <cell r="B14283">
            <v>852</v>
          </cell>
        </row>
        <row r="14284">
          <cell r="A14284" t="str">
            <v>130530078All</v>
          </cell>
          <cell r="B14284">
            <v>852</v>
          </cell>
        </row>
        <row r="14285">
          <cell r="A14285" t="str">
            <v>130550078All</v>
          </cell>
          <cell r="B14285">
            <v>852</v>
          </cell>
        </row>
        <row r="14286">
          <cell r="A14286" t="str">
            <v>130570078All</v>
          </cell>
          <cell r="B14286">
            <v>852</v>
          </cell>
        </row>
        <row r="14287">
          <cell r="A14287" t="str">
            <v>130590078All</v>
          </cell>
          <cell r="B14287">
            <v>852</v>
          </cell>
        </row>
        <row r="14288">
          <cell r="A14288" t="str">
            <v>130610078All</v>
          </cell>
          <cell r="B14288">
            <v>852</v>
          </cell>
        </row>
        <row r="14289">
          <cell r="A14289" t="str">
            <v>130630078All</v>
          </cell>
          <cell r="B14289">
            <v>852</v>
          </cell>
        </row>
        <row r="14290">
          <cell r="A14290" t="str">
            <v>130650078All</v>
          </cell>
          <cell r="B14290">
            <v>852</v>
          </cell>
        </row>
        <row r="14291">
          <cell r="A14291" t="str">
            <v>130670078All</v>
          </cell>
          <cell r="B14291">
            <v>852</v>
          </cell>
        </row>
        <row r="14292">
          <cell r="A14292" t="str">
            <v>130690078All</v>
          </cell>
          <cell r="B14292">
            <v>852</v>
          </cell>
        </row>
        <row r="14293">
          <cell r="A14293" t="str">
            <v>130710078All</v>
          </cell>
          <cell r="B14293">
            <v>852</v>
          </cell>
        </row>
        <row r="14294">
          <cell r="A14294" t="str">
            <v>130730078All</v>
          </cell>
          <cell r="B14294">
            <v>852</v>
          </cell>
        </row>
        <row r="14295">
          <cell r="A14295" t="str">
            <v>130750078All</v>
          </cell>
          <cell r="B14295">
            <v>852</v>
          </cell>
        </row>
        <row r="14296">
          <cell r="A14296" t="str">
            <v>130770078All</v>
          </cell>
          <cell r="B14296">
            <v>852</v>
          </cell>
        </row>
        <row r="14297">
          <cell r="A14297" t="str">
            <v>130790078All</v>
          </cell>
          <cell r="B14297">
            <v>852</v>
          </cell>
        </row>
        <row r="14298">
          <cell r="A14298" t="str">
            <v>130810078All</v>
          </cell>
          <cell r="B14298">
            <v>852</v>
          </cell>
        </row>
        <row r="14299">
          <cell r="A14299" t="str">
            <v>130830078All</v>
          </cell>
          <cell r="B14299">
            <v>852</v>
          </cell>
        </row>
        <row r="14300">
          <cell r="A14300" t="str">
            <v>130850078All</v>
          </cell>
          <cell r="B14300">
            <v>852</v>
          </cell>
        </row>
        <row r="14301">
          <cell r="A14301" t="str">
            <v>130870078All</v>
          </cell>
          <cell r="B14301">
            <v>852</v>
          </cell>
        </row>
        <row r="14302">
          <cell r="A14302" t="str">
            <v>130890078All</v>
          </cell>
          <cell r="B14302">
            <v>852</v>
          </cell>
        </row>
        <row r="14303">
          <cell r="A14303" t="str">
            <v>130910078All</v>
          </cell>
          <cell r="B14303">
            <v>852</v>
          </cell>
        </row>
        <row r="14304">
          <cell r="A14304" t="str">
            <v>130930078All</v>
          </cell>
          <cell r="B14304">
            <v>852</v>
          </cell>
        </row>
        <row r="14305">
          <cell r="A14305" t="str">
            <v>130950078All</v>
          </cell>
          <cell r="B14305">
            <v>852</v>
          </cell>
        </row>
        <row r="14306">
          <cell r="A14306" t="str">
            <v>130970078All</v>
          </cell>
          <cell r="B14306">
            <v>852</v>
          </cell>
        </row>
        <row r="14307">
          <cell r="A14307" t="str">
            <v>130990078All</v>
          </cell>
          <cell r="B14307">
            <v>852</v>
          </cell>
        </row>
        <row r="14308">
          <cell r="A14308" t="str">
            <v>131010078All</v>
          </cell>
          <cell r="B14308">
            <v>852</v>
          </cell>
        </row>
        <row r="14309">
          <cell r="A14309" t="str">
            <v>131030078All</v>
          </cell>
          <cell r="B14309">
            <v>852</v>
          </cell>
        </row>
        <row r="14310">
          <cell r="A14310" t="str">
            <v>131050078All</v>
          </cell>
          <cell r="B14310">
            <v>852</v>
          </cell>
        </row>
        <row r="14311">
          <cell r="A14311" t="str">
            <v>131070078All</v>
          </cell>
          <cell r="B14311">
            <v>852</v>
          </cell>
        </row>
        <row r="14312">
          <cell r="A14312" t="str">
            <v>131090078All</v>
          </cell>
          <cell r="B14312">
            <v>852</v>
          </cell>
        </row>
        <row r="14313">
          <cell r="A14313" t="str">
            <v>131110078All</v>
          </cell>
          <cell r="B14313">
            <v>852</v>
          </cell>
        </row>
        <row r="14314">
          <cell r="A14314" t="str">
            <v>131130078All</v>
          </cell>
          <cell r="B14314">
            <v>852</v>
          </cell>
        </row>
        <row r="14315">
          <cell r="A14315" t="str">
            <v>131150078All</v>
          </cell>
          <cell r="B14315">
            <v>852</v>
          </cell>
        </row>
        <row r="14316">
          <cell r="A14316" t="str">
            <v>131170078All</v>
          </cell>
          <cell r="B14316">
            <v>852</v>
          </cell>
        </row>
        <row r="14317">
          <cell r="A14317" t="str">
            <v>131190078All</v>
          </cell>
          <cell r="B14317">
            <v>852</v>
          </cell>
        </row>
        <row r="14318">
          <cell r="A14318" t="str">
            <v>131210078All</v>
          </cell>
          <cell r="B14318">
            <v>852</v>
          </cell>
        </row>
        <row r="14319">
          <cell r="A14319" t="str">
            <v>131230078All</v>
          </cell>
          <cell r="B14319">
            <v>852</v>
          </cell>
        </row>
        <row r="14320">
          <cell r="A14320" t="str">
            <v>131250078All</v>
          </cell>
          <cell r="B14320">
            <v>852</v>
          </cell>
        </row>
        <row r="14321">
          <cell r="A14321" t="str">
            <v>131270078All</v>
          </cell>
          <cell r="B14321">
            <v>852</v>
          </cell>
        </row>
        <row r="14322">
          <cell r="A14322" t="str">
            <v>131290078All</v>
          </cell>
          <cell r="B14322">
            <v>852</v>
          </cell>
        </row>
        <row r="14323">
          <cell r="A14323" t="str">
            <v>131310078All</v>
          </cell>
          <cell r="B14323">
            <v>852</v>
          </cell>
        </row>
        <row r="14324">
          <cell r="A14324" t="str">
            <v>131330078All</v>
          </cell>
          <cell r="B14324">
            <v>852</v>
          </cell>
        </row>
        <row r="14325">
          <cell r="A14325" t="str">
            <v>131350078All</v>
          </cell>
          <cell r="B14325">
            <v>852</v>
          </cell>
        </row>
        <row r="14326">
          <cell r="A14326" t="str">
            <v>131370078All</v>
          </cell>
          <cell r="B14326">
            <v>852</v>
          </cell>
        </row>
        <row r="14327">
          <cell r="A14327" t="str">
            <v>131390078All</v>
          </cell>
          <cell r="B14327">
            <v>852</v>
          </cell>
        </row>
        <row r="14328">
          <cell r="A14328" t="str">
            <v>131410078All</v>
          </cell>
          <cell r="B14328">
            <v>852</v>
          </cell>
        </row>
        <row r="14329">
          <cell r="A14329" t="str">
            <v>131430078All</v>
          </cell>
          <cell r="B14329">
            <v>852</v>
          </cell>
        </row>
        <row r="14330">
          <cell r="A14330" t="str">
            <v>131450078All</v>
          </cell>
          <cell r="B14330">
            <v>852</v>
          </cell>
        </row>
        <row r="14331">
          <cell r="A14331" t="str">
            <v>131470078All</v>
          </cell>
          <cell r="B14331">
            <v>852</v>
          </cell>
        </row>
        <row r="14332">
          <cell r="A14332" t="str">
            <v>131490078All</v>
          </cell>
          <cell r="B14332">
            <v>852</v>
          </cell>
        </row>
        <row r="14333">
          <cell r="A14333" t="str">
            <v>131510078All</v>
          </cell>
          <cell r="B14333">
            <v>852</v>
          </cell>
        </row>
        <row r="14334">
          <cell r="A14334" t="str">
            <v>131530078All</v>
          </cell>
          <cell r="B14334">
            <v>852</v>
          </cell>
        </row>
        <row r="14335">
          <cell r="A14335" t="str">
            <v>131550078All</v>
          </cell>
          <cell r="B14335">
            <v>852</v>
          </cell>
        </row>
        <row r="14336">
          <cell r="A14336" t="str">
            <v>131570078All</v>
          </cell>
          <cell r="B14336">
            <v>852</v>
          </cell>
        </row>
        <row r="14337">
          <cell r="A14337" t="str">
            <v>131590078All</v>
          </cell>
          <cell r="B14337">
            <v>852</v>
          </cell>
        </row>
        <row r="14338">
          <cell r="A14338" t="str">
            <v>131610078All</v>
          </cell>
          <cell r="B14338">
            <v>852</v>
          </cell>
        </row>
        <row r="14339">
          <cell r="A14339" t="str">
            <v>131630078All</v>
          </cell>
          <cell r="B14339">
            <v>852</v>
          </cell>
        </row>
        <row r="14340">
          <cell r="A14340" t="str">
            <v>131650078All</v>
          </cell>
          <cell r="B14340">
            <v>852</v>
          </cell>
        </row>
        <row r="14341">
          <cell r="A14341" t="str">
            <v>131670078All</v>
          </cell>
          <cell r="B14341">
            <v>852</v>
          </cell>
        </row>
        <row r="14342">
          <cell r="A14342" t="str">
            <v>131690078All</v>
          </cell>
          <cell r="B14342">
            <v>852</v>
          </cell>
        </row>
        <row r="14343">
          <cell r="A14343" t="str">
            <v>131710078All</v>
          </cell>
          <cell r="B14343">
            <v>852</v>
          </cell>
        </row>
        <row r="14344">
          <cell r="A14344" t="str">
            <v>131730078All</v>
          </cell>
          <cell r="B14344">
            <v>852</v>
          </cell>
        </row>
        <row r="14345">
          <cell r="A14345" t="str">
            <v>131750078All</v>
          </cell>
          <cell r="B14345">
            <v>852</v>
          </cell>
        </row>
        <row r="14346">
          <cell r="A14346" t="str">
            <v>131770078All</v>
          </cell>
          <cell r="B14346">
            <v>852</v>
          </cell>
        </row>
        <row r="14347">
          <cell r="A14347" t="str">
            <v>131790078All</v>
          </cell>
          <cell r="B14347">
            <v>852</v>
          </cell>
        </row>
        <row r="14348">
          <cell r="A14348" t="str">
            <v>131810078All</v>
          </cell>
          <cell r="B14348">
            <v>852</v>
          </cell>
        </row>
        <row r="14349">
          <cell r="A14349" t="str">
            <v>131830078All</v>
          </cell>
          <cell r="B14349">
            <v>852</v>
          </cell>
        </row>
        <row r="14350">
          <cell r="A14350" t="str">
            <v>131850078All</v>
          </cell>
          <cell r="B14350">
            <v>852</v>
          </cell>
        </row>
        <row r="14351">
          <cell r="A14351" t="str">
            <v>131870078All</v>
          </cell>
          <cell r="B14351">
            <v>852</v>
          </cell>
        </row>
        <row r="14352">
          <cell r="A14352" t="str">
            <v>131890078All</v>
          </cell>
          <cell r="B14352">
            <v>852</v>
          </cell>
        </row>
        <row r="14353">
          <cell r="A14353" t="str">
            <v>131910078All</v>
          </cell>
          <cell r="B14353">
            <v>852</v>
          </cell>
        </row>
        <row r="14354">
          <cell r="A14354" t="str">
            <v>131930078All</v>
          </cell>
          <cell r="B14354">
            <v>852</v>
          </cell>
        </row>
        <row r="14355">
          <cell r="A14355" t="str">
            <v>131950078All</v>
          </cell>
          <cell r="B14355">
            <v>852</v>
          </cell>
        </row>
        <row r="14356">
          <cell r="A14356" t="str">
            <v>131970078All</v>
          </cell>
          <cell r="B14356">
            <v>852</v>
          </cell>
        </row>
        <row r="14357">
          <cell r="A14357" t="str">
            <v>131990078All</v>
          </cell>
          <cell r="B14357">
            <v>852</v>
          </cell>
        </row>
        <row r="14358">
          <cell r="A14358" t="str">
            <v>132010078All</v>
          </cell>
          <cell r="B14358">
            <v>852</v>
          </cell>
        </row>
        <row r="14359">
          <cell r="A14359" t="str">
            <v>132050078All</v>
          </cell>
          <cell r="B14359">
            <v>852</v>
          </cell>
        </row>
        <row r="14360">
          <cell r="A14360" t="str">
            <v>132070078All</v>
          </cell>
          <cell r="B14360">
            <v>852</v>
          </cell>
        </row>
        <row r="14361">
          <cell r="A14361" t="str">
            <v>132090078All</v>
          </cell>
          <cell r="B14361">
            <v>852</v>
          </cell>
        </row>
        <row r="14362">
          <cell r="A14362" t="str">
            <v>132110078All</v>
          </cell>
          <cell r="B14362">
            <v>852</v>
          </cell>
        </row>
        <row r="14363">
          <cell r="A14363" t="str">
            <v>132130078All</v>
          </cell>
          <cell r="B14363">
            <v>852</v>
          </cell>
        </row>
        <row r="14364">
          <cell r="A14364" t="str">
            <v>132150078All</v>
          </cell>
          <cell r="B14364">
            <v>852</v>
          </cell>
        </row>
        <row r="14365">
          <cell r="A14365" t="str">
            <v>132170078All</v>
          </cell>
          <cell r="B14365">
            <v>852</v>
          </cell>
        </row>
        <row r="14366">
          <cell r="A14366" t="str">
            <v>132190078All</v>
          </cell>
          <cell r="B14366">
            <v>852</v>
          </cell>
        </row>
        <row r="14367">
          <cell r="A14367" t="str">
            <v>132210078All</v>
          </cell>
          <cell r="B14367">
            <v>852</v>
          </cell>
        </row>
        <row r="14368">
          <cell r="A14368" t="str">
            <v>132230078All</v>
          </cell>
          <cell r="B14368">
            <v>852</v>
          </cell>
        </row>
        <row r="14369">
          <cell r="A14369" t="str">
            <v>132250078All</v>
          </cell>
          <cell r="B14369">
            <v>852</v>
          </cell>
        </row>
        <row r="14370">
          <cell r="A14370" t="str">
            <v>132270078All</v>
          </cell>
          <cell r="B14370">
            <v>852</v>
          </cell>
        </row>
        <row r="14371">
          <cell r="A14371" t="str">
            <v>132290078All</v>
          </cell>
          <cell r="B14371">
            <v>852</v>
          </cell>
        </row>
        <row r="14372">
          <cell r="A14372" t="str">
            <v>132310078All</v>
          </cell>
          <cell r="B14372">
            <v>852</v>
          </cell>
        </row>
        <row r="14373">
          <cell r="A14373" t="str">
            <v>132330078All</v>
          </cell>
          <cell r="B14373">
            <v>852</v>
          </cell>
        </row>
        <row r="14374">
          <cell r="A14374" t="str">
            <v>132350078All</v>
          </cell>
          <cell r="B14374">
            <v>852</v>
          </cell>
        </row>
        <row r="14375">
          <cell r="A14375" t="str">
            <v>132370078All</v>
          </cell>
          <cell r="B14375">
            <v>852</v>
          </cell>
        </row>
        <row r="14376">
          <cell r="A14376" t="str">
            <v>132390078All</v>
          </cell>
          <cell r="B14376">
            <v>852</v>
          </cell>
        </row>
        <row r="14377">
          <cell r="A14377" t="str">
            <v>132410078All</v>
          </cell>
          <cell r="B14377">
            <v>852</v>
          </cell>
        </row>
        <row r="14378">
          <cell r="A14378" t="str">
            <v>132430078All</v>
          </cell>
          <cell r="B14378">
            <v>852</v>
          </cell>
        </row>
        <row r="14379">
          <cell r="A14379" t="str">
            <v>132450078All</v>
          </cell>
          <cell r="B14379">
            <v>852</v>
          </cell>
        </row>
        <row r="14380">
          <cell r="A14380" t="str">
            <v>132470078All</v>
          </cell>
          <cell r="B14380">
            <v>852</v>
          </cell>
        </row>
        <row r="14381">
          <cell r="A14381" t="str">
            <v>132490078All</v>
          </cell>
          <cell r="B14381">
            <v>852</v>
          </cell>
        </row>
        <row r="14382">
          <cell r="A14382" t="str">
            <v>132510078All</v>
          </cell>
          <cell r="B14382">
            <v>852</v>
          </cell>
        </row>
        <row r="14383">
          <cell r="A14383" t="str">
            <v>132530078All</v>
          </cell>
          <cell r="B14383">
            <v>852</v>
          </cell>
        </row>
        <row r="14384">
          <cell r="A14384" t="str">
            <v>132550078All</v>
          </cell>
          <cell r="B14384">
            <v>852</v>
          </cell>
        </row>
        <row r="14385">
          <cell r="A14385" t="str">
            <v>132570078All</v>
          </cell>
          <cell r="B14385">
            <v>852</v>
          </cell>
        </row>
        <row r="14386">
          <cell r="A14386" t="str">
            <v>132590078All</v>
          </cell>
          <cell r="B14386">
            <v>852</v>
          </cell>
        </row>
        <row r="14387">
          <cell r="A14387" t="str">
            <v>132610078All</v>
          </cell>
          <cell r="B14387">
            <v>852</v>
          </cell>
        </row>
        <row r="14388">
          <cell r="A14388" t="str">
            <v>132630078All</v>
          </cell>
          <cell r="B14388">
            <v>852</v>
          </cell>
        </row>
        <row r="14389">
          <cell r="A14389" t="str">
            <v>132650078All</v>
          </cell>
          <cell r="B14389">
            <v>852</v>
          </cell>
        </row>
        <row r="14390">
          <cell r="A14390" t="str">
            <v>132670078All</v>
          </cell>
          <cell r="B14390">
            <v>852</v>
          </cell>
        </row>
        <row r="14391">
          <cell r="A14391" t="str">
            <v>132690078All</v>
          </cell>
          <cell r="B14391">
            <v>852</v>
          </cell>
        </row>
        <row r="14392">
          <cell r="A14392" t="str">
            <v>132710078All</v>
          </cell>
          <cell r="B14392">
            <v>852</v>
          </cell>
        </row>
        <row r="14393">
          <cell r="A14393" t="str">
            <v>132730078All</v>
          </cell>
          <cell r="B14393">
            <v>852</v>
          </cell>
        </row>
        <row r="14394">
          <cell r="A14394" t="str">
            <v>132750078All</v>
          </cell>
          <cell r="B14394">
            <v>852</v>
          </cell>
        </row>
        <row r="14395">
          <cell r="A14395" t="str">
            <v>132770078All</v>
          </cell>
          <cell r="B14395">
            <v>852</v>
          </cell>
        </row>
        <row r="14396">
          <cell r="A14396" t="str">
            <v>132790078All</v>
          </cell>
          <cell r="B14396">
            <v>852</v>
          </cell>
        </row>
        <row r="14397">
          <cell r="A14397" t="str">
            <v>132810078All</v>
          </cell>
          <cell r="B14397">
            <v>852</v>
          </cell>
        </row>
        <row r="14398">
          <cell r="A14398" t="str">
            <v>132830078All</v>
          </cell>
          <cell r="B14398">
            <v>852</v>
          </cell>
        </row>
        <row r="14399">
          <cell r="A14399" t="str">
            <v>132850078All</v>
          </cell>
          <cell r="B14399">
            <v>852</v>
          </cell>
        </row>
        <row r="14400">
          <cell r="A14400" t="str">
            <v>132870078All</v>
          </cell>
          <cell r="B14400">
            <v>852</v>
          </cell>
        </row>
        <row r="14401">
          <cell r="A14401" t="str">
            <v>132890078All</v>
          </cell>
          <cell r="B14401">
            <v>852</v>
          </cell>
        </row>
        <row r="14402">
          <cell r="A14402" t="str">
            <v>132910078All</v>
          </cell>
          <cell r="B14402">
            <v>852</v>
          </cell>
        </row>
        <row r="14403">
          <cell r="A14403" t="str">
            <v>132930078All</v>
          </cell>
          <cell r="B14403">
            <v>852</v>
          </cell>
        </row>
        <row r="14404">
          <cell r="A14404" t="str">
            <v>132950078All</v>
          </cell>
          <cell r="B14404">
            <v>852</v>
          </cell>
        </row>
        <row r="14405">
          <cell r="A14405" t="str">
            <v>132970078All</v>
          </cell>
          <cell r="B14405">
            <v>852</v>
          </cell>
        </row>
        <row r="14406">
          <cell r="A14406" t="str">
            <v>132990078All</v>
          </cell>
          <cell r="B14406">
            <v>852</v>
          </cell>
        </row>
        <row r="14407">
          <cell r="A14407" t="str">
            <v>133010078All</v>
          </cell>
          <cell r="B14407">
            <v>852</v>
          </cell>
        </row>
        <row r="14408">
          <cell r="A14408" t="str">
            <v>133030078All</v>
          </cell>
          <cell r="B14408">
            <v>852</v>
          </cell>
        </row>
        <row r="14409">
          <cell r="A14409" t="str">
            <v>133050078All</v>
          </cell>
          <cell r="B14409">
            <v>852</v>
          </cell>
        </row>
        <row r="14410">
          <cell r="A14410" t="str">
            <v>133070078All</v>
          </cell>
          <cell r="B14410">
            <v>852</v>
          </cell>
        </row>
        <row r="14411">
          <cell r="A14411" t="str">
            <v>133090078All</v>
          </cell>
          <cell r="B14411">
            <v>852</v>
          </cell>
        </row>
        <row r="14412">
          <cell r="A14412" t="str">
            <v>133110078All</v>
          </cell>
          <cell r="B14412">
            <v>852</v>
          </cell>
        </row>
        <row r="14413">
          <cell r="A14413" t="str">
            <v>133130078All</v>
          </cell>
          <cell r="B14413">
            <v>852</v>
          </cell>
        </row>
        <row r="14414">
          <cell r="A14414" t="str">
            <v>133150078All</v>
          </cell>
          <cell r="B14414">
            <v>852</v>
          </cell>
        </row>
        <row r="14415">
          <cell r="A14415" t="str">
            <v>133170078All</v>
          </cell>
          <cell r="B14415">
            <v>852</v>
          </cell>
        </row>
        <row r="14416">
          <cell r="A14416" t="str">
            <v>133190078All</v>
          </cell>
          <cell r="B14416">
            <v>852</v>
          </cell>
        </row>
        <row r="14417">
          <cell r="A14417" t="str">
            <v>133210078All</v>
          </cell>
          <cell r="B14417">
            <v>852</v>
          </cell>
        </row>
        <row r="14418">
          <cell r="A14418" t="str">
            <v>380750129All</v>
          </cell>
          <cell r="B14418">
            <v>849</v>
          </cell>
        </row>
        <row r="14419">
          <cell r="A14419" t="str">
            <v>300010067All</v>
          </cell>
          <cell r="B14419">
            <v>847</v>
          </cell>
        </row>
        <row r="14420">
          <cell r="A14420" t="str">
            <v>300430067All</v>
          </cell>
          <cell r="B14420">
            <v>847</v>
          </cell>
        </row>
        <row r="14421">
          <cell r="A14421" t="str">
            <v>300570067All</v>
          </cell>
          <cell r="B14421">
            <v>847</v>
          </cell>
        </row>
        <row r="14422">
          <cell r="A14422" t="str">
            <v>300930067All</v>
          </cell>
          <cell r="B14422">
            <v>847</v>
          </cell>
        </row>
        <row r="14423">
          <cell r="A14423" t="str">
            <v>400710711All</v>
          </cell>
          <cell r="B14423">
            <v>847</v>
          </cell>
        </row>
        <row r="14424">
          <cell r="A14424" t="str">
            <v>381030129All</v>
          </cell>
          <cell r="B14424">
            <v>846</v>
          </cell>
        </row>
        <row r="14425">
          <cell r="A14425" t="str">
            <v>010610078Nonirrigated</v>
          </cell>
          <cell r="B14425">
            <v>844</v>
          </cell>
        </row>
        <row r="14426">
          <cell r="A14426" t="str">
            <v>010690078All</v>
          </cell>
          <cell r="B14426">
            <v>844</v>
          </cell>
        </row>
        <row r="14427">
          <cell r="A14427" t="str">
            <v>010790078Nonirrigated</v>
          </cell>
          <cell r="B14427">
            <v>844</v>
          </cell>
        </row>
        <row r="14428">
          <cell r="A14428" t="str">
            <v>010830078All</v>
          </cell>
          <cell r="B14428">
            <v>844</v>
          </cell>
        </row>
        <row r="14429">
          <cell r="A14429" t="str">
            <v>010990078Nonirrigated</v>
          </cell>
          <cell r="B14429">
            <v>844</v>
          </cell>
        </row>
        <row r="14430">
          <cell r="A14430" t="str">
            <v>011030078Nonirrigated</v>
          </cell>
          <cell r="B14430">
            <v>844</v>
          </cell>
        </row>
        <row r="14431">
          <cell r="A14431" t="str">
            <v>380810711All</v>
          </cell>
          <cell r="B14431">
            <v>844</v>
          </cell>
        </row>
        <row r="14432">
          <cell r="A14432" t="str">
            <v>380670129All</v>
          </cell>
          <cell r="B14432">
            <v>839</v>
          </cell>
        </row>
        <row r="14433">
          <cell r="A14433" t="str">
            <v>201190078All</v>
          </cell>
          <cell r="B14433">
            <v>834</v>
          </cell>
        </row>
        <row r="14434">
          <cell r="A14434" t="str">
            <v>380530129All</v>
          </cell>
          <cell r="B14434">
            <v>834</v>
          </cell>
        </row>
        <row r="14435">
          <cell r="A14435" t="str">
            <v>401030711All</v>
          </cell>
          <cell r="B14435">
            <v>834</v>
          </cell>
        </row>
        <row r="14436">
          <cell r="A14436" t="str">
            <v>380930129All</v>
          </cell>
          <cell r="B14436">
            <v>833</v>
          </cell>
        </row>
        <row r="14437">
          <cell r="A14437" t="str">
            <v>490370078All</v>
          </cell>
          <cell r="B14437">
            <v>832.3</v>
          </cell>
        </row>
        <row r="14438">
          <cell r="A14438" t="str">
            <v>490390078All</v>
          </cell>
          <cell r="B14438">
            <v>832.3</v>
          </cell>
        </row>
        <row r="14439">
          <cell r="A14439" t="str">
            <v>170270711All</v>
          </cell>
          <cell r="B14439">
            <v>824</v>
          </cell>
        </row>
        <row r="14440">
          <cell r="A14440" t="str">
            <v>170590711All</v>
          </cell>
          <cell r="B14440">
            <v>824</v>
          </cell>
        </row>
        <row r="14441">
          <cell r="A14441" t="str">
            <v>171190711All</v>
          </cell>
          <cell r="B14441">
            <v>824</v>
          </cell>
        </row>
        <row r="14442">
          <cell r="A14442" t="str">
            <v>300030078All</v>
          </cell>
          <cell r="B14442">
            <v>823</v>
          </cell>
        </row>
        <row r="14443">
          <cell r="A14443" t="str">
            <v>300110078All</v>
          </cell>
          <cell r="B14443">
            <v>823</v>
          </cell>
        </row>
        <row r="14444">
          <cell r="A14444" t="str">
            <v>300150078All</v>
          </cell>
          <cell r="B14444">
            <v>823</v>
          </cell>
        </row>
        <row r="14445">
          <cell r="A14445" t="str">
            <v>300170078All</v>
          </cell>
          <cell r="B14445">
            <v>823</v>
          </cell>
        </row>
        <row r="14446">
          <cell r="A14446" t="str">
            <v>300250078All</v>
          </cell>
          <cell r="B14446">
            <v>823</v>
          </cell>
        </row>
        <row r="14447">
          <cell r="A14447" t="str">
            <v>300790078All</v>
          </cell>
          <cell r="B14447">
            <v>823</v>
          </cell>
        </row>
        <row r="14448">
          <cell r="A14448" t="str">
            <v>050030078All</v>
          </cell>
          <cell r="B14448">
            <v>821</v>
          </cell>
        </row>
        <row r="14449">
          <cell r="A14449" t="str">
            <v>050210078All</v>
          </cell>
          <cell r="B14449">
            <v>821</v>
          </cell>
        </row>
        <row r="14450">
          <cell r="A14450" t="str">
            <v>050330078All</v>
          </cell>
          <cell r="B14450">
            <v>821</v>
          </cell>
        </row>
        <row r="14451">
          <cell r="A14451" t="str">
            <v>050370078All</v>
          </cell>
          <cell r="B14451">
            <v>821</v>
          </cell>
        </row>
        <row r="14452">
          <cell r="A14452" t="str">
            <v>050770078All</v>
          </cell>
          <cell r="B14452">
            <v>821</v>
          </cell>
        </row>
        <row r="14453">
          <cell r="A14453" t="str">
            <v>050850078All</v>
          </cell>
          <cell r="B14453">
            <v>821</v>
          </cell>
        </row>
        <row r="14454">
          <cell r="A14454" t="str">
            <v>050930078All</v>
          </cell>
          <cell r="B14454">
            <v>821</v>
          </cell>
        </row>
        <row r="14455">
          <cell r="A14455" t="str">
            <v>050950078All</v>
          </cell>
          <cell r="B14455">
            <v>821</v>
          </cell>
        </row>
        <row r="14456">
          <cell r="A14456" t="str">
            <v>051110078All</v>
          </cell>
          <cell r="B14456">
            <v>821</v>
          </cell>
        </row>
        <row r="14457">
          <cell r="A14457" t="str">
            <v>401530711All</v>
          </cell>
          <cell r="B14457">
            <v>820</v>
          </cell>
        </row>
        <row r="14458">
          <cell r="A14458" t="str">
            <v>380210401All</v>
          </cell>
          <cell r="B14458">
            <v>819</v>
          </cell>
        </row>
        <row r="14459">
          <cell r="A14459" t="str">
            <v>380770401All</v>
          </cell>
          <cell r="B14459">
            <v>819</v>
          </cell>
        </row>
        <row r="14460">
          <cell r="A14460" t="str">
            <v>380810401All</v>
          </cell>
          <cell r="B14460">
            <v>819</v>
          </cell>
        </row>
        <row r="14461">
          <cell r="A14461" t="str">
            <v>550030711All</v>
          </cell>
          <cell r="B14461">
            <v>817</v>
          </cell>
        </row>
        <row r="14462">
          <cell r="A14462" t="str">
            <v>550050711All</v>
          </cell>
          <cell r="B14462">
            <v>817</v>
          </cell>
        </row>
        <row r="14463">
          <cell r="A14463" t="str">
            <v>550070711All</v>
          </cell>
          <cell r="B14463">
            <v>817</v>
          </cell>
        </row>
        <row r="14464">
          <cell r="A14464" t="str">
            <v>550130711All</v>
          </cell>
          <cell r="B14464">
            <v>817</v>
          </cell>
        </row>
        <row r="14465">
          <cell r="A14465" t="str">
            <v>550170711All</v>
          </cell>
          <cell r="B14465">
            <v>817</v>
          </cell>
        </row>
        <row r="14466">
          <cell r="A14466" t="str">
            <v>550490711All</v>
          </cell>
          <cell r="B14466">
            <v>817</v>
          </cell>
        </row>
        <row r="14467">
          <cell r="A14467" t="str">
            <v>551290711All</v>
          </cell>
          <cell r="B14467">
            <v>817</v>
          </cell>
        </row>
        <row r="14468">
          <cell r="A14468" t="str">
            <v>461050129All</v>
          </cell>
          <cell r="B14468">
            <v>816.2</v>
          </cell>
        </row>
        <row r="14469">
          <cell r="A14469" t="str">
            <v>380410047GARAll</v>
          </cell>
          <cell r="B14469">
            <v>811</v>
          </cell>
        </row>
        <row r="14470">
          <cell r="A14470" t="str">
            <v>400250711All</v>
          </cell>
          <cell r="B14470">
            <v>811</v>
          </cell>
        </row>
        <row r="14471">
          <cell r="A14471" t="str">
            <v>401390711All</v>
          </cell>
          <cell r="B14471">
            <v>811</v>
          </cell>
        </row>
        <row r="14472">
          <cell r="A14472" t="str">
            <v>380450129All</v>
          </cell>
          <cell r="B14472">
            <v>809</v>
          </cell>
        </row>
        <row r="14473">
          <cell r="A14473" t="str">
            <v>380430129All</v>
          </cell>
          <cell r="B14473">
            <v>806</v>
          </cell>
        </row>
        <row r="14474">
          <cell r="A14474" t="str">
            <v>380230129All</v>
          </cell>
          <cell r="B14474">
            <v>805</v>
          </cell>
        </row>
        <row r="14475">
          <cell r="A14475" t="str">
            <v>380450401All</v>
          </cell>
          <cell r="B14475">
            <v>804</v>
          </cell>
        </row>
        <row r="14476">
          <cell r="A14476" t="str">
            <v>380470401All</v>
          </cell>
          <cell r="B14476">
            <v>804</v>
          </cell>
        </row>
        <row r="14477">
          <cell r="A14477" t="str">
            <v>380730401All</v>
          </cell>
          <cell r="B14477">
            <v>804</v>
          </cell>
        </row>
        <row r="14478">
          <cell r="A14478" t="str">
            <v>550730129All</v>
          </cell>
          <cell r="B14478">
            <v>799</v>
          </cell>
        </row>
        <row r="14479">
          <cell r="A14479" t="str">
            <v>380770129All</v>
          </cell>
          <cell r="B14479">
            <v>797</v>
          </cell>
        </row>
        <row r="14480">
          <cell r="A14480" t="str">
            <v>380910129All</v>
          </cell>
          <cell r="B14480">
            <v>792</v>
          </cell>
        </row>
        <row r="14481">
          <cell r="A14481" t="str">
            <v>380970129All</v>
          </cell>
          <cell r="B14481">
            <v>788</v>
          </cell>
        </row>
        <row r="14482">
          <cell r="A14482" t="str">
            <v>400170711All</v>
          </cell>
          <cell r="B14482">
            <v>787</v>
          </cell>
        </row>
        <row r="14483">
          <cell r="A14483" t="str">
            <v>401490711All</v>
          </cell>
          <cell r="B14483">
            <v>787</v>
          </cell>
        </row>
        <row r="14484">
          <cell r="A14484" t="str">
            <v>471830078All</v>
          </cell>
          <cell r="B14484">
            <v>786</v>
          </cell>
        </row>
        <row r="14485">
          <cell r="A14485" t="str">
            <v>380730129All</v>
          </cell>
          <cell r="B14485">
            <v>785</v>
          </cell>
        </row>
        <row r="14486">
          <cell r="A14486" t="str">
            <v>060190078All</v>
          </cell>
          <cell r="B14486">
            <v>784</v>
          </cell>
        </row>
        <row r="14487">
          <cell r="A14487" t="str">
            <v>060290078All</v>
          </cell>
          <cell r="B14487">
            <v>784</v>
          </cell>
        </row>
        <row r="14488">
          <cell r="A14488" t="str">
            <v>060310078All</v>
          </cell>
          <cell r="B14488">
            <v>784</v>
          </cell>
        </row>
        <row r="14489">
          <cell r="A14489" t="str">
            <v>060390078All</v>
          </cell>
          <cell r="B14489">
            <v>784</v>
          </cell>
        </row>
        <row r="14490">
          <cell r="A14490" t="str">
            <v>060470078All</v>
          </cell>
          <cell r="B14490">
            <v>784</v>
          </cell>
        </row>
        <row r="14491">
          <cell r="A14491" t="str">
            <v>060670078All</v>
          </cell>
          <cell r="B14491">
            <v>784</v>
          </cell>
        </row>
        <row r="14492">
          <cell r="A14492" t="str">
            <v>060770078All</v>
          </cell>
          <cell r="B14492">
            <v>784</v>
          </cell>
        </row>
        <row r="14493">
          <cell r="A14493" t="str">
            <v>060990078All</v>
          </cell>
          <cell r="B14493">
            <v>784</v>
          </cell>
        </row>
        <row r="14494">
          <cell r="A14494" t="str">
            <v>061070078All</v>
          </cell>
          <cell r="B14494">
            <v>784</v>
          </cell>
        </row>
        <row r="14495">
          <cell r="A14495" t="str">
            <v>061130078All</v>
          </cell>
          <cell r="B14495">
            <v>784</v>
          </cell>
        </row>
        <row r="14496">
          <cell r="A14496" t="str">
            <v>061150078All</v>
          </cell>
          <cell r="B14496">
            <v>784</v>
          </cell>
        </row>
        <row r="14497">
          <cell r="A14497" t="str">
            <v>311690078Nonirrigated</v>
          </cell>
          <cell r="B14497">
            <v>778</v>
          </cell>
        </row>
        <row r="14498">
          <cell r="A14498" t="str">
            <v>470330078All</v>
          </cell>
          <cell r="B14498">
            <v>778</v>
          </cell>
        </row>
        <row r="14499">
          <cell r="A14499" t="str">
            <v>380210129All</v>
          </cell>
          <cell r="B14499">
            <v>771</v>
          </cell>
        </row>
        <row r="14500">
          <cell r="A14500" t="str">
            <v>060070078All</v>
          </cell>
          <cell r="B14500">
            <v>770</v>
          </cell>
        </row>
        <row r="14501">
          <cell r="A14501" t="str">
            <v>061030078All</v>
          </cell>
          <cell r="B14501">
            <v>770</v>
          </cell>
        </row>
        <row r="14502">
          <cell r="A14502" t="str">
            <v>300850078All</v>
          </cell>
          <cell r="B14502">
            <v>770</v>
          </cell>
        </row>
        <row r="14503">
          <cell r="A14503" t="str">
            <v>301050078All</v>
          </cell>
          <cell r="B14503">
            <v>770</v>
          </cell>
        </row>
        <row r="14504">
          <cell r="A14504" t="str">
            <v>460450714All</v>
          </cell>
          <cell r="B14504">
            <v>770</v>
          </cell>
        </row>
        <row r="14505">
          <cell r="A14505" t="str">
            <v>460890714All</v>
          </cell>
          <cell r="B14505">
            <v>770</v>
          </cell>
        </row>
        <row r="14506">
          <cell r="A14506" t="str">
            <v>460990714All</v>
          </cell>
          <cell r="B14506">
            <v>770</v>
          </cell>
        </row>
        <row r="14507">
          <cell r="A14507" t="str">
            <v>461130714All</v>
          </cell>
          <cell r="B14507">
            <v>770</v>
          </cell>
        </row>
        <row r="14508">
          <cell r="A14508" t="str">
            <v>461150714All</v>
          </cell>
          <cell r="B14508">
            <v>770</v>
          </cell>
        </row>
        <row r="14509">
          <cell r="A14509" t="str">
            <v>401410711All</v>
          </cell>
          <cell r="B14509">
            <v>765</v>
          </cell>
        </row>
        <row r="14510">
          <cell r="A14510" t="str">
            <v>290110711All</v>
          </cell>
          <cell r="B14510">
            <v>762</v>
          </cell>
        </row>
        <row r="14511">
          <cell r="A14511" t="str">
            <v>290130711All</v>
          </cell>
          <cell r="B14511">
            <v>762</v>
          </cell>
        </row>
        <row r="14512">
          <cell r="A14512" t="str">
            <v>290530711All</v>
          </cell>
          <cell r="B14512">
            <v>762</v>
          </cell>
        </row>
        <row r="14513">
          <cell r="A14513" t="str">
            <v>290570711All</v>
          </cell>
          <cell r="B14513">
            <v>762</v>
          </cell>
        </row>
        <row r="14514">
          <cell r="A14514" t="str">
            <v>290970711All</v>
          </cell>
          <cell r="B14514">
            <v>762</v>
          </cell>
        </row>
        <row r="14515">
          <cell r="A14515" t="str">
            <v>291430711All</v>
          </cell>
          <cell r="B14515">
            <v>762</v>
          </cell>
        </row>
        <row r="14516">
          <cell r="A14516" t="str">
            <v>291950711All</v>
          </cell>
          <cell r="B14516">
            <v>762</v>
          </cell>
        </row>
        <row r="14517">
          <cell r="A14517" t="str">
            <v>292010711All</v>
          </cell>
          <cell r="B14517">
            <v>762</v>
          </cell>
        </row>
        <row r="14518">
          <cell r="A14518" t="str">
            <v>380810129All</v>
          </cell>
          <cell r="B14518">
            <v>760</v>
          </cell>
        </row>
        <row r="14519">
          <cell r="A14519" t="str">
            <v>530010130Irrigated</v>
          </cell>
          <cell r="B14519">
            <v>759</v>
          </cell>
        </row>
        <row r="14520">
          <cell r="A14520" t="str">
            <v>380010714All</v>
          </cell>
          <cell r="B14520">
            <v>750</v>
          </cell>
        </row>
        <row r="14521">
          <cell r="A14521" t="str">
            <v>380030714All</v>
          </cell>
          <cell r="B14521">
            <v>750</v>
          </cell>
        </row>
        <row r="14522">
          <cell r="A14522" t="str">
            <v>380050714All</v>
          </cell>
          <cell r="B14522">
            <v>750</v>
          </cell>
        </row>
        <row r="14523">
          <cell r="A14523" t="str">
            <v>380070714All</v>
          </cell>
          <cell r="B14523">
            <v>750</v>
          </cell>
        </row>
        <row r="14524">
          <cell r="A14524" t="str">
            <v>380090714All</v>
          </cell>
          <cell r="B14524">
            <v>750</v>
          </cell>
        </row>
        <row r="14525">
          <cell r="A14525" t="str">
            <v>380110714All</v>
          </cell>
          <cell r="B14525">
            <v>750</v>
          </cell>
        </row>
        <row r="14526">
          <cell r="A14526" t="str">
            <v>380130714All</v>
          </cell>
          <cell r="B14526">
            <v>750</v>
          </cell>
        </row>
        <row r="14527">
          <cell r="A14527" t="str">
            <v>380150714All</v>
          </cell>
          <cell r="B14527">
            <v>750</v>
          </cell>
        </row>
        <row r="14528">
          <cell r="A14528" t="str">
            <v>380170714All</v>
          </cell>
          <cell r="B14528">
            <v>750</v>
          </cell>
        </row>
        <row r="14529">
          <cell r="A14529" t="str">
            <v>380190714All</v>
          </cell>
          <cell r="B14529">
            <v>750</v>
          </cell>
        </row>
        <row r="14530">
          <cell r="A14530" t="str">
            <v>380210714All</v>
          </cell>
          <cell r="B14530">
            <v>750</v>
          </cell>
        </row>
        <row r="14531">
          <cell r="A14531" t="str">
            <v>380230714All</v>
          </cell>
          <cell r="B14531">
            <v>750</v>
          </cell>
        </row>
        <row r="14532">
          <cell r="A14532" t="str">
            <v>380250714All</v>
          </cell>
          <cell r="B14532">
            <v>750</v>
          </cell>
        </row>
        <row r="14533">
          <cell r="A14533" t="str">
            <v>380270714All</v>
          </cell>
          <cell r="B14533">
            <v>750</v>
          </cell>
        </row>
        <row r="14534">
          <cell r="A14534" t="str">
            <v>380290714All</v>
          </cell>
          <cell r="B14534">
            <v>750</v>
          </cell>
        </row>
        <row r="14535">
          <cell r="A14535" t="str">
            <v>380310714All</v>
          </cell>
          <cell r="B14535">
            <v>750</v>
          </cell>
        </row>
        <row r="14536">
          <cell r="A14536" t="str">
            <v>380330714All</v>
          </cell>
          <cell r="B14536">
            <v>750</v>
          </cell>
        </row>
        <row r="14537">
          <cell r="A14537" t="str">
            <v>380350714All</v>
          </cell>
          <cell r="B14537">
            <v>750</v>
          </cell>
        </row>
        <row r="14538">
          <cell r="A14538" t="str">
            <v>380370714All</v>
          </cell>
          <cell r="B14538">
            <v>750</v>
          </cell>
        </row>
        <row r="14539">
          <cell r="A14539" t="str">
            <v>380390714All</v>
          </cell>
          <cell r="B14539">
            <v>750</v>
          </cell>
        </row>
        <row r="14540">
          <cell r="A14540" t="str">
            <v>380410714All</v>
          </cell>
          <cell r="B14540">
            <v>750</v>
          </cell>
        </row>
        <row r="14541">
          <cell r="A14541" t="str">
            <v>380430714All</v>
          </cell>
          <cell r="B14541">
            <v>750</v>
          </cell>
        </row>
        <row r="14542">
          <cell r="A14542" t="str">
            <v>380450714All</v>
          </cell>
          <cell r="B14542">
            <v>750</v>
          </cell>
        </row>
        <row r="14543">
          <cell r="A14543" t="str">
            <v>380470714All</v>
          </cell>
          <cell r="B14543">
            <v>750</v>
          </cell>
        </row>
        <row r="14544">
          <cell r="A14544" t="str">
            <v>380490714All</v>
          </cell>
          <cell r="B14544">
            <v>750</v>
          </cell>
        </row>
        <row r="14545">
          <cell r="A14545" t="str">
            <v>380510714All</v>
          </cell>
          <cell r="B14545">
            <v>750</v>
          </cell>
        </row>
        <row r="14546">
          <cell r="A14546" t="str">
            <v>380530714All</v>
          </cell>
          <cell r="B14546">
            <v>750</v>
          </cell>
        </row>
        <row r="14547">
          <cell r="A14547" t="str">
            <v>380550714All</v>
          </cell>
          <cell r="B14547">
            <v>750</v>
          </cell>
        </row>
        <row r="14548">
          <cell r="A14548" t="str">
            <v>380570714All</v>
          </cell>
          <cell r="B14548">
            <v>750</v>
          </cell>
        </row>
        <row r="14549">
          <cell r="A14549" t="str">
            <v>380590714All</v>
          </cell>
          <cell r="B14549">
            <v>750</v>
          </cell>
        </row>
        <row r="14550">
          <cell r="A14550" t="str">
            <v>380610714All</v>
          </cell>
          <cell r="B14550">
            <v>750</v>
          </cell>
        </row>
        <row r="14551">
          <cell r="A14551" t="str">
            <v>380630714All</v>
          </cell>
          <cell r="B14551">
            <v>750</v>
          </cell>
        </row>
        <row r="14552">
          <cell r="A14552" t="str">
            <v>380650714All</v>
          </cell>
          <cell r="B14552">
            <v>750</v>
          </cell>
        </row>
        <row r="14553">
          <cell r="A14553" t="str">
            <v>380670714All</v>
          </cell>
          <cell r="B14553">
            <v>750</v>
          </cell>
        </row>
        <row r="14554">
          <cell r="A14554" t="str">
            <v>380690714All</v>
          </cell>
          <cell r="B14554">
            <v>750</v>
          </cell>
        </row>
        <row r="14555">
          <cell r="A14555" t="str">
            <v>380710714All</v>
          </cell>
          <cell r="B14555">
            <v>750</v>
          </cell>
        </row>
        <row r="14556">
          <cell r="A14556" t="str">
            <v>380730714All</v>
          </cell>
          <cell r="B14556">
            <v>750</v>
          </cell>
        </row>
        <row r="14557">
          <cell r="A14557" t="str">
            <v>380750714All</v>
          </cell>
          <cell r="B14557">
            <v>750</v>
          </cell>
        </row>
        <row r="14558">
          <cell r="A14558" t="str">
            <v>380770714All</v>
          </cell>
          <cell r="B14558">
            <v>750</v>
          </cell>
        </row>
        <row r="14559">
          <cell r="A14559" t="str">
            <v>380790714All</v>
          </cell>
          <cell r="B14559">
            <v>750</v>
          </cell>
        </row>
        <row r="14560">
          <cell r="A14560" t="str">
            <v>380810714All</v>
          </cell>
          <cell r="B14560">
            <v>750</v>
          </cell>
        </row>
        <row r="14561">
          <cell r="A14561" t="str">
            <v>380830714All</v>
          </cell>
          <cell r="B14561">
            <v>750</v>
          </cell>
        </row>
        <row r="14562">
          <cell r="A14562" t="str">
            <v>380850714All</v>
          </cell>
          <cell r="B14562">
            <v>750</v>
          </cell>
        </row>
        <row r="14563">
          <cell r="A14563" t="str">
            <v>380870714All</v>
          </cell>
          <cell r="B14563">
            <v>750</v>
          </cell>
        </row>
        <row r="14564">
          <cell r="A14564" t="str">
            <v>380890714All</v>
          </cell>
          <cell r="B14564">
            <v>750</v>
          </cell>
        </row>
        <row r="14565">
          <cell r="A14565" t="str">
            <v>380910714All</v>
          </cell>
          <cell r="B14565">
            <v>750</v>
          </cell>
        </row>
        <row r="14566">
          <cell r="A14566" t="str">
            <v>380930714All</v>
          </cell>
          <cell r="B14566">
            <v>750</v>
          </cell>
        </row>
        <row r="14567">
          <cell r="A14567" t="str">
            <v>380950714All</v>
          </cell>
          <cell r="B14567">
            <v>750</v>
          </cell>
        </row>
        <row r="14568">
          <cell r="A14568" t="str">
            <v>380970714All</v>
          </cell>
          <cell r="B14568">
            <v>750</v>
          </cell>
        </row>
        <row r="14569">
          <cell r="A14569" t="str">
            <v>380990714All</v>
          </cell>
          <cell r="B14569">
            <v>750</v>
          </cell>
        </row>
        <row r="14570">
          <cell r="A14570" t="str">
            <v>381010714All</v>
          </cell>
          <cell r="B14570">
            <v>750</v>
          </cell>
        </row>
        <row r="14571">
          <cell r="A14571" t="str">
            <v>381030714All</v>
          </cell>
          <cell r="B14571">
            <v>750</v>
          </cell>
        </row>
        <row r="14572">
          <cell r="A14572" t="str">
            <v>381050714All</v>
          </cell>
          <cell r="B14572">
            <v>750</v>
          </cell>
        </row>
        <row r="14573">
          <cell r="A14573" t="str">
            <v>380650129All</v>
          </cell>
          <cell r="B14573">
            <v>748</v>
          </cell>
        </row>
        <row r="14574">
          <cell r="A14574" t="str">
            <v>380590129All</v>
          </cell>
          <cell r="B14574">
            <v>747</v>
          </cell>
        </row>
        <row r="14575">
          <cell r="A14575" t="str">
            <v>310310078All</v>
          </cell>
          <cell r="B14575">
            <v>744</v>
          </cell>
        </row>
        <row r="14576">
          <cell r="A14576" t="str">
            <v>300850047GAD/GASIrrigated</v>
          </cell>
          <cell r="B14576">
            <v>742</v>
          </cell>
        </row>
        <row r="14577">
          <cell r="A14577" t="str">
            <v>300850047GAD/GASNonirrigated</v>
          </cell>
          <cell r="B14577">
            <v>742</v>
          </cell>
        </row>
        <row r="14578">
          <cell r="A14578" t="str">
            <v>380270401All</v>
          </cell>
          <cell r="B14578">
            <v>739</v>
          </cell>
        </row>
        <row r="14579">
          <cell r="A14579" t="str">
            <v>380310401All</v>
          </cell>
          <cell r="B14579">
            <v>739</v>
          </cell>
        </row>
        <row r="14580">
          <cell r="A14580" t="str">
            <v>380390401All</v>
          </cell>
          <cell r="B14580">
            <v>739</v>
          </cell>
        </row>
        <row r="14581">
          <cell r="A14581" t="str">
            <v>380910401All</v>
          </cell>
          <cell r="B14581">
            <v>739</v>
          </cell>
        </row>
        <row r="14582">
          <cell r="A14582" t="str">
            <v>380970401All</v>
          </cell>
          <cell r="B14582">
            <v>739</v>
          </cell>
        </row>
        <row r="14583">
          <cell r="A14583" t="str">
            <v>381030401All</v>
          </cell>
          <cell r="B14583">
            <v>739</v>
          </cell>
        </row>
        <row r="14584">
          <cell r="A14584" t="str">
            <v>220770078All</v>
          </cell>
          <cell r="B14584">
            <v>737</v>
          </cell>
        </row>
        <row r="14585">
          <cell r="A14585" t="str">
            <v>300110130All</v>
          </cell>
          <cell r="B14585">
            <v>737</v>
          </cell>
        </row>
        <row r="14586">
          <cell r="A14586" t="str">
            <v>300250130All</v>
          </cell>
          <cell r="B14586">
            <v>737</v>
          </cell>
        </row>
        <row r="14587">
          <cell r="A14587" t="str">
            <v>311650078All</v>
          </cell>
          <cell r="B14587">
            <v>737</v>
          </cell>
        </row>
        <row r="14588">
          <cell r="A14588" t="str">
            <v>200010078All</v>
          </cell>
          <cell r="B14588">
            <v>734</v>
          </cell>
        </row>
        <row r="14589">
          <cell r="A14589" t="str">
            <v>200030078All</v>
          </cell>
          <cell r="B14589">
            <v>734</v>
          </cell>
        </row>
        <row r="14590">
          <cell r="A14590" t="str">
            <v>200050078All</v>
          </cell>
          <cell r="B14590">
            <v>734</v>
          </cell>
        </row>
        <row r="14591">
          <cell r="A14591" t="str">
            <v>200110078All</v>
          </cell>
          <cell r="B14591">
            <v>734</v>
          </cell>
        </row>
        <row r="14592">
          <cell r="A14592" t="str">
            <v>200130078All</v>
          </cell>
          <cell r="B14592">
            <v>734</v>
          </cell>
        </row>
        <row r="14593">
          <cell r="A14593" t="str">
            <v>200170078All</v>
          </cell>
          <cell r="B14593">
            <v>734</v>
          </cell>
        </row>
        <row r="14594">
          <cell r="A14594" t="str">
            <v>200190078All</v>
          </cell>
          <cell r="B14594">
            <v>734</v>
          </cell>
        </row>
        <row r="14595">
          <cell r="A14595" t="str">
            <v>200210078All</v>
          </cell>
          <cell r="B14595">
            <v>734</v>
          </cell>
        </row>
        <row r="14596">
          <cell r="A14596" t="str">
            <v>200310078All</v>
          </cell>
          <cell r="B14596">
            <v>734</v>
          </cell>
        </row>
        <row r="14597">
          <cell r="A14597" t="str">
            <v>200370078All</v>
          </cell>
          <cell r="B14597">
            <v>734</v>
          </cell>
        </row>
        <row r="14598">
          <cell r="A14598" t="str">
            <v>200430078All</v>
          </cell>
          <cell r="B14598">
            <v>734</v>
          </cell>
        </row>
        <row r="14599">
          <cell r="A14599" t="str">
            <v>200450078All</v>
          </cell>
          <cell r="B14599">
            <v>734</v>
          </cell>
        </row>
        <row r="14600">
          <cell r="A14600" t="str">
            <v>200490078All</v>
          </cell>
          <cell r="B14600">
            <v>734</v>
          </cell>
        </row>
        <row r="14601">
          <cell r="A14601" t="str">
            <v>200590078All</v>
          </cell>
          <cell r="B14601">
            <v>734</v>
          </cell>
        </row>
        <row r="14602">
          <cell r="A14602" t="str">
            <v>200610078All</v>
          </cell>
          <cell r="B14602">
            <v>734</v>
          </cell>
        </row>
        <row r="14603">
          <cell r="A14603" t="str">
            <v>200730078All</v>
          </cell>
          <cell r="B14603">
            <v>734</v>
          </cell>
        </row>
        <row r="14604">
          <cell r="A14604" t="str">
            <v>200850078All</v>
          </cell>
          <cell r="B14604">
            <v>734</v>
          </cell>
        </row>
        <row r="14605">
          <cell r="A14605" t="str">
            <v>200870078All</v>
          </cell>
          <cell r="B14605">
            <v>734</v>
          </cell>
        </row>
        <row r="14606">
          <cell r="A14606" t="str">
            <v>200910078All</v>
          </cell>
          <cell r="B14606">
            <v>734</v>
          </cell>
        </row>
        <row r="14607">
          <cell r="A14607" t="str">
            <v>200990078All</v>
          </cell>
          <cell r="B14607">
            <v>734</v>
          </cell>
        </row>
        <row r="14608">
          <cell r="A14608" t="str">
            <v>201030078All</v>
          </cell>
          <cell r="B14608">
            <v>734</v>
          </cell>
        </row>
        <row r="14609">
          <cell r="A14609" t="str">
            <v>201070078All</v>
          </cell>
          <cell r="B14609">
            <v>734</v>
          </cell>
        </row>
        <row r="14610">
          <cell r="A14610" t="str">
            <v>201110078All</v>
          </cell>
          <cell r="B14610">
            <v>734</v>
          </cell>
        </row>
        <row r="14611">
          <cell r="A14611" t="str">
            <v>201210078All</v>
          </cell>
          <cell r="B14611">
            <v>734</v>
          </cell>
        </row>
        <row r="14612">
          <cell r="A14612" t="str">
            <v>201250078All</v>
          </cell>
          <cell r="B14612">
            <v>734</v>
          </cell>
        </row>
        <row r="14613">
          <cell r="A14613" t="str">
            <v>201310078All</v>
          </cell>
          <cell r="B14613">
            <v>734</v>
          </cell>
        </row>
        <row r="14614">
          <cell r="A14614" t="str">
            <v>201390078All</v>
          </cell>
          <cell r="B14614">
            <v>734</v>
          </cell>
        </row>
        <row r="14615">
          <cell r="A14615" t="str">
            <v>201490078All</v>
          </cell>
          <cell r="B14615">
            <v>734</v>
          </cell>
        </row>
        <row r="14616">
          <cell r="A14616" t="str">
            <v>201610078All</v>
          </cell>
          <cell r="B14616">
            <v>734</v>
          </cell>
        </row>
        <row r="14617">
          <cell r="A14617" t="str">
            <v>201970078All</v>
          </cell>
          <cell r="B14617">
            <v>734</v>
          </cell>
        </row>
        <row r="14618">
          <cell r="A14618" t="str">
            <v>202050078All</v>
          </cell>
          <cell r="B14618">
            <v>734</v>
          </cell>
        </row>
        <row r="14619">
          <cell r="A14619" t="str">
            <v>202070078All</v>
          </cell>
          <cell r="B14619">
            <v>734</v>
          </cell>
        </row>
        <row r="14620">
          <cell r="A14620" t="str">
            <v>202090078All</v>
          </cell>
          <cell r="B14620">
            <v>734</v>
          </cell>
        </row>
        <row r="14621">
          <cell r="A14621" t="str">
            <v>380290129All</v>
          </cell>
          <cell r="B14621">
            <v>734</v>
          </cell>
        </row>
        <row r="14622">
          <cell r="A14622" t="str">
            <v>380470129All</v>
          </cell>
          <cell r="B14622">
            <v>734</v>
          </cell>
        </row>
        <row r="14623">
          <cell r="A14623" t="str">
            <v>380510129All</v>
          </cell>
          <cell r="B14623">
            <v>734</v>
          </cell>
        </row>
        <row r="14624">
          <cell r="A14624" t="str">
            <v>381050129All</v>
          </cell>
          <cell r="B14624">
            <v>729</v>
          </cell>
        </row>
        <row r="14625">
          <cell r="A14625" t="str">
            <v>380330047GARAll</v>
          </cell>
          <cell r="B14625">
            <v>728</v>
          </cell>
        </row>
        <row r="14626">
          <cell r="A14626" t="str">
            <v>060210078All</v>
          </cell>
          <cell r="B14626">
            <v>727</v>
          </cell>
        </row>
        <row r="14627">
          <cell r="A14627" t="str">
            <v>380030401All</v>
          </cell>
          <cell r="B14627">
            <v>722</v>
          </cell>
        </row>
        <row r="14628">
          <cell r="A14628" t="str">
            <v>380170401All</v>
          </cell>
          <cell r="B14628">
            <v>722</v>
          </cell>
        </row>
        <row r="14629">
          <cell r="A14629" t="str">
            <v>380930401All</v>
          </cell>
          <cell r="B14629">
            <v>722</v>
          </cell>
        </row>
        <row r="14630">
          <cell r="A14630" t="str">
            <v>310070067All</v>
          </cell>
          <cell r="B14630">
            <v>718</v>
          </cell>
        </row>
        <row r="14631">
          <cell r="A14631" t="str">
            <v>310130067All</v>
          </cell>
          <cell r="B14631">
            <v>718</v>
          </cell>
        </row>
        <row r="14632">
          <cell r="A14632" t="str">
            <v>310330067All</v>
          </cell>
          <cell r="B14632">
            <v>718</v>
          </cell>
        </row>
        <row r="14633">
          <cell r="A14633" t="str">
            <v>310690067All</v>
          </cell>
          <cell r="B14633">
            <v>718</v>
          </cell>
        </row>
        <row r="14634">
          <cell r="A14634" t="str">
            <v>311010714All</v>
          </cell>
          <cell r="B14634">
            <v>718</v>
          </cell>
        </row>
        <row r="14635">
          <cell r="A14635" t="str">
            <v>311350067All</v>
          </cell>
          <cell r="B14635">
            <v>718</v>
          </cell>
        </row>
        <row r="14636">
          <cell r="A14636" t="str">
            <v>311570067All</v>
          </cell>
          <cell r="B14636">
            <v>718</v>
          </cell>
        </row>
        <row r="14637">
          <cell r="A14637" t="str">
            <v>311610067All</v>
          </cell>
          <cell r="B14637">
            <v>718</v>
          </cell>
        </row>
        <row r="14638">
          <cell r="A14638" t="str">
            <v>300170067All</v>
          </cell>
          <cell r="B14638">
            <v>714</v>
          </cell>
        </row>
        <row r="14639">
          <cell r="A14639" t="str">
            <v>300750067All</v>
          </cell>
          <cell r="B14639">
            <v>714</v>
          </cell>
        </row>
        <row r="14640">
          <cell r="A14640" t="str">
            <v>300870067All</v>
          </cell>
          <cell r="B14640">
            <v>714</v>
          </cell>
        </row>
        <row r="14641">
          <cell r="A14641" t="str">
            <v>410590047GAD/GASNonirrigated</v>
          </cell>
          <cell r="B14641">
            <v>703</v>
          </cell>
        </row>
        <row r="14642">
          <cell r="A14642" t="str">
            <v>380050130All</v>
          </cell>
          <cell r="B14642">
            <v>700</v>
          </cell>
        </row>
        <row r="14643">
          <cell r="A14643" t="str">
            <v>380250047GARAll</v>
          </cell>
          <cell r="B14643">
            <v>700</v>
          </cell>
        </row>
        <row r="14644">
          <cell r="A14644" t="str">
            <v>380350130All</v>
          </cell>
          <cell r="B14644">
            <v>700</v>
          </cell>
        </row>
        <row r="14645">
          <cell r="A14645" t="str">
            <v>380670130All</v>
          </cell>
          <cell r="B14645">
            <v>700</v>
          </cell>
        </row>
        <row r="14646">
          <cell r="A14646" t="str">
            <v>380990130All</v>
          </cell>
          <cell r="B14646">
            <v>700</v>
          </cell>
        </row>
        <row r="14647">
          <cell r="A14647" t="str">
            <v>061010078All</v>
          </cell>
          <cell r="B14647">
            <v>699</v>
          </cell>
        </row>
        <row r="14648">
          <cell r="A14648" t="str">
            <v>300590067All</v>
          </cell>
          <cell r="B14648">
            <v>699</v>
          </cell>
        </row>
        <row r="14649">
          <cell r="A14649" t="str">
            <v>201810047GARAll</v>
          </cell>
          <cell r="B14649">
            <v>696</v>
          </cell>
        </row>
        <row r="14650">
          <cell r="A14650" t="str">
            <v>300730067All</v>
          </cell>
          <cell r="B14650">
            <v>696</v>
          </cell>
        </row>
        <row r="14651">
          <cell r="A14651" t="str">
            <v>380850401All</v>
          </cell>
          <cell r="B14651">
            <v>696</v>
          </cell>
        </row>
        <row r="14652">
          <cell r="A14652" t="str">
            <v>460850401All</v>
          </cell>
          <cell r="B14652">
            <v>696</v>
          </cell>
        </row>
        <row r="14653">
          <cell r="A14653" t="str">
            <v>460210401All</v>
          </cell>
          <cell r="B14653">
            <v>695.8</v>
          </cell>
        </row>
        <row r="14654">
          <cell r="A14654" t="str">
            <v>460630401All</v>
          </cell>
          <cell r="B14654">
            <v>695.8</v>
          </cell>
        </row>
        <row r="14655">
          <cell r="A14655" t="str">
            <v>461050401All</v>
          </cell>
          <cell r="B14655">
            <v>695.8</v>
          </cell>
        </row>
        <row r="14656">
          <cell r="A14656" t="str">
            <v>461070401All</v>
          </cell>
          <cell r="B14656">
            <v>695.8</v>
          </cell>
        </row>
        <row r="14657">
          <cell r="A14657" t="str">
            <v>461290401All</v>
          </cell>
          <cell r="B14657">
            <v>695.8</v>
          </cell>
        </row>
        <row r="14658">
          <cell r="A14658" t="str">
            <v>380410129All</v>
          </cell>
          <cell r="B14658">
            <v>693</v>
          </cell>
        </row>
        <row r="14659">
          <cell r="A14659" t="str">
            <v>450170396All</v>
          </cell>
          <cell r="B14659">
            <v>693</v>
          </cell>
        </row>
        <row r="14660">
          <cell r="A14660" t="str">
            <v>400030078All</v>
          </cell>
          <cell r="B14660">
            <v>692</v>
          </cell>
        </row>
        <row r="14661">
          <cell r="A14661" t="str">
            <v>400250078All</v>
          </cell>
          <cell r="B14661">
            <v>692</v>
          </cell>
        </row>
        <row r="14662">
          <cell r="A14662" t="str">
            <v>400470078All</v>
          </cell>
          <cell r="B14662">
            <v>692</v>
          </cell>
        </row>
        <row r="14663">
          <cell r="A14663" t="str">
            <v>400530078All</v>
          </cell>
          <cell r="B14663">
            <v>692</v>
          </cell>
        </row>
        <row r="14664">
          <cell r="A14664" t="str">
            <v>400710078All</v>
          </cell>
          <cell r="B14664">
            <v>692</v>
          </cell>
        </row>
        <row r="14665">
          <cell r="A14665" t="str">
            <v>400810078All</v>
          </cell>
          <cell r="B14665">
            <v>692</v>
          </cell>
        </row>
        <row r="14666">
          <cell r="A14666" t="str">
            <v>400930078All</v>
          </cell>
          <cell r="B14666">
            <v>692</v>
          </cell>
        </row>
        <row r="14667">
          <cell r="A14667" t="str">
            <v>401030078All</v>
          </cell>
          <cell r="B14667">
            <v>692</v>
          </cell>
        </row>
        <row r="14668">
          <cell r="A14668" t="str">
            <v>401150078All</v>
          </cell>
          <cell r="B14668">
            <v>692</v>
          </cell>
        </row>
        <row r="14669">
          <cell r="A14669" t="str">
            <v>380870129All</v>
          </cell>
          <cell r="B14669">
            <v>674</v>
          </cell>
        </row>
        <row r="14670">
          <cell r="A14670" t="str">
            <v>160330130All</v>
          </cell>
          <cell r="B14670">
            <v>673</v>
          </cell>
        </row>
        <row r="14671">
          <cell r="A14671" t="str">
            <v>160510130All</v>
          </cell>
          <cell r="B14671">
            <v>673</v>
          </cell>
        </row>
        <row r="14672">
          <cell r="A14672" t="str">
            <v>380030130All</v>
          </cell>
          <cell r="B14672">
            <v>668</v>
          </cell>
        </row>
        <row r="14673">
          <cell r="A14673" t="str">
            <v>380170130All</v>
          </cell>
          <cell r="B14673">
            <v>668</v>
          </cell>
        </row>
        <row r="14674">
          <cell r="A14674" t="str">
            <v>380210130All</v>
          </cell>
          <cell r="B14674">
            <v>668</v>
          </cell>
        </row>
        <row r="14675">
          <cell r="A14675" t="str">
            <v>380270130All</v>
          </cell>
          <cell r="B14675">
            <v>668</v>
          </cell>
        </row>
        <row r="14676">
          <cell r="A14676" t="str">
            <v>380310130All</v>
          </cell>
          <cell r="B14676">
            <v>668</v>
          </cell>
        </row>
        <row r="14677">
          <cell r="A14677" t="str">
            <v>380390130All</v>
          </cell>
          <cell r="B14677">
            <v>668</v>
          </cell>
        </row>
        <row r="14678">
          <cell r="A14678" t="str">
            <v>380430130All</v>
          </cell>
          <cell r="B14678">
            <v>668</v>
          </cell>
        </row>
        <row r="14679">
          <cell r="A14679" t="str">
            <v>380450130All</v>
          </cell>
          <cell r="B14679">
            <v>668</v>
          </cell>
        </row>
        <row r="14680">
          <cell r="A14680" t="str">
            <v>380470130All</v>
          </cell>
          <cell r="B14680">
            <v>668</v>
          </cell>
        </row>
        <row r="14681">
          <cell r="A14681" t="str">
            <v>380510130All</v>
          </cell>
          <cell r="B14681">
            <v>668</v>
          </cell>
        </row>
        <row r="14682">
          <cell r="A14682" t="str">
            <v>380730130All</v>
          </cell>
          <cell r="B14682">
            <v>668</v>
          </cell>
        </row>
        <row r="14683">
          <cell r="A14683" t="str">
            <v>380770130All</v>
          </cell>
          <cell r="B14683">
            <v>668</v>
          </cell>
        </row>
        <row r="14684">
          <cell r="A14684" t="str">
            <v>380810130All</v>
          </cell>
          <cell r="B14684">
            <v>668</v>
          </cell>
        </row>
        <row r="14685">
          <cell r="A14685" t="str">
            <v>380830130All</v>
          </cell>
          <cell r="B14685">
            <v>668</v>
          </cell>
        </row>
        <row r="14686">
          <cell r="A14686" t="str">
            <v>380910130All</v>
          </cell>
          <cell r="B14686">
            <v>668</v>
          </cell>
        </row>
        <row r="14687">
          <cell r="A14687" t="str">
            <v>380930130All</v>
          </cell>
          <cell r="B14687">
            <v>668</v>
          </cell>
        </row>
        <row r="14688">
          <cell r="A14688" t="str">
            <v>380970130All</v>
          </cell>
          <cell r="B14688">
            <v>668</v>
          </cell>
        </row>
        <row r="14689">
          <cell r="A14689" t="str">
            <v>381030130All</v>
          </cell>
          <cell r="B14689">
            <v>668</v>
          </cell>
        </row>
        <row r="14690">
          <cell r="A14690" t="str">
            <v>460190711All</v>
          </cell>
          <cell r="B14690">
            <v>665</v>
          </cell>
        </row>
        <row r="14691">
          <cell r="A14691" t="str">
            <v>460210711All</v>
          </cell>
          <cell r="B14691">
            <v>665</v>
          </cell>
        </row>
        <row r="14692">
          <cell r="A14692" t="str">
            <v>460310711All</v>
          </cell>
          <cell r="B14692">
            <v>665</v>
          </cell>
        </row>
        <row r="14693">
          <cell r="A14693" t="str">
            <v>460490711All</v>
          </cell>
          <cell r="B14693">
            <v>665</v>
          </cell>
        </row>
        <row r="14694">
          <cell r="A14694" t="str">
            <v>460630711All</v>
          </cell>
          <cell r="B14694">
            <v>665</v>
          </cell>
        </row>
        <row r="14695">
          <cell r="A14695" t="str">
            <v>460690711All</v>
          </cell>
          <cell r="B14695">
            <v>665</v>
          </cell>
        </row>
        <row r="14696">
          <cell r="A14696" t="str">
            <v>460890711All</v>
          </cell>
          <cell r="B14696">
            <v>665</v>
          </cell>
        </row>
        <row r="14697">
          <cell r="A14697" t="str">
            <v>460930711All</v>
          </cell>
          <cell r="B14697">
            <v>665</v>
          </cell>
        </row>
        <row r="14698">
          <cell r="A14698" t="str">
            <v>461050711All</v>
          </cell>
          <cell r="B14698">
            <v>665</v>
          </cell>
        </row>
        <row r="14699">
          <cell r="A14699" t="str">
            <v>461290711All</v>
          </cell>
          <cell r="B14699">
            <v>665</v>
          </cell>
        </row>
        <row r="14700">
          <cell r="A14700" t="str">
            <v>461370711All</v>
          </cell>
          <cell r="B14700">
            <v>665</v>
          </cell>
        </row>
        <row r="14701">
          <cell r="A14701" t="str">
            <v>400650711All</v>
          </cell>
          <cell r="B14701">
            <v>662</v>
          </cell>
        </row>
        <row r="14702">
          <cell r="A14702" t="str">
            <v>460190078All</v>
          </cell>
          <cell r="B14702">
            <v>661.5</v>
          </cell>
        </row>
        <row r="14703">
          <cell r="A14703" t="str">
            <v>460630078All</v>
          </cell>
          <cell r="B14703">
            <v>661.5</v>
          </cell>
        </row>
        <row r="14704">
          <cell r="A14704" t="str">
            <v>460810078All</v>
          </cell>
          <cell r="B14704">
            <v>661.5</v>
          </cell>
        </row>
        <row r="14705">
          <cell r="A14705" t="str">
            <v>380010047GAD/GASAll</v>
          </cell>
          <cell r="B14705">
            <v>655</v>
          </cell>
        </row>
        <row r="14706">
          <cell r="A14706" t="str">
            <v>380010047GARAll</v>
          </cell>
          <cell r="B14706">
            <v>655</v>
          </cell>
        </row>
        <row r="14707">
          <cell r="A14707" t="str">
            <v>380070047GAD/GASAll</v>
          </cell>
          <cell r="B14707">
            <v>655</v>
          </cell>
        </row>
        <row r="14708">
          <cell r="A14708" t="str">
            <v>380070047GARAll</v>
          </cell>
          <cell r="B14708">
            <v>655</v>
          </cell>
        </row>
        <row r="14709">
          <cell r="A14709" t="str">
            <v>380070401All</v>
          </cell>
          <cell r="B14709">
            <v>655</v>
          </cell>
        </row>
        <row r="14710">
          <cell r="A14710" t="str">
            <v>380110047GAD/GASAll</v>
          </cell>
          <cell r="B14710">
            <v>655</v>
          </cell>
        </row>
        <row r="14711">
          <cell r="A14711" t="str">
            <v>380110047GARAll</v>
          </cell>
          <cell r="B14711">
            <v>655</v>
          </cell>
        </row>
        <row r="14712">
          <cell r="A14712" t="str">
            <v>380870047GAD/GASAll</v>
          </cell>
          <cell r="B14712">
            <v>655</v>
          </cell>
        </row>
        <row r="14713">
          <cell r="A14713" t="str">
            <v>380870047GARAll</v>
          </cell>
          <cell r="B14713">
            <v>655</v>
          </cell>
        </row>
        <row r="14714">
          <cell r="A14714" t="str">
            <v>380890047GARAll</v>
          </cell>
          <cell r="B14714">
            <v>655</v>
          </cell>
        </row>
        <row r="14715">
          <cell r="A14715" t="str">
            <v>160190714All</v>
          </cell>
          <cell r="B14715">
            <v>650</v>
          </cell>
        </row>
        <row r="14716">
          <cell r="A14716" t="str">
            <v>160410714All</v>
          </cell>
          <cell r="B14716">
            <v>650</v>
          </cell>
        </row>
        <row r="14717">
          <cell r="A14717" t="str">
            <v>400310711All</v>
          </cell>
          <cell r="B14717">
            <v>640</v>
          </cell>
        </row>
        <row r="14718">
          <cell r="A14718" t="str">
            <v>400570711All</v>
          </cell>
          <cell r="B14718">
            <v>640</v>
          </cell>
        </row>
        <row r="14719">
          <cell r="A14719" t="str">
            <v>400750711All</v>
          </cell>
          <cell r="B14719">
            <v>640</v>
          </cell>
        </row>
        <row r="14720">
          <cell r="A14720" t="str">
            <v>300090067All</v>
          </cell>
          <cell r="B14720">
            <v>638</v>
          </cell>
        </row>
        <row r="14721">
          <cell r="A14721" t="str">
            <v>300670067All</v>
          </cell>
          <cell r="B14721">
            <v>638</v>
          </cell>
        </row>
        <row r="14722">
          <cell r="A14722" t="str">
            <v>300970067All</v>
          </cell>
          <cell r="B14722">
            <v>638</v>
          </cell>
        </row>
        <row r="14723">
          <cell r="A14723" t="str">
            <v>301030067All</v>
          </cell>
          <cell r="B14723">
            <v>638</v>
          </cell>
        </row>
        <row r="14724">
          <cell r="A14724" t="str">
            <v>200010067All</v>
          </cell>
          <cell r="B14724">
            <v>631</v>
          </cell>
        </row>
        <row r="14725">
          <cell r="A14725" t="str">
            <v>200030067All</v>
          </cell>
          <cell r="B14725">
            <v>631</v>
          </cell>
        </row>
        <row r="14726">
          <cell r="A14726" t="str">
            <v>200050067All</v>
          </cell>
          <cell r="B14726">
            <v>631</v>
          </cell>
        </row>
        <row r="14727">
          <cell r="A14727" t="str">
            <v>200070067All</v>
          </cell>
          <cell r="B14727">
            <v>631</v>
          </cell>
        </row>
        <row r="14728">
          <cell r="A14728" t="str">
            <v>200090067All</v>
          </cell>
          <cell r="B14728">
            <v>631</v>
          </cell>
        </row>
        <row r="14729">
          <cell r="A14729" t="str">
            <v>200110067All</v>
          </cell>
          <cell r="B14729">
            <v>631</v>
          </cell>
        </row>
        <row r="14730">
          <cell r="A14730" t="str">
            <v>200130067All</v>
          </cell>
          <cell r="B14730">
            <v>631</v>
          </cell>
        </row>
        <row r="14731">
          <cell r="A14731" t="str">
            <v>200150067All</v>
          </cell>
          <cell r="B14731">
            <v>631</v>
          </cell>
        </row>
        <row r="14732">
          <cell r="A14732" t="str">
            <v>200170067All</v>
          </cell>
          <cell r="B14732">
            <v>631</v>
          </cell>
        </row>
        <row r="14733">
          <cell r="A14733" t="str">
            <v>200190067All</v>
          </cell>
          <cell r="B14733">
            <v>631</v>
          </cell>
        </row>
        <row r="14734">
          <cell r="A14734" t="str">
            <v>200210067All</v>
          </cell>
          <cell r="B14734">
            <v>631</v>
          </cell>
        </row>
        <row r="14735">
          <cell r="A14735" t="str">
            <v>200230067All</v>
          </cell>
          <cell r="B14735">
            <v>631</v>
          </cell>
        </row>
        <row r="14736">
          <cell r="A14736" t="str">
            <v>200250067All</v>
          </cell>
          <cell r="B14736">
            <v>631</v>
          </cell>
        </row>
        <row r="14737">
          <cell r="A14737" t="str">
            <v>200270067All</v>
          </cell>
          <cell r="B14737">
            <v>631</v>
          </cell>
        </row>
        <row r="14738">
          <cell r="A14738" t="str">
            <v>200290067All</v>
          </cell>
          <cell r="B14738">
            <v>631</v>
          </cell>
        </row>
        <row r="14739">
          <cell r="A14739" t="str">
            <v>200310067All</v>
          </cell>
          <cell r="B14739">
            <v>631</v>
          </cell>
        </row>
        <row r="14740">
          <cell r="A14740" t="str">
            <v>200330067All</v>
          </cell>
          <cell r="B14740">
            <v>631</v>
          </cell>
        </row>
        <row r="14741">
          <cell r="A14741" t="str">
            <v>200350067All</v>
          </cell>
          <cell r="B14741">
            <v>631</v>
          </cell>
        </row>
        <row r="14742">
          <cell r="A14742" t="str">
            <v>200370067All</v>
          </cell>
          <cell r="B14742">
            <v>631</v>
          </cell>
        </row>
        <row r="14743">
          <cell r="A14743" t="str">
            <v>200390067All</v>
          </cell>
          <cell r="B14743">
            <v>631</v>
          </cell>
        </row>
        <row r="14744">
          <cell r="A14744" t="str">
            <v>200410067All</v>
          </cell>
          <cell r="B14744">
            <v>631</v>
          </cell>
        </row>
        <row r="14745">
          <cell r="A14745" t="str">
            <v>200430067All</v>
          </cell>
          <cell r="B14745">
            <v>631</v>
          </cell>
        </row>
        <row r="14746">
          <cell r="A14746" t="str">
            <v>200450067All</v>
          </cell>
          <cell r="B14746">
            <v>631</v>
          </cell>
        </row>
        <row r="14747">
          <cell r="A14747" t="str">
            <v>200470067All</v>
          </cell>
          <cell r="B14747">
            <v>631</v>
          </cell>
        </row>
        <row r="14748">
          <cell r="A14748" t="str">
            <v>200490067All</v>
          </cell>
          <cell r="B14748">
            <v>631</v>
          </cell>
        </row>
        <row r="14749">
          <cell r="A14749" t="str">
            <v>200510067All</v>
          </cell>
          <cell r="B14749">
            <v>631</v>
          </cell>
        </row>
        <row r="14750">
          <cell r="A14750" t="str">
            <v>200530067All</v>
          </cell>
          <cell r="B14750">
            <v>631</v>
          </cell>
        </row>
        <row r="14751">
          <cell r="A14751" t="str">
            <v>200550067All</v>
          </cell>
          <cell r="B14751">
            <v>631</v>
          </cell>
        </row>
        <row r="14752">
          <cell r="A14752" t="str">
            <v>200570067All</v>
          </cell>
          <cell r="B14752">
            <v>631</v>
          </cell>
        </row>
        <row r="14753">
          <cell r="A14753" t="str">
            <v>200590067All</v>
          </cell>
          <cell r="B14753">
            <v>631</v>
          </cell>
        </row>
        <row r="14754">
          <cell r="A14754" t="str">
            <v>200610067All</v>
          </cell>
          <cell r="B14754">
            <v>631</v>
          </cell>
        </row>
        <row r="14755">
          <cell r="A14755" t="str">
            <v>200630067All</v>
          </cell>
          <cell r="B14755">
            <v>631</v>
          </cell>
        </row>
        <row r="14756">
          <cell r="A14756" t="str">
            <v>200650067All</v>
          </cell>
          <cell r="B14756">
            <v>631</v>
          </cell>
        </row>
        <row r="14757">
          <cell r="A14757" t="str">
            <v>200670067All</v>
          </cell>
          <cell r="B14757">
            <v>631</v>
          </cell>
        </row>
        <row r="14758">
          <cell r="A14758" t="str">
            <v>200690067All</v>
          </cell>
          <cell r="B14758">
            <v>631</v>
          </cell>
        </row>
        <row r="14759">
          <cell r="A14759" t="str">
            <v>200710067All</v>
          </cell>
          <cell r="B14759">
            <v>631</v>
          </cell>
        </row>
        <row r="14760">
          <cell r="A14760" t="str">
            <v>200730067All</v>
          </cell>
          <cell r="B14760">
            <v>631</v>
          </cell>
        </row>
        <row r="14761">
          <cell r="A14761" t="str">
            <v>200750067All</v>
          </cell>
          <cell r="B14761">
            <v>631</v>
          </cell>
        </row>
        <row r="14762">
          <cell r="A14762" t="str">
            <v>200770067All</v>
          </cell>
          <cell r="B14762">
            <v>631</v>
          </cell>
        </row>
        <row r="14763">
          <cell r="A14763" t="str">
            <v>200790067All</v>
          </cell>
          <cell r="B14763">
            <v>631</v>
          </cell>
        </row>
        <row r="14764">
          <cell r="A14764" t="str">
            <v>200810067All</v>
          </cell>
          <cell r="B14764">
            <v>631</v>
          </cell>
        </row>
        <row r="14765">
          <cell r="A14765" t="str">
            <v>200830067All</v>
          </cell>
          <cell r="B14765">
            <v>631</v>
          </cell>
        </row>
        <row r="14766">
          <cell r="A14766" t="str">
            <v>200850067All</v>
          </cell>
          <cell r="B14766">
            <v>631</v>
          </cell>
        </row>
        <row r="14767">
          <cell r="A14767" t="str">
            <v>200870067All</v>
          </cell>
          <cell r="B14767">
            <v>631</v>
          </cell>
        </row>
        <row r="14768">
          <cell r="A14768" t="str">
            <v>200890067All</v>
          </cell>
          <cell r="B14768">
            <v>631</v>
          </cell>
        </row>
        <row r="14769">
          <cell r="A14769" t="str">
            <v>200910067All</v>
          </cell>
          <cell r="B14769">
            <v>631</v>
          </cell>
        </row>
        <row r="14770">
          <cell r="A14770" t="str">
            <v>200930067All</v>
          </cell>
          <cell r="B14770">
            <v>631</v>
          </cell>
        </row>
        <row r="14771">
          <cell r="A14771" t="str">
            <v>200950067All</v>
          </cell>
          <cell r="B14771">
            <v>631</v>
          </cell>
        </row>
        <row r="14772">
          <cell r="A14772" t="str">
            <v>200970067All</v>
          </cell>
          <cell r="B14772">
            <v>631</v>
          </cell>
        </row>
        <row r="14773">
          <cell r="A14773" t="str">
            <v>200990067All</v>
          </cell>
          <cell r="B14773">
            <v>631</v>
          </cell>
        </row>
        <row r="14774">
          <cell r="A14774" t="str">
            <v>201010067All</v>
          </cell>
          <cell r="B14774">
            <v>631</v>
          </cell>
        </row>
        <row r="14775">
          <cell r="A14775" t="str">
            <v>201030067All</v>
          </cell>
          <cell r="B14775">
            <v>631</v>
          </cell>
        </row>
        <row r="14776">
          <cell r="A14776" t="str">
            <v>201050067All</v>
          </cell>
          <cell r="B14776">
            <v>631</v>
          </cell>
        </row>
        <row r="14777">
          <cell r="A14777" t="str">
            <v>201070067All</v>
          </cell>
          <cell r="B14777">
            <v>631</v>
          </cell>
        </row>
        <row r="14778">
          <cell r="A14778" t="str">
            <v>201090067All</v>
          </cell>
          <cell r="B14778">
            <v>631</v>
          </cell>
        </row>
        <row r="14779">
          <cell r="A14779" t="str">
            <v>201110067All</v>
          </cell>
          <cell r="B14779">
            <v>631</v>
          </cell>
        </row>
        <row r="14780">
          <cell r="A14780" t="str">
            <v>201130067All</v>
          </cell>
          <cell r="B14780">
            <v>631</v>
          </cell>
        </row>
        <row r="14781">
          <cell r="A14781" t="str">
            <v>201150067All</v>
          </cell>
          <cell r="B14781">
            <v>631</v>
          </cell>
        </row>
        <row r="14782">
          <cell r="A14782" t="str">
            <v>201170067All</v>
          </cell>
          <cell r="B14782">
            <v>631</v>
          </cell>
        </row>
        <row r="14783">
          <cell r="A14783" t="str">
            <v>201190067All</v>
          </cell>
          <cell r="B14783">
            <v>631</v>
          </cell>
        </row>
        <row r="14784">
          <cell r="A14784" t="str">
            <v>201210067All</v>
          </cell>
          <cell r="B14784">
            <v>631</v>
          </cell>
        </row>
        <row r="14785">
          <cell r="A14785" t="str">
            <v>201230067All</v>
          </cell>
          <cell r="B14785">
            <v>631</v>
          </cell>
        </row>
        <row r="14786">
          <cell r="A14786" t="str">
            <v>201250067All</v>
          </cell>
          <cell r="B14786">
            <v>631</v>
          </cell>
        </row>
        <row r="14787">
          <cell r="A14787" t="str">
            <v>201270067All</v>
          </cell>
          <cell r="B14787">
            <v>631</v>
          </cell>
        </row>
        <row r="14788">
          <cell r="A14788" t="str">
            <v>201290067All</v>
          </cell>
          <cell r="B14788">
            <v>631</v>
          </cell>
        </row>
        <row r="14789">
          <cell r="A14789" t="str">
            <v>201310067All</v>
          </cell>
          <cell r="B14789">
            <v>631</v>
          </cell>
        </row>
        <row r="14790">
          <cell r="A14790" t="str">
            <v>201330067All</v>
          </cell>
          <cell r="B14790">
            <v>631</v>
          </cell>
        </row>
        <row r="14791">
          <cell r="A14791" t="str">
            <v>201350067All</v>
          </cell>
          <cell r="B14791">
            <v>631</v>
          </cell>
        </row>
        <row r="14792">
          <cell r="A14792" t="str">
            <v>201370067All</v>
          </cell>
          <cell r="B14792">
            <v>631</v>
          </cell>
        </row>
        <row r="14793">
          <cell r="A14793" t="str">
            <v>201390067All</v>
          </cell>
          <cell r="B14793">
            <v>631</v>
          </cell>
        </row>
        <row r="14794">
          <cell r="A14794" t="str">
            <v>201410067All</v>
          </cell>
          <cell r="B14794">
            <v>631</v>
          </cell>
        </row>
        <row r="14795">
          <cell r="A14795" t="str">
            <v>201430067All</v>
          </cell>
          <cell r="B14795">
            <v>631</v>
          </cell>
        </row>
        <row r="14796">
          <cell r="A14796" t="str">
            <v>201450067All</v>
          </cell>
          <cell r="B14796">
            <v>631</v>
          </cell>
        </row>
        <row r="14797">
          <cell r="A14797" t="str">
            <v>201470067All</v>
          </cell>
          <cell r="B14797">
            <v>631</v>
          </cell>
        </row>
        <row r="14798">
          <cell r="A14798" t="str">
            <v>201490067All</v>
          </cell>
          <cell r="B14798">
            <v>631</v>
          </cell>
        </row>
        <row r="14799">
          <cell r="A14799" t="str">
            <v>201510067All</v>
          </cell>
          <cell r="B14799">
            <v>631</v>
          </cell>
        </row>
        <row r="14800">
          <cell r="A14800" t="str">
            <v>201550067All</v>
          </cell>
          <cell r="B14800">
            <v>631</v>
          </cell>
        </row>
        <row r="14801">
          <cell r="A14801" t="str">
            <v>201570067All</v>
          </cell>
          <cell r="B14801">
            <v>631</v>
          </cell>
        </row>
        <row r="14802">
          <cell r="A14802" t="str">
            <v>201590067All</v>
          </cell>
          <cell r="B14802">
            <v>631</v>
          </cell>
        </row>
        <row r="14803">
          <cell r="A14803" t="str">
            <v>201610067All</v>
          </cell>
          <cell r="B14803">
            <v>631</v>
          </cell>
        </row>
        <row r="14804">
          <cell r="A14804" t="str">
            <v>201630067All</v>
          </cell>
          <cell r="B14804">
            <v>631</v>
          </cell>
        </row>
        <row r="14805">
          <cell r="A14805" t="str">
            <v>201650067All</v>
          </cell>
          <cell r="B14805">
            <v>631</v>
          </cell>
        </row>
        <row r="14806">
          <cell r="A14806" t="str">
            <v>201670067All</v>
          </cell>
          <cell r="B14806">
            <v>631</v>
          </cell>
        </row>
        <row r="14807">
          <cell r="A14807" t="str">
            <v>201690067All</v>
          </cell>
          <cell r="B14807">
            <v>631</v>
          </cell>
        </row>
        <row r="14808">
          <cell r="A14808" t="str">
            <v>201730067All</v>
          </cell>
          <cell r="B14808">
            <v>631</v>
          </cell>
        </row>
        <row r="14809">
          <cell r="A14809" t="str">
            <v>201750067All</v>
          </cell>
          <cell r="B14809">
            <v>631</v>
          </cell>
        </row>
        <row r="14810">
          <cell r="A14810" t="str">
            <v>201770067All</v>
          </cell>
          <cell r="B14810">
            <v>631</v>
          </cell>
        </row>
        <row r="14811">
          <cell r="A14811" t="str">
            <v>201790067All</v>
          </cell>
          <cell r="B14811">
            <v>631</v>
          </cell>
        </row>
        <row r="14812">
          <cell r="A14812" t="str">
            <v>201810067All</v>
          </cell>
          <cell r="B14812">
            <v>631</v>
          </cell>
        </row>
        <row r="14813">
          <cell r="A14813" t="str">
            <v>201830067All</v>
          </cell>
          <cell r="B14813">
            <v>631</v>
          </cell>
        </row>
        <row r="14814">
          <cell r="A14814" t="str">
            <v>201850067All</v>
          </cell>
          <cell r="B14814">
            <v>631</v>
          </cell>
        </row>
        <row r="14815">
          <cell r="A14815" t="str">
            <v>201870067All</v>
          </cell>
          <cell r="B14815">
            <v>631</v>
          </cell>
        </row>
        <row r="14816">
          <cell r="A14816" t="str">
            <v>201890067All</v>
          </cell>
          <cell r="B14816">
            <v>631</v>
          </cell>
        </row>
        <row r="14817">
          <cell r="A14817" t="str">
            <v>201910067All</v>
          </cell>
          <cell r="B14817">
            <v>631</v>
          </cell>
        </row>
        <row r="14818">
          <cell r="A14818" t="str">
            <v>201930067All</v>
          </cell>
          <cell r="B14818">
            <v>631</v>
          </cell>
        </row>
        <row r="14819">
          <cell r="A14819" t="str">
            <v>201950067All</v>
          </cell>
          <cell r="B14819">
            <v>631</v>
          </cell>
        </row>
        <row r="14820">
          <cell r="A14820" t="str">
            <v>201970067All</v>
          </cell>
          <cell r="B14820">
            <v>631</v>
          </cell>
        </row>
        <row r="14821">
          <cell r="A14821" t="str">
            <v>201990067All</v>
          </cell>
          <cell r="B14821">
            <v>631</v>
          </cell>
        </row>
        <row r="14822">
          <cell r="A14822" t="str">
            <v>202010067All</v>
          </cell>
          <cell r="B14822">
            <v>631</v>
          </cell>
        </row>
        <row r="14823">
          <cell r="A14823" t="str">
            <v>202030067All</v>
          </cell>
          <cell r="B14823">
            <v>631</v>
          </cell>
        </row>
        <row r="14824">
          <cell r="A14824" t="str">
            <v>202050067All</v>
          </cell>
          <cell r="B14824">
            <v>631</v>
          </cell>
        </row>
        <row r="14825">
          <cell r="A14825" t="str">
            <v>202070067All</v>
          </cell>
          <cell r="B14825">
            <v>631</v>
          </cell>
        </row>
        <row r="14826">
          <cell r="A14826" t="str">
            <v>202090067All</v>
          </cell>
          <cell r="B14826">
            <v>631</v>
          </cell>
        </row>
        <row r="14827">
          <cell r="A14827" t="str">
            <v>310450078All</v>
          </cell>
          <cell r="B14827">
            <v>630</v>
          </cell>
        </row>
        <row r="14828">
          <cell r="A14828" t="str">
            <v>380710130All</v>
          </cell>
          <cell r="B14828">
            <v>630</v>
          </cell>
        </row>
        <row r="14829">
          <cell r="A14829" t="str">
            <v>380890129All</v>
          </cell>
          <cell r="B14829">
            <v>628</v>
          </cell>
        </row>
        <row r="14830">
          <cell r="A14830" t="str">
            <v>380090130All</v>
          </cell>
          <cell r="B14830">
            <v>623</v>
          </cell>
        </row>
        <row r="14831">
          <cell r="A14831" t="str">
            <v>380490130All</v>
          </cell>
          <cell r="B14831">
            <v>623</v>
          </cell>
        </row>
        <row r="14832">
          <cell r="A14832" t="str">
            <v>380690130All</v>
          </cell>
          <cell r="B14832">
            <v>623</v>
          </cell>
        </row>
        <row r="14833">
          <cell r="A14833" t="str">
            <v>380790130All</v>
          </cell>
          <cell r="B14833">
            <v>623</v>
          </cell>
        </row>
        <row r="14834">
          <cell r="A14834" t="str">
            <v>300110047GAD/GASAll</v>
          </cell>
          <cell r="B14834">
            <v>622</v>
          </cell>
        </row>
        <row r="14835">
          <cell r="A14835" t="str">
            <v>300110047GARAll</v>
          </cell>
          <cell r="B14835">
            <v>622</v>
          </cell>
        </row>
        <row r="14836">
          <cell r="A14836" t="str">
            <v>300150047GAD/GASAll</v>
          </cell>
          <cell r="B14836">
            <v>622</v>
          </cell>
        </row>
        <row r="14837">
          <cell r="A14837" t="str">
            <v>300150047GARAll</v>
          </cell>
          <cell r="B14837">
            <v>622</v>
          </cell>
        </row>
        <row r="14838">
          <cell r="A14838" t="str">
            <v>300190047GARAll</v>
          </cell>
          <cell r="B14838">
            <v>622</v>
          </cell>
        </row>
        <row r="14839">
          <cell r="A14839" t="str">
            <v>300250047GAD/GASAll</v>
          </cell>
          <cell r="B14839">
            <v>622</v>
          </cell>
        </row>
        <row r="14840">
          <cell r="A14840" t="str">
            <v>300250047GARAll</v>
          </cell>
          <cell r="B14840">
            <v>622</v>
          </cell>
        </row>
        <row r="14841">
          <cell r="A14841" t="str">
            <v>300470047GAD/GASAll</v>
          </cell>
          <cell r="B14841">
            <v>622</v>
          </cell>
        </row>
        <row r="14842">
          <cell r="A14842" t="str">
            <v>300470047GARAll</v>
          </cell>
          <cell r="B14842">
            <v>622</v>
          </cell>
        </row>
        <row r="14843">
          <cell r="A14843" t="str">
            <v>300510047GARAll</v>
          </cell>
          <cell r="B14843">
            <v>622</v>
          </cell>
        </row>
        <row r="14844">
          <cell r="A14844" t="str">
            <v>300790047GARAll</v>
          </cell>
          <cell r="B14844">
            <v>622</v>
          </cell>
        </row>
        <row r="14845">
          <cell r="A14845" t="str">
            <v>301010047GARAll</v>
          </cell>
          <cell r="B14845">
            <v>622</v>
          </cell>
        </row>
        <row r="14846">
          <cell r="A14846" t="str">
            <v>301050047GARAll</v>
          </cell>
          <cell r="B14846">
            <v>622</v>
          </cell>
        </row>
        <row r="14847">
          <cell r="A14847" t="str">
            <v>410590079All</v>
          </cell>
          <cell r="B14847">
            <v>620</v>
          </cell>
        </row>
        <row r="14848">
          <cell r="A14848" t="str">
            <v>300070067All</v>
          </cell>
          <cell r="B14848">
            <v>617</v>
          </cell>
        </row>
        <row r="14849">
          <cell r="A14849" t="str">
            <v>300370067All</v>
          </cell>
          <cell r="B14849">
            <v>617</v>
          </cell>
        </row>
        <row r="14850">
          <cell r="A14850" t="str">
            <v>300490067All</v>
          </cell>
          <cell r="B14850">
            <v>617</v>
          </cell>
        </row>
        <row r="14851">
          <cell r="A14851" t="str">
            <v>300650067All</v>
          </cell>
          <cell r="B14851">
            <v>617</v>
          </cell>
        </row>
        <row r="14852">
          <cell r="A14852" t="str">
            <v>300690067All</v>
          </cell>
          <cell r="B14852">
            <v>617</v>
          </cell>
        </row>
        <row r="14853">
          <cell r="A14853" t="str">
            <v>340370079All</v>
          </cell>
          <cell r="B14853">
            <v>616</v>
          </cell>
        </row>
        <row r="14854">
          <cell r="A14854" t="str">
            <v>300330079All</v>
          </cell>
          <cell r="B14854">
            <v>615</v>
          </cell>
        </row>
        <row r="14855">
          <cell r="A14855" t="str">
            <v>460330078All</v>
          </cell>
          <cell r="B14855">
            <v>613.20000000000005</v>
          </cell>
        </row>
        <row r="14856">
          <cell r="A14856" t="str">
            <v>460470078All</v>
          </cell>
          <cell r="B14856">
            <v>613.20000000000005</v>
          </cell>
        </row>
        <row r="14857">
          <cell r="A14857" t="str">
            <v>300170401All</v>
          </cell>
          <cell r="B14857">
            <v>610</v>
          </cell>
        </row>
        <row r="14858">
          <cell r="A14858" t="str">
            <v>300750401All</v>
          </cell>
          <cell r="B14858">
            <v>610</v>
          </cell>
        </row>
        <row r="14859">
          <cell r="A14859" t="str">
            <v>300870401All</v>
          </cell>
          <cell r="B14859">
            <v>610</v>
          </cell>
        </row>
        <row r="14860">
          <cell r="A14860" t="str">
            <v>300070401All</v>
          </cell>
          <cell r="B14860">
            <v>608</v>
          </cell>
        </row>
        <row r="14861">
          <cell r="A14861" t="str">
            <v>300370401All</v>
          </cell>
          <cell r="B14861">
            <v>608</v>
          </cell>
        </row>
        <row r="14862">
          <cell r="A14862" t="str">
            <v>300490401All</v>
          </cell>
          <cell r="B14862">
            <v>608</v>
          </cell>
        </row>
        <row r="14863">
          <cell r="A14863" t="str">
            <v>300590401All</v>
          </cell>
          <cell r="B14863">
            <v>608</v>
          </cell>
        </row>
        <row r="14864">
          <cell r="A14864" t="str">
            <v>300650401All</v>
          </cell>
          <cell r="B14864">
            <v>608</v>
          </cell>
        </row>
        <row r="14865">
          <cell r="A14865" t="str">
            <v>300690401All</v>
          </cell>
          <cell r="B14865">
            <v>608</v>
          </cell>
        </row>
        <row r="14866">
          <cell r="A14866" t="str">
            <v>380150047GAD/GASAll</v>
          </cell>
          <cell r="B14866">
            <v>607</v>
          </cell>
        </row>
        <row r="14867">
          <cell r="A14867" t="str">
            <v>380150047GARAll</v>
          </cell>
          <cell r="B14867">
            <v>607</v>
          </cell>
        </row>
        <row r="14868">
          <cell r="A14868" t="str">
            <v>380290047GAD/GASAll</v>
          </cell>
          <cell r="B14868">
            <v>607</v>
          </cell>
        </row>
        <row r="14869">
          <cell r="A14869" t="str">
            <v>380290047GARAll</v>
          </cell>
          <cell r="B14869">
            <v>607</v>
          </cell>
        </row>
        <row r="14870">
          <cell r="A14870" t="str">
            <v>380370047GARAll</v>
          </cell>
          <cell r="B14870">
            <v>607</v>
          </cell>
        </row>
        <row r="14871">
          <cell r="A14871" t="str">
            <v>380590047GAD/GASAll</v>
          </cell>
          <cell r="B14871">
            <v>607</v>
          </cell>
        </row>
        <row r="14872">
          <cell r="A14872" t="str">
            <v>380590047GARAll</v>
          </cell>
          <cell r="B14872">
            <v>607</v>
          </cell>
        </row>
        <row r="14873">
          <cell r="A14873" t="str">
            <v>380850047GAD/GASAll</v>
          </cell>
          <cell r="B14873">
            <v>607</v>
          </cell>
        </row>
        <row r="14874">
          <cell r="A14874" t="str">
            <v>380850047GARAll</v>
          </cell>
          <cell r="B14874">
            <v>607</v>
          </cell>
        </row>
        <row r="14875">
          <cell r="A14875" t="str">
            <v>080290078All</v>
          </cell>
          <cell r="B14875">
            <v>606</v>
          </cell>
        </row>
        <row r="14876">
          <cell r="A14876" t="str">
            <v>080330078All</v>
          </cell>
          <cell r="B14876">
            <v>606</v>
          </cell>
        </row>
        <row r="14877">
          <cell r="A14877" t="str">
            <v>080850078All</v>
          </cell>
          <cell r="B14877">
            <v>606</v>
          </cell>
        </row>
        <row r="14878">
          <cell r="A14878" t="str">
            <v>080910078All</v>
          </cell>
          <cell r="B14878">
            <v>606</v>
          </cell>
        </row>
        <row r="14879">
          <cell r="A14879" t="str">
            <v>081130078All</v>
          </cell>
          <cell r="B14879">
            <v>606</v>
          </cell>
        </row>
        <row r="14880">
          <cell r="A14880" t="str">
            <v>380150130All</v>
          </cell>
          <cell r="B14880">
            <v>603</v>
          </cell>
        </row>
        <row r="14881">
          <cell r="A14881" t="str">
            <v>380290130All</v>
          </cell>
          <cell r="B14881">
            <v>603</v>
          </cell>
        </row>
        <row r="14882">
          <cell r="A14882" t="str">
            <v>380370130All</v>
          </cell>
          <cell r="B14882">
            <v>603</v>
          </cell>
        </row>
        <row r="14883">
          <cell r="A14883" t="str">
            <v>380570130All</v>
          </cell>
          <cell r="B14883">
            <v>603</v>
          </cell>
        </row>
        <row r="14884">
          <cell r="A14884" t="str">
            <v>380590130All</v>
          </cell>
          <cell r="B14884">
            <v>603</v>
          </cell>
        </row>
        <row r="14885">
          <cell r="A14885" t="str">
            <v>380650130All</v>
          </cell>
          <cell r="B14885">
            <v>603</v>
          </cell>
        </row>
        <row r="14886">
          <cell r="A14886" t="str">
            <v>380850130All</v>
          </cell>
          <cell r="B14886">
            <v>603</v>
          </cell>
        </row>
        <row r="14887">
          <cell r="A14887" t="str">
            <v>400330711All</v>
          </cell>
          <cell r="B14887">
            <v>601</v>
          </cell>
        </row>
        <row r="14888">
          <cell r="A14888" t="str">
            <v>380010129All</v>
          </cell>
          <cell r="B14888">
            <v>599</v>
          </cell>
        </row>
        <row r="14889">
          <cell r="A14889" t="str">
            <v>460210047GAD/GASAll</v>
          </cell>
          <cell r="B14889">
            <v>592.9</v>
          </cell>
        </row>
        <row r="14890">
          <cell r="A14890" t="str">
            <v>460210047GARAll</v>
          </cell>
          <cell r="B14890">
            <v>592.9</v>
          </cell>
        </row>
        <row r="14891">
          <cell r="A14891" t="str">
            <v>460470047GAD/GASAll</v>
          </cell>
          <cell r="B14891">
            <v>592.9</v>
          </cell>
        </row>
        <row r="14892">
          <cell r="A14892" t="str">
            <v>460470047GARAll</v>
          </cell>
          <cell r="B14892">
            <v>592.9</v>
          </cell>
        </row>
        <row r="14893">
          <cell r="A14893" t="str">
            <v>461050047GARAll</v>
          </cell>
          <cell r="B14893">
            <v>592.9</v>
          </cell>
        </row>
        <row r="14894">
          <cell r="A14894" t="str">
            <v>461130047GAD/GASAll</v>
          </cell>
          <cell r="B14894">
            <v>592.9</v>
          </cell>
        </row>
        <row r="14895">
          <cell r="A14895" t="str">
            <v>461130047GARAll</v>
          </cell>
          <cell r="B14895">
            <v>592.9</v>
          </cell>
        </row>
        <row r="14896">
          <cell r="A14896" t="str">
            <v>461290047GAD/GASAll</v>
          </cell>
          <cell r="B14896">
            <v>592.9</v>
          </cell>
        </row>
        <row r="14897">
          <cell r="A14897" t="str">
            <v>461290047GARAll</v>
          </cell>
          <cell r="B14897">
            <v>592.9</v>
          </cell>
        </row>
        <row r="14898">
          <cell r="A14898" t="str">
            <v>360510130All</v>
          </cell>
          <cell r="B14898">
            <v>592</v>
          </cell>
        </row>
        <row r="14899">
          <cell r="A14899" t="str">
            <v>360530130All</v>
          </cell>
          <cell r="B14899">
            <v>592</v>
          </cell>
        </row>
        <row r="14900">
          <cell r="A14900" t="str">
            <v>360710130All</v>
          </cell>
          <cell r="B14900">
            <v>592</v>
          </cell>
        </row>
        <row r="14901">
          <cell r="A14901" t="str">
            <v>361090130All</v>
          </cell>
          <cell r="B14901">
            <v>592</v>
          </cell>
        </row>
        <row r="14902">
          <cell r="A14902" t="str">
            <v>361230130All</v>
          </cell>
          <cell r="B14902">
            <v>592</v>
          </cell>
        </row>
        <row r="14903">
          <cell r="A14903" t="str">
            <v>200330078All</v>
          </cell>
          <cell r="B14903">
            <v>585</v>
          </cell>
        </row>
        <row r="14904">
          <cell r="A14904" t="str">
            <v>400550711All</v>
          </cell>
          <cell r="B14904">
            <v>572</v>
          </cell>
        </row>
        <row r="14905">
          <cell r="A14905" t="str">
            <v>380070079All</v>
          </cell>
          <cell r="B14905">
            <v>571</v>
          </cell>
        </row>
        <row r="14906">
          <cell r="A14906" t="str">
            <v>380850129All</v>
          </cell>
          <cell r="B14906">
            <v>567</v>
          </cell>
        </row>
        <row r="14907">
          <cell r="A14907" t="str">
            <v>380110129All</v>
          </cell>
          <cell r="B14907">
            <v>566</v>
          </cell>
        </row>
        <row r="14908">
          <cell r="A14908" t="str">
            <v>300110079All</v>
          </cell>
          <cell r="B14908">
            <v>562</v>
          </cell>
        </row>
        <row r="14909">
          <cell r="A14909" t="str">
            <v>300170079All</v>
          </cell>
          <cell r="B14909">
            <v>562</v>
          </cell>
        </row>
        <row r="14910">
          <cell r="A14910" t="str">
            <v>300750079All</v>
          </cell>
          <cell r="B14910">
            <v>562</v>
          </cell>
        </row>
        <row r="14911">
          <cell r="A14911" t="str">
            <v>300790079All</v>
          </cell>
          <cell r="B14911">
            <v>562</v>
          </cell>
        </row>
        <row r="14912">
          <cell r="A14912" t="str">
            <v>300870079All</v>
          </cell>
          <cell r="B14912">
            <v>562</v>
          </cell>
        </row>
        <row r="14913">
          <cell r="A14913" t="str">
            <v>380250129All</v>
          </cell>
          <cell r="B14913">
            <v>553</v>
          </cell>
        </row>
        <row r="14914">
          <cell r="A14914" t="str">
            <v>401290711All</v>
          </cell>
          <cell r="B14914">
            <v>553</v>
          </cell>
        </row>
        <row r="14915">
          <cell r="A14915" t="str">
            <v>310750078All</v>
          </cell>
          <cell r="B14915">
            <v>552</v>
          </cell>
        </row>
        <row r="14916">
          <cell r="A14916" t="str">
            <v>080890078All</v>
          </cell>
          <cell r="B14916">
            <v>549</v>
          </cell>
        </row>
        <row r="14917">
          <cell r="A14917" t="str">
            <v>380330129All</v>
          </cell>
          <cell r="B14917">
            <v>542</v>
          </cell>
        </row>
        <row r="14918">
          <cell r="A14918" t="str">
            <v>310050078All</v>
          </cell>
          <cell r="B14918">
            <v>541</v>
          </cell>
        </row>
        <row r="14919">
          <cell r="A14919" t="str">
            <v>470330130All</v>
          </cell>
          <cell r="B14919">
            <v>540</v>
          </cell>
        </row>
        <row r="14920">
          <cell r="A14920" t="str">
            <v>530010130Nonirrigated</v>
          </cell>
          <cell r="B14920">
            <v>526</v>
          </cell>
        </row>
        <row r="14921">
          <cell r="A14921" t="str">
            <v>380070129All</v>
          </cell>
          <cell r="B14921">
            <v>522</v>
          </cell>
        </row>
        <row r="14922">
          <cell r="A14922" t="str">
            <v>380370129All</v>
          </cell>
          <cell r="B14922">
            <v>519</v>
          </cell>
        </row>
        <row r="14923">
          <cell r="A14923" t="str">
            <v>080050079All</v>
          </cell>
          <cell r="B14923">
            <v>518</v>
          </cell>
        </row>
        <row r="14924">
          <cell r="A14924" t="str">
            <v>410130130All</v>
          </cell>
          <cell r="B14924">
            <v>518</v>
          </cell>
        </row>
        <row r="14925">
          <cell r="A14925" t="str">
            <v>410170130All</v>
          </cell>
          <cell r="B14925">
            <v>518</v>
          </cell>
        </row>
        <row r="14926">
          <cell r="A14926" t="str">
            <v>410310130All</v>
          </cell>
          <cell r="B14926">
            <v>518</v>
          </cell>
        </row>
        <row r="14927">
          <cell r="A14927" t="str">
            <v>410550130All</v>
          </cell>
          <cell r="B14927">
            <v>518</v>
          </cell>
        </row>
        <row r="14928">
          <cell r="A14928" t="str">
            <v>300070130All</v>
          </cell>
          <cell r="B14928">
            <v>517</v>
          </cell>
        </row>
        <row r="14929">
          <cell r="A14929" t="str">
            <v>300130130All</v>
          </cell>
          <cell r="B14929">
            <v>517</v>
          </cell>
        </row>
        <row r="14930">
          <cell r="A14930" t="str">
            <v>300270130All</v>
          </cell>
          <cell r="B14930">
            <v>517</v>
          </cell>
        </row>
        <row r="14931">
          <cell r="A14931" t="str">
            <v>300330130All</v>
          </cell>
          <cell r="B14931">
            <v>517</v>
          </cell>
        </row>
        <row r="14932">
          <cell r="A14932" t="str">
            <v>300370130All</v>
          </cell>
          <cell r="B14932">
            <v>517</v>
          </cell>
        </row>
        <row r="14933">
          <cell r="A14933" t="str">
            <v>300450130All</v>
          </cell>
          <cell r="B14933">
            <v>517</v>
          </cell>
        </row>
        <row r="14934">
          <cell r="A14934" t="str">
            <v>300490130All</v>
          </cell>
          <cell r="B14934">
            <v>517</v>
          </cell>
        </row>
        <row r="14935">
          <cell r="A14935" t="str">
            <v>300590130All</v>
          </cell>
          <cell r="B14935">
            <v>517</v>
          </cell>
        </row>
        <row r="14936">
          <cell r="A14936" t="str">
            <v>300650130All</v>
          </cell>
          <cell r="B14936">
            <v>517</v>
          </cell>
        </row>
        <row r="14937">
          <cell r="A14937" t="str">
            <v>300690130All</v>
          </cell>
          <cell r="B14937">
            <v>517</v>
          </cell>
        </row>
        <row r="14938">
          <cell r="A14938" t="str">
            <v>301070130All</v>
          </cell>
          <cell r="B14938">
            <v>517</v>
          </cell>
        </row>
        <row r="14939">
          <cell r="A14939" t="str">
            <v>380110130All</v>
          </cell>
          <cell r="B14939">
            <v>515</v>
          </cell>
        </row>
        <row r="14940">
          <cell r="A14940" t="str">
            <v>380570079All</v>
          </cell>
          <cell r="B14940">
            <v>515</v>
          </cell>
        </row>
        <row r="14941">
          <cell r="A14941" t="str">
            <v>230010130All</v>
          </cell>
          <cell r="B14941">
            <v>511.87499999999994</v>
          </cell>
        </row>
        <row r="14942">
          <cell r="A14942" t="str">
            <v>230020130All</v>
          </cell>
          <cell r="B14942">
            <v>511.87499999999994</v>
          </cell>
        </row>
        <row r="14943">
          <cell r="A14943" t="str">
            <v>230030130All</v>
          </cell>
          <cell r="B14943">
            <v>511.87499999999994</v>
          </cell>
        </row>
        <row r="14944">
          <cell r="A14944" t="str">
            <v>230040130All</v>
          </cell>
          <cell r="B14944">
            <v>511.87499999999994</v>
          </cell>
        </row>
        <row r="14945">
          <cell r="A14945" t="str">
            <v>230050130All</v>
          </cell>
          <cell r="B14945">
            <v>511.87499999999994</v>
          </cell>
        </row>
        <row r="14946">
          <cell r="A14946" t="str">
            <v>230070130All</v>
          </cell>
          <cell r="B14946">
            <v>511.87499999999994</v>
          </cell>
        </row>
        <row r="14947">
          <cell r="A14947" t="str">
            <v>230090130All</v>
          </cell>
          <cell r="B14947">
            <v>511.87499999999994</v>
          </cell>
        </row>
        <row r="14948">
          <cell r="A14948" t="str">
            <v>230110130All</v>
          </cell>
          <cell r="B14948">
            <v>511.87499999999994</v>
          </cell>
        </row>
        <row r="14949">
          <cell r="A14949" t="str">
            <v>230130130All</v>
          </cell>
          <cell r="B14949">
            <v>511.87499999999994</v>
          </cell>
        </row>
        <row r="14950">
          <cell r="A14950" t="str">
            <v>230150130All</v>
          </cell>
          <cell r="B14950">
            <v>511.87499999999994</v>
          </cell>
        </row>
        <row r="14951">
          <cell r="A14951" t="str">
            <v>230170130All</v>
          </cell>
          <cell r="B14951">
            <v>511.87499999999994</v>
          </cell>
        </row>
        <row r="14952">
          <cell r="A14952" t="str">
            <v>230190130All</v>
          </cell>
          <cell r="B14952">
            <v>511.87499999999994</v>
          </cell>
        </row>
        <row r="14953">
          <cell r="A14953" t="str">
            <v>230210130All</v>
          </cell>
          <cell r="B14953">
            <v>511.87499999999994</v>
          </cell>
        </row>
        <row r="14954">
          <cell r="A14954" t="str">
            <v>230230130All</v>
          </cell>
          <cell r="B14954">
            <v>511.87499999999994</v>
          </cell>
        </row>
        <row r="14955">
          <cell r="A14955" t="str">
            <v>230250130All</v>
          </cell>
          <cell r="B14955">
            <v>511.87499999999994</v>
          </cell>
        </row>
        <row r="14956">
          <cell r="A14956" t="str">
            <v>230270130All</v>
          </cell>
          <cell r="B14956">
            <v>511.87499999999994</v>
          </cell>
        </row>
        <row r="14957">
          <cell r="A14957" t="str">
            <v>230290130All</v>
          </cell>
          <cell r="B14957">
            <v>511.87499999999994</v>
          </cell>
        </row>
        <row r="14958">
          <cell r="A14958" t="str">
            <v>230310130All</v>
          </cell>
          <cell r="B14958">
            <v>511.87499999999994</v>
          </cell>
        </row>
        <row r="14959">
          <cell r="A14959" t="str">
            <v>160190078All</v>
          </cell>
          <cell r="B14959">
            <v>511</v>
          </cell>
        </row>
        <row r="14960">
          <cell r="A14960" t="str">
            <v>160410130All</v>
          </cell>
          <cell r="B14960">
            <v>503</v>
          </cell>
        </row>
        <row r="14961">
          <cell r="A14961" t="str">
            <v>300090079All</v>
          </cell>
          <cell r="B14961">
            <v>494</v>
          </cell>
        </row>
        <row r="14962">
          <cell r="A14962" t="str">
            <v>300670079All</v>
          </cell>
          <cell r="B14962">
            <v>494</v>
          </cell>
        </row>
        <row r="14963">
          <cell r="A14963" t="str">
            <v>300970079All</v>
          </cell>
          <cell r="B14963">
            <v>494</v>
          </cell>
        </row>
        <row r="14964">
          <cell r="A14964" t="str">
            <v>301030079All</v>
          </cell>
          <cell r="B14964">
            <v>494</v>
          </cell>
        </row>
        <row r="14965">
          <cell r="A14965" t="str">
            <v>060290079Nonirrigated</v>
          </cell>
          <cell r="B14965">
            <v>493</v>
          </cell>
        </row>
        <row r="14966">
          <cell r="A14966" t="str">
            <v>300350079All</v>
          </cell>
          <cell r="B14966">
            <v>490</v>
          </cell>
        </row>
        <row r="14967">
          <cell r="A14967" t="str">
            <v>301010079All</v>
          </cell>
          <cell r="B14967">
            <v>490</v>
          </cell>
        </row>
        <row r="14968">
          <cell r="A14968" t="str">
            <v>300730079All</v>
          </cell>
          <cell r="B14968">
            <v>484</v>
          </cell>
        </row>
        <row r="14969">
          <cell r="A14969" t="str">
            <v>380030079All</v>
          </cell>
          <cell r="B14969">
            <v>477</v>
          </cell>
        </row>
        <row r="14970">
          <cell r="A14970" t="str">
            <v>380170079All</v>
          </cell>
          <cell r="B14970">
            <v>477</v>
          </cell>
        </row>
        <row r="14971">
          <cell r="A14971" t="str">
            <v>380190079All</v>
          </cell>
          <cell r="B14971">
            <v>477</v>
          </cell>
        </row>
        <row r="14972">
          <cell r="A14972" t="str">
            <v>380210079All</v>
          </cell>
          <cell r="B14972">
            <v>477</v>
          </cell>
        </row>
        <row r="14973">
          <cell r="A14973" t="str">
            <v>380310079All</v>
          </cell>
          <cell r="B14973">
            <v>477</v>
          </cell>
        </row>
        <row r="14974">
          <cell r="A14974" t="str">
            <v>380350079All</v>
          </cell>
          <cell r="B14974">
            <v>477</v>
          </cell>
        </row>
        <row r="14975">
          <cell r="A14975" t="str">
            <v>380390079All</v>
          </cell>
          <cell r="B14975">
            <v>477</v>
          </cell>
        </row>
        <row r="14976">
          <cell r="A14976" t="str">
            <v>380430079All</v>
          </cell>
          <cell r="B14976">
            <v>477</v>
          </cell>
        </row>
        <row r="14977">
          <cell r="A14977" t="str">
            <v>380450079All</v>
          </cell>
          <cell r="B14977">
            <v>477</v>
          </cell>
        </row>
        <row r="14978">
          <cell r="A14978" t="str">
            <v>380470079All</v>
          </cell>
          <cell r="B14978">
            <v>477</v>
          </cell>
        </row>
        <row r="14979">
          <cell r="A14979" t="str">
            <v>380510079All</v>
          </cell>
          <cell r="B14979">
            <v>477</v>
          </cell>
        </row>
        <row r="14980">
          <cell r="A14980" t="str">
            <v>380670079All</v>
          </cell>
          <cell r="B14980">
            <v>477</v>
          </cell>
        </row>
        <row r="14981">
          <cell r="A14981" t="str">
            <v>380730079All</v>
          </cell>
          <cell r="B14981">
            <v>477</v>
          </cell>
        </row>
        <row r="14982">
          <cell r="A14982" t="str">
            <v>380770079All</v>
          </cell>
          <cell r="B14982">
            <v>477</v>
          </cell>
        </row>
        <row r="14983">
          <cell r="A14983" t="str">
            <v>380810079All</v>
          </cell>
          <cell r="B14983">
            <v>477</v>
          </cell>
        </row>
        <row r="14984">
          <cell r="A14984" t="str">
            <v>380910079All</v>
          </cell>
          <cell r="B14984">
            <v>477</v>
          </cell>
        </row>
        <row r="14985">
          <cell r="A14985" t="str">
            <v>380930079All</v>
          </cell>
          <cell r="B14985">
            <v>477</v>
          </cell>
        </row>
        <row r="14986">
          <cell r="A14986" t="str">
            <v>380970079All</v>
          </cell>
          <cell r="B14986">
            <v>477</v>
          </cell>
        </row>
        <row r="14987">
          <cell r="A14987" t="str">
            <v>380990079All</v>
          </cell>
          <cell r="B14987">
            <v>477</v>
          </cell>
        </row>
        <row r="14988">
          <cell r="A14988" t="str">
            <v>380530130All</v>
          </cell>
          <cell r="B14988">
            <v>473</v>
          </cell>
        </row>
        <row r="14989">
          <cell r="A14989" t="str">
            <v>201590075All</v>
          </cell>
          <cell r="B14989">
            <v>472</v>
          </cell>
        </row>
        <row r="14990">
          <cell r="A14990" t="str">
            <v>300050130All</v>
          </cell>
          <cell r="B14990">
            <v>470</v>
          </cell>
        </row>
        <row r="14991">
          <cell r="A14991" t="str">
            <v>300150130All</v>
          </cell>
          <cell r="B14991">
            <v>470</v>
          </cell>
        </row>
        <row r="14992">
          <cell r="A14992" t="str">
            <v>300350130All</v>
          </cell>
          <cell r="B14992">
            <v>470</v>
          </cell>
        </row>
        <row r="14993">
          <cell r="A14993" t="str">
            <v>300410130All</v>
          </cell>
          <cell r="B14993">
            <v>470</v>
          </cell>
        </row>
        <row r="14994">
          <cell r="A14994" t="str">
            <v>300510130All</v>
          </cell>
          <cell r="B14994">
            <v>470</v>
          </cell>
        </row>
        <row r="14995">
          <cell r="A14995" t="str">
            <v>300710130All</v>
          </cell>
          <cell r="B14995">
            <v>470</v>
          </cell>
        </row>
        <row r="14996">
          <cell r="A14996" t="str">
            <v>300730130All</v>
          </cell>
          <cell r="B14996">
            <v>470</v>
          </cell>
        </row>
        <row r="14997">
          <cell r="A14997" t="str">
            <v>300990130All</v>
          </cell>
          <cell r="B14997">
            <v>470</v>
          </cell>
        </row>
        <row r="14998">
          <cell r="A14998" t="str">
            <v>301010130All</v>
          </cell>
          <cell r="B14998">
            <v>470</v>
          </cell>
        </row>
        <row r="14999">
          <cell r="A14999" t="str">
            <v>380850079All</v>
          </cell>
          <cell r="B14999">
            <v>467</v>
          </cell>
        </row>
        <row r="15000">
          <cell r="A15000" t="str">
            <v>380150079All</v>
          </cell>
          <cell r="B15000">
            <v>459</v>
          </cell>
        </row>
        <row r="15001">
          <cell r="A15001" t="str">
            <v>380650079All</v>
          </cell>
          <cell r="B15001">
            <v>459</v>
          </cell>
        </row>
        <row r="15002">
          <cell r="A15002" t="str">
            <v>550170079All</v>
          </cell>
          <cell r="B15002">
            <v>459</v>
          </cell>
        </row>
        <row r="15003">
          <cell r="A15003" t="str">
            <v>550750079All</v>
          </cell>
          <cell r="B15003">
            <v>459</v>
          </cell>
        </row>
        <row r="15004">
          <cell r="A15004" t="str">
            <v>550830079All</v>
          </cell>
          <cell r="B15004">
            <v>459</v>
          </cell>
        </row>
        <row r="15005">
          <cell r="A15005" t="str">
            <v>380290079All</v>
          </cell>
          <cell r="B15005">
            <v>456</v>
          </cell>
        </row>
        <row r="15006">
          <cell r="A15006" t="str">
            <v>160710130All</v>
          </cell>
          <cell r="B15006">
            <v>429</v>
          </cell>
        </row>
        <row r="15007">
          <cell r="A15007" t="str">
            <v>400450078All</v>
          </cell>
          <cell r="B15007">
            <v>427</v>
          </cell>
        </row>
        <row r="15008">
          <cell r="A15008" t="str">
            <v>401510078All</v>
          </cell>
          <cell r="B15008">
            <v>427</v>
          </cell>
        </row>
        <row r="15009">
          <cell r="A15009" t="str">
            <v>401530078All</v>
          </cell>
          <cell r="B15009">
            <v>427</v>
          </cell>
        </row>
        <row r="15010">
          <cell r="A15010" t="str">
            <v>460070079All</v>
          </cell>
          <cell r="B15010">
            <v>420</v>
          </cell>
        </row>
        <row r="15011">
          <cell r="A15011" t="str">
            <v>460330079All</v>
          </cell>
          <cell r="B15011">
            <v>420</v>
          </cell>
        </row>
        <row r="15012">
          <cell r="A15012" t="str">
            <v>461370079All</v>
          </cell>
          <cell r="B15012">
            <v>420</v>
          </cell>
        </row>
        <row r="15013">
          <cell r="A15013" t="str">
            <v>400070078Nonirrigated</v>
          </cell>
          <cell r="B15013">
            <v>414</v>
          </cell>
        </row>
        <row r="15014">
          <cell r="A15014" t="str">
            <v>400430078Nonirrigated</v>
          </cell>
          <cell r="B15014">
            <v>414</v>
          </cell>
        </row>
        <row r="15015">
          <cell r="A15015" t="str">
            <v>460630130All</v>
          </cell>
          <cell r="B15015">
            <v>406</v>
          </cell>
        </row>
        <row r="15016">
          <cell r="A15016" t="str">
            <v>461290130All</v>
          </cell>
          <cell r="B15016">
            <v>406</v>
          </cell>
        </row>
        <row r="15017">
          <cell r="A15017" t="str">
            <v>380830079All</v>
          </cell>
          <cell r="B15017">
            <v>399</v>
          </cell>
        </row>
        <row r="15018">
          <cell r="A15018" t="str">
            <v>200070079All</v>
          </cell>
          <cell r="B15018">
            <v>392</v>
          </cell>
        </row>
        <row r="15019">
          <cell r="A15019" t="str">
            <v>200090079All</v>
          </cell>
          <cell r="B15019">
            <v>392</v>
          </cell>
        </row>
        <row r="15020">
          <cell r="A15020" t="str">
            <v>200230079All</v>
          </cell>
          <cell r="B15020">
            <v>392</v>
          </cell>
        </row>
        <row r="15021">
          <cell r="A15021" t="str">
            <v>200470079All</v>
          </cell>
          <cell r="B15021">
            <v>392</v>
          </cell>
        </row>
        <row r="15022">
          <cell r="A15022" t="str">
            <v>200630079All</v>
          </cell>
          <cell r="B15022">
            <v>392</v>
          </cell>
        </row>
        <row r="15023">
          <cell r="A15023" t="str">
            <v>200650079All</v>
          </cell>
          <cell r="B15023">
            <v>392</v>
          </cell>
        </row>
        <row r="15024">
          <cell r="A15024" t="str">
            <v>200670079All</v>
          </cell>
          <cell r="B15024">
            <v>392</v>
          </cell>
        </row>
        <row r="15025">
          <cell r="A15025" t="str">
            <v>200750079All</v>
          </cell>
          <cell r="B15025">
            <v>392</v>
          </cell>
        </row>
        <row r="15026">
          <cell r="A15026" t="str">
            <v>200830079All</v>
          </cell>
          <cell r="B15026">
            <v>392</v>
          </cell>
        </row>
        <row r="15027">
          <cell r="A15027" t="str">
            <v>201010079All</v>
          </cell>
          <cell r="B15027">
            <v>392</v>
          </cell>
        </row>
        <row r="15028">
          <cell r="A15028" t="str">
            <v>201090079All</v>
          </cell>
          <cell r="B15028">
            <v>392</v>
          </cell>
        </row>
        <row r="15029">
          <cell r="A15029" t="str">
            <v>201290079All</v>
          </cell>
          <cell r="B15029">
            <v>392</v>
          </cell>
        </row>
        <row r="15030">
          <cell r="A15030" t="str">
            <v>201350079All</v>
          </cell>
          <cell r="B15030">
            <v>392</v>
          </cell>
        </row>
        <row r="15031">
          <cell r="A15031" t="str">
            <v>201370079All</v>
          </cell>
          <cell r="B15031">
            <v>392</v>
          </cell>
        </row>
        <row r="15032">
          <cell r="A15032" t="str">
            <v>201450079All</v>
          </cell>
          <cell r="B15032">
            <v>392</v>
          </cell>
        </row>
        <row r="15033">
          <cell r="A15033" t="str">
            <v>201530079All</v>
          </cell>
          <cell r="B15033">
            <v>392</v>
          </cell>
        </row>
        <row r="15034">
          <cell r="A15034" t="str">
            <v>201630079All</v>
          </cell>
          <cell r="B15034">
            <v>392</v>
          </cell>
        </row>
        <row r="15035">
          <cell r="A15035" t="str">
            <v>201650079All</v>
          </cell>
          <cell r="B15035">
            <v>392</v>
          </cell>
        </row>
        <row r="15036">
          <cell r="A15036" t="str">
            <v>201710079All</v>
          </cell>
          <cell r="B15036">
            <v>392</v>
          </cell>
        </row>
        <row r="15037">
          <cell r="A15037" t="str">
            <v>201750079All</v>
          </cell>
          <cell r="B15037">
            <v>392</v>
          </cell>
        </row>
        <row r="15038">
          <cell r="A15038" t="str">
            <v>201810079All</v>
          </cell>
          <cell r="B15038">
            <v>392</v>
          </cell>
        </row>
        <row r="15039">
          <cell r="A15039" t="str">
            <v>201870079All</v>
          </cell>
          <cell r="B15039">
            <v>392</v>
          </cell>
        </row>
        <row r="15040">
          <cell r="A15040" t="str">
            <v>201910079All</v>
          </cell>
          <cell r="B15040">
            <v>392</v>
          </cell>
        </row>
        <row r="15041">
          <cell r="A15041" t="str">
            <v>201970079All</v>
          </cell>
          <cell r="B15041">
            <v>392</v>
          </cell>
        </row>
        <row r="15042">
          <cell r="A15042" t="str">
            <v>201990079All</v>
          </cell>
          <cell r="B15042">
            <v>392</v>
          </cell>
        </row>
        <row r="15043">
          <cell r="A15043" t="str">
            <v>380090079All</v>
          </cell>
          <cell r="B15043">
            <v>385</v>
          </cell>
        </row>
        <row r="15044">
          <cell r="A15044" t="str">
            <v>380270079All</v>
          </cell>
          <cell r="B15044">
            <v>385</v>
          </cell>
        </row>
        <row r="15045">
          <cell r="A15045" t="str">
            <v>380490079All</v>
          </cell>
          <cell r="B15045">
            <v>385</v>
          </cell>
        </row>
        <row r="15046">
          <cell r="A15046" t="str">
            <v>380630079All</v>
          </cell>
          <cell r="B15046">
            <v>385</v>
          </cell>
        </row>
        <row r="15047">
          <cell r="A15047" t="str">
            <v>380710079All</v>
          </cell>
          <cell r="B15047">
            <v>385</v>
          </cell>
        </row>
        <row r="15048">
          <cell r="A15048" t="str">
            <v>380750079All</v>
          </cell>
          <cell r="B15048">
            <v>385</v>
          </cell>
        </row>
        <row r="15049">
          <cell r="A15049" t="str">
            <v>380790079All</v>
          </cell>
          <cell r="B15049">
            <v>368</v>
          </cell>
        </row>
        <row r="15050">
          <cell r="A15050" t="str">
            <v>380950079All</v>
          </cell>
          <cell r="B15050">
            <v>368</v>
          </cell>
        </row>
        <row r="15051">
          <cell r="A15051" t="str">
            <v>381030079All</v>
          </cell>
          <cell r="B15051">
            <v>368</v>
          </cell>
        </row>
        <row r="15052">
          <cell r="A15052" t="str">
            <v>400590396All</v>
          </cell>
          <cell r="B15052">
            <v>360</v>
          </cell>
        </row>
        <row r="15053">
          <cell r="A15053" t="str">
            <v>280150396All</v>
          </cell>
          <cell r="B15053">
            <v>357</v>
          </cell>
        </row>
        <row r="15054">
          <cell r="A15054" t="str">
            <v>280490396All</v>
          </cell>
          <cell r="B15054">
            <v>357</v>
          </cell>
        </row>
        <row r="15055">
          <cell r="A15055" t="str">
            <v>280830396All</v>
          </cell>
          <cell r="B15055">
            <v>357</v>
          </cell>
        </row>
        <row r="15056">
          <cell r="A15056" t="str">
            <v>300210130All</v>
          </cell>
          <cell r="B15056">
            <v>352</v>
          </cell>
        </row>
        <row r="15057">
          <cell r="A15057" t="str">
            <v>380690079All</v>
          </cell>
          <cell r="B15057">
            <v>350</v>
          </cell>
        </row>
        <row r="15058">
          <cell r="A15058" t="str">
            <v>050550396All</v>
          </cell>
          <cell r="B15058">
            <v>333</v>
          </cell>
        </row>
        <row r="15059">
          <cell r="A15059" t="str">
            <v>051110396All</v>
          </cell>
          <cell r="B15059">
            <v>333</v>
          </cell>
        </row>
        <row r="15060">
          <cell r="A15060" t="str">
            <v>051230396All</v>
          </cell>
          <cell r="B15060">
            <v>333</v>
          </cell>
        </row>
        <row r="15061">
          <cell r="A15061" t="str">
            <v>130010396All</v>
          </cell>
          <cell r="B15061">
            <v>323</v>
          </cell>
        </row>
        <row r="15062">
          <cell r="A15062" t="str">
            <v>130030396All</v>
          </cell>
          <cell r="B15062">
            <v>323</v>
          </cell>
        </row>
        <row r="15063">
          <cell r="A15063" t="str">
            <v>130050396All</v>
          </cell>
          <cell r="B15063">
            <v>323</v>
          </cell>
        </row>
        <row r="15064">
          <cell r="A15064" t="str">
            <v>130070396All</v>
          </cell>
          <cell r="B15064">
            <v>323</v>
          </cell>
        </row>
        <row r="15065">
          <cell r="A15065" t="str">
            <v>130090396All</v>
          </cell>
          <cell r="B15065">
            <v>323</v>
          </cell>
        </row>
        <row r="15066">
          <cell r="A15066" t="str">
            <v>130110396All</v>
          </cell>
          <cell r="B15066">
            <v>323</v>
          </cell>
        </row>
        <row r="15067">
          <cell r="A15067" t="str">
            <v>130130396All</v>
          </cell>
          <cell r="B15067">
            <v>323</v>
          </cell>
        </row>
        <row r="15068">
          <cell r="A15068" t="str">
            <v>130150396All</v>
          </cell>
          <cell r="B15068">
            <v>323</v>
          </cell>
        </row>
        <row r="15069">
          <cell r="A15069" t="str">
            <v>130170396All</v>
          </cell>
          <cell r="B15069">
            <v>323</v>
          </cell>
        </row>
        <row r="15070">
          <cell r="A15070" t="str">
            <v>130190396All</v>
          </cell>
          <cell r="B15070">
            <v>323</v>
          </cell>
        </row>
        <row r="15071">
          <cell r="A15071" t="str">
            <v>130210396All</v>
          </cell>
          <cell r="B15071">
            <v>323</v>
          </cell>
        </row>
        <row r="15072">
          <cell r="A15072" t="str">
            <v>130230396All</v>
          </cell>
          <cell r="B15072">
            <v>323</v>
          </cell>
        </row>
        <row r="15073">
          <cell r="A15073" t="str">
            <v>130250396All</v>
          </cell>
          <cell r="B15073">
            <v>323</v>
          </cell>
        </row>
        <row r="15074">
          <cell r="A15074" t="str">
            <v>130270396All</v>
          </cell>
          <cell r="B15074">
            <v>323</v>
          </cell>
        </row>
        <row r="15075">
          <cell r="A15075" t="str">
            <v>130290396All</v>
          </cell>
          <cell r="B15075">
            <v>323</v>
          </cell>
        </row>
        <row r="15076">
          <cell r="A15076" t="str">
            <v>130310396All</v>
          </cell>
          <cell r="B15076">
            <v>323</v>
          </cell>
        </row>
        <row r="15077">
          <cell r="A15077" t="str">
            <v>130330396All</v>
          </cell>
          <cell r="B15077">
            <v>323</v>
          </cell>
        </row>
        <row r="15078">
          <cell r="A15078" t="str">
            <v>130350396All</v>
          </cell>
          <cell r="B15078">
            <v>323</v>
          </cell>
        </row>
        <row r="15079">
          <cell r="A15079" t="str">
            <v>130370396All</v>
          </cell>
          <cell r="B15079">
            <v>323</v>
          </cell>
        </row>
        <row r="15080">
          <cell r="A15080" t="str">
            <v>130390396All</v>
          </cell>
          <cell r="B15080">
            <v>323</v>
          </cell>
        </row>
        <row r="15081">
          <cell r="A15081" t="str">
            <v>130430396All</v>
          </cell>
          <cell r="B15081">
            <v>323</v>
          </cell>
        </row>
        <row r="15082">
          <cell r="A15082" t="str">
            <v>130450396All</v>
          </cell>
          <cell r="B15082">
            <v>323</v>
          </cell>
        </row>
        <row r="15083">
          <cell r="A15083" t="str">
            <v>130470396All</v>
          </cell>
          <cell r="B15083">
            <v>323</v>
          </cell>
        </row>
        <row r="15084">
          <cell r="A15084" t="str">
            <v>130490396All</v>
          </cell>
          <cell r="B15084">
            <v>323</v>
          </cell>
        </row>
        <row r="15085">
          <cell r="A15085" t="str">
            <v>130510396All</v>
          </cell>
          <cell r="B15085">
            <v>323</v>
          </cell>
        </row>
        <row r="15086">
          <cell r="A15086" t="str">
            <v>130530396All</v>
          </cell>
          <cell r="B15086">
            <v>323</v>
          </cell>
        </row>
        <row r="15087">
          <cell r="A15087" t="str">
            <v>130550396All</v>
          </cell>
          <cell r="B15087">
            <v>323</v>
          </cell>
        </row>
        <row r="15088">
          <cell r="A15088" t="str">
            <v>130570396All</v>
          </cell>
          <cell r="B15088">
            <v>323</v>
          </cell>
        </row>
        <row r="15089">
          <cell r="A15089" t="str">
            <v>130590396All</v>
          </cell>
          <cell r="B15089">
            <v>323</v>
          </cell>
        </row>
        <row r="15090">
          <cell r="A15090" t="str">
            <v>130610396All</v>
          </cell>
          <cell r="B15090">
            <v>323</v>
          </cell>
        </row>
        <row r="15091">
          <cell r="A15091" t="str">
            <v>130630396All</v>
          </cell>
          <cell r="B15091">
            <v>323</v>
          </cell>
        </row>
        <row r="15092">
          <cell r="A15092" t="str">
            <v>130650396All</v>
          </cell>
          <cell r="B15092">
            <v>323</v>
          </cell>
        </row>
        <row r="15093">
          <cell r="A15093" t="str">
            <v>130670396All</v>
          </cell>
          <cell r="B15093">
            <v>323</v>
          </cell>
        </row>
        <row r="15094">
          <cell r="A15094" t="str">
            <v>130690396All</v>
          </cell>
          <cell r="B15094">
            <v>323</v>
          </cell>
        </row>
        <row r="15095">
          <cell r="A15095" t="str">
            <v>130710396All</v>
          </cell>
          <cell r="B15095">
            <v>323</v>
          </cell>
        </row>
        <row r="15096">
          <cell r="A15096" t="str">
            <v>130730396All</v>
          </cell>
          <cell r="B15096">
            <v>323</v>
          </cell>
        </row>
        <row r="15097">
          <cell r="A15097" t="str">
            <v>130750396All</v>
          </cell>
          <cell r="B15097">
            <v>323</v>
          </cell>
        </row>
        <row r="15098">
          <cell r="A15098" t="str">
            <v>130770396All</v>
          </cell>
          <cell r="B15098">
            <v>323</v>
          </cell>
        </row>
        <row r="15099">
          <cell r="A15099" t="str">
            <v>130790396All</v>
          </cell>
          <cell r="B15099">
            <v>323</v>
          </cell>
        </row>
        <row r="15100">
          <cell r="A15100" t="str">
            <v>130810396All</v>
          </cell>
          <cell r="B15100">
            <v>323</v>
          </cell>
        </row>
        <row r="15101">
          <cell r="A15101" t="str">
            <v>130830396All</v>
          </cell>
          <cell r="B15101">
            <v>323</v>
          </cell>
        </row>
        <row r="15102">
          <cell r="A15102" t="str">
            <v>130850396All</v>
          </cell>
          <cell r="B15102">
            <v>323</v>
          </cell>
        </row>
        <row r="15103">
          <cell r="A15103" t="str">
            <v>130870396All</v>
          </cell>
          <cell r="B15103">
            <v>323</v>
          </cell>
        </row>
        <row r="15104">
          <cell r="A15104" t="str">
            <v>130890396All</v>
          </cell>
          <cell r="B15104">
            <v>323</v>
          </cell>
        </row>
        <row r="15105">
          <cell r="A15105" t="str">
            <v>130910396All</v>
          </cell>
          <cell r="B15105">
            <v>323</v>
          </cell>
        </row>
        <row r="15106">
          <cell r="A15106" t="str">
            <v>130930396All</v>
          </cell>
          <cell r="B15106">
            <v>323</v>
          </cell>
        </row>
        <row r="15107">
          <cell r="A15107" t="str">
            <v>130950396All</v>
          </cell>
          <cell r="B15107">
            <v>323</v>
          </cell>
        </row>
        <row r="15108">
          <cell r="A15108" t="str">
            <v>130970396All</v>
          </cell>
          <cell r="B15108">
            <v>323</v>
          </cell>
        </row>
        <row r="15109">
          <cell r="A15109" t="str">
            <v>130990396All</v>
          </cell>
          <cell r="B15109">
            <v>323</v>
          </cell>
        </row>
        <row r="15110">
          <cell r="A15110" t="str">
            <v>131010396All</v>
          </cell>
          <cell r="B15110">
            <v>323</v>
          </cell>
        </row>
        <row r="15111">
          <cell r="A15111" t="str">
            <v>131030396All</v>
          </cell>
          <cell r="B15111">
            <v>323</v>
          </cell>
        </row>
        <row r="15112">
          <cell r="A15112" t="str">
            <v>131050396All</v>
          </cell>
          <cell r="B15112">
            <v>323</v>
          </cell>
        </row>
        <row r="15113">
          <cell r="A15113" t="str">
            <v>131070396All</v>
          </cell>
          <cell r="B15113">
            <v>323</v>
          </cell>
        </row>
        <row r="15114">
          <cell r="A15114" t="str">
            <v>131090396All</v>
          </cell>
          <cell r="B15114">
            <v>323</v>
          </cell>
        </row>
        <row r="15115">
          <cell r="A15115" t="str">
            <v>131110396All</v>
          </cell>
          <cell r="B15115">
            <v>323</v>
          </cell>
        </row>
        <row r="15116">
          <cell r="A15116" t="str">
            <v>131130396All</v>
          </cell>
          <cell r="B15116">
            <v>323</v>
          </cell>
        </row>
        <row r="15117">
          <cell r="A15117" t="str">
            <v>131150396All</v>
          </cell>
          <cell r="B15117">
            <v>323</v>
          </cell>
        </row>
        <row r="15118">
          <cell r="A15118" t="str">
            <v>131170396All</v>
          </cell>
          <cell r="B15118">
            <v>323</v>
          </cell>
        </row>
        <row r="15119">
          <cell r="A15119" t="str">
            <v>131190396All</v>
          </cell>
          <cell r="B15119">
            <v>323</v>
          </cell>
        </row>
        <row r="15120">
          <cell r="A15120" t="str">
            <v>131210396All</v>
          </cell>
          <cell r="B15120">
            <v>323</v>
          </cell>
        </row>
        <row r="15121">
          <cell r="A15121" t="str">
            <v>131230396All</v>
          </cell>
          <cell r="B15121">
            <v>323</v>
          </cell>
        </row>
        <row r="15122">
          <cell r="A15122" t="str">
            <v>131250396All</v>
          </cell>
          <cell r="B15122">
            <v>323</v>
          </cell>
        </row>
        <row r="15123">
          <cell r="A15123" t="str">
            <v>131270396All</v>
          </cell>
          <cell r="B15123">
            <v>323</v>
          </cell>
        </row>
        <row r="15124">
          <cell r="A15124" t="str">
            <v>131290396All</v>
          </cell>
          <cell r="B15124">
            <v>323</v>
          </cell>
        </row>
        <row r="15125">
          <cell r="A15125" t="str">
            <v>131310396All</v>
          </cell>
          <cell r="B15125">
            <v>323</v>
          </cell>
        </row>
        <row r="15126">
          <cell r="A15126" t="str">
            <v>131330396All</v>
          </cell>
          <cell r="B15126">
            <v>323</v>
          </cell>
        </row>
        <row r="15127">
          <cell r="A15127" t="str">
            <v>131350396All</v>
          </cell>
          <cell r="B15127">
            <v>323</v>
          </cell>
        </row>
        <row r="15128">
          <cell r="A15128" t="str">
            <v>131370396All</v>
          </cell>
          <cell r="B15128">
            <v>323</v>
          </cell>
        </row>
        <row r="15129">
          <cell r="A15129" t="str">
            <v>131390396All</v>
          </cell>
          <cell r="B15129">
            <v>323</v>
          </cell>
        </row>
        <row r="15130">
          <cell r="A15130" t="str">
            <v>131410396All</v>
          </cell>
          <cell r="B15130">
            <v>323</v>
          </cell>
        </row>
        <row r="15131">
          <cell r="A15131" t="str">
            <v>131430396All</v>
          </cell>
          <cell r="B15131">
            <v>323</v>
          </cell>
        </row>
        <row r="15132">
          <cell r="A15132" t="str">
            <v>131450396All</v>
          </cell>
          <cell r="B15132">
            <v>323</v>
          </cell>
        </row>
        <row r="15133">
          <cell r="A15133" t="str">
            <v>131470396All</v>
          </cell>
          <cell r="B15133">
            <v>323</v>
          </cell>
        </row>
        <row r="15134">
          <cell r="A15134" t="str">
            <v>131490396All</v>
          </cell>
          <cell r="B15134">
            <v>323</v>
          </cell>
        </row>
        <row r="15135">
          <cell r="A15135" t="str">
            <v>131510396All</v>
          </cell>
          <cell r="B15135">
            <v>323</v>
          </cell>
        </row>
        <row r="15136">
          <cell r="A15136" t="str">
            <v>131530396All</v>
          </cell>
          <cell r="B15136">
            <v>323</v>
          </cell>
        </row>
        <row r="15137">
          <cell r="A15137" t="str">
            <v>131550396All</v>
          </cell>
          <cell r="B15137">
            <v>323</v>
          </cell>
        </row>
        <row r="15138">
          <cell r="A15138" t="str">
            <v>131570396All</v>
          </cell>
          <cell r="B15138">
            <v>323</v>
          </cell>
        </row>
        <row r="15139">
          <cell r="A15139" t="str">
            <v>131590396All</v>
          </cell>
          <cell r="B15139">
            <v>323</v>
          </cell>
        </row>
        <row r="15140">
          <cell r="A15140" t="str">
            <v>131610396All</v>
          </cell>
          <cell r="B15140">
            <v>323</v>
          </cell>
        </row>
        <row r="15141">
          <cell r="A15141" t="str">
            <v>131630396All</v>
          </cell>
          <cell r="B15141">
            <v>323</v>
          </cell>
        </row>
        <row r="15142">
          <cell r="A15142" t="str">
            <v>131650396All</v>
          </cell>
          <cell r="B15142">
            <v>323</v>
          </cell>
        </row>
        <row r="15143">
          <cell r="A15143" t="str">
            <v>131670396All</v>
          </cell>
          <cell r="B15143">
            <v>323</v>
          </cell>
        </row>
        <row r="15144">
          <cell r="A15144" t="str">
            <v>131690396All</v>
          </cell>
          <cell r="B15144">
            <v>323</v>
          </cell>
        </row>
        <row r="15145">
          <cell r="A15145" t="str">
            <v>131710396All</v>
          </cell>
          <cell r="B15145">
            <v>323</v>
          </cell>
        </row>
        <row r="15146">
          <cell r="A15146" t="str">
            <v>131730396All</v>
          </cell>
          <cell r="B15146">
            <v>323</v>
          </cell>
        </row>
        <row r="15147">
          <cell r="A15147" t="str">
            <v>131750396All</v>
          </cell>
          <cell r="B15147">
            <v>323</v>
          </cell>
        </row>
        <row r="15148">
          <cell r="A15148" t="str">
            <v>131770396All</v>
          </cell>
          <cell r="B15148">
            <v>323</v>
          </cell>
        </row>
        <row r="15149">
          <cell r="A15149" t="str">
            <v>131790396All</v>
          </cell>
          <cell r="B15149">
            <v>323</v>
          </cell>
        </row>
        <row r="15150">
          <cell r="A15150" t="str">
            <v>131810396All</v>
          </cell>
          <cell r="B15150">
            <v>323</v>
          </cell>
        </row>
        <row r="15151">
          <cell r="A15151" t="str">
            <v>131830396All</v>
          </cell>
          <cell r="B15151">
            <v>323</v>
          </cell>
        </row>
        <row r="15152">
          <cell r="A15152" t="str">
            <v>131850396All</v>
          </cell>
          <cell r="B15152">
            <v>323</v>
          </cell>
        </row>
        <row r="15153">
          <cell r="A15153" t="str">
            <v>131870396All</v>
          </cell>
          <cell r="B15153">
            <v>323</v>
          </cell>
        </row>
        <row r="15154">
          <cell r="A15154" t="str">
            <v>131890396All</v>
          </cell>
          <cell r="B15154">
            <v>323</v>
          </cell>
        </row>
        <row r="15155">
          <cell r="A15155" t="str">
            <v>131910396All</v>
          </cell>
          <cell r="B15155">
            <v>323</v>
          </cell>
        </row>
        <row r="15156">
          <cell r="A15156" t="str">
            <v>131930396All</v>
          </cell>
          <cell r="B15156">
            <v>323</v>
          </cell>
        </row>
        <row r="15157">
          <cell r="A15157" t="str">
            <v>131950396All</v>
          </cell>
          <cell r="B15157">
            <v>323</v>
          </cell>
        </row>
        <row r="15158">
          <cell r="A15158" t="str">
            <v>131970396All</v>
          </cell>
          <cell r="B15158">
            <v>323</v>
          </cell>
        </row>
        <row r="15159">
          <cell r="A15159" t="str">
            <v>131990396All</v>
          </cell>
          <cell r="B15159">
            <v>323</v>
          </cell>
        </row>
        <row r="15160">
          <cell r="A15160" t="str">
            <v>132010396All</v>
          </cell>
          <cell r="B15160">
            <v>323</v>
          </cell>
        </row>
        <row r="15161">
          <cell r="A15161" t="str">
            <v>132050396All</v>
          </cell>
          <cell r="B15161">
            <v>323</v>
          </cell>
        </row>
        <row r="15162">
          <cell r="A15162" t="str">
            <v>132070396All</v>
          </cell>
          <cell r="B15162">
            <v>323</v>
          </cell>
        </row>
        <row r="15163">
          <cell r="A15163" t="str">
            <v>132090396All</v>
          </cell>
          <cell r="B15163">
            <v>323</v>
          </cell>
        </row>
        <row r="15164">
          <cell r="A15164" t="str">
            <v>132110396All</v>
          </cell>
          <cell r="B15164">
            <v>323</v>
          </cell>
        </row>
        <row r="15165">
          <cell r="A15165" t="str">
            <v>132130396All</v>
          </cell>
          <cell r="B15165">
            <v>323</v>
          </cell>
        </row>
        <row r="15166">
          <cell r="A15166" t="str">
            <v>132150396All</v>
          </cell>
          <cell r="B15166">
            <v>323</v>
          </cell>
        </row>
        <row r="15167">
          <cell r="A15167" t="str">
            <v>132170396All</v>
          </cell>
          <cell r="B15167">
            <v>323</v>
          </cell>
        </row>
        <row r="15168">
          <cell r="A15168" t="str">
            <v>132190396All</v>
          </cell>
          <cell r="B15168">
            <v>323</v>
          </cell>
        </row>
        <row r="15169">
          <cell r="A15169" t="str">
            <v>132210396All</v>
          </cell>
          <cell r="B15169">
            <v>323</v>
          </cell>
        </row>
        <row r="15170">
          <cell r="A15170" t="str">
            <v>132230396All</v>
          </cell>
          <cell r="B15170">
            <v>323</v>
          </cell>
        </row>
        <row r="15171">
          <cell r="A15171" t="str">
            <v>132250396All</v>
          </cell>
          <cell r="B15171">
            <v>323</v>
          </cell>
        </row>
        <row r="15172">
          <cell r="A15172" t="str">
            <v>132270396All</v>
          </cell>
          <cell r="B15172">
            <v>323</v>
          </cell>
        </row>
        <row r="15173">
          <cell r="A15173" t="str">
            <v>132290396All</v>
          </cell>
          <cell r="B15173">
            <v>323</v>
          </cell>
        </row>
        <row r="15174">
          <cell r="A15174" t="str">
            <v>132310396All</v>
          </cell>
          <cell r="B15174">
            <v>323</v>
          </cell>
        </row>
        <row r="15175">
          <cell r="A15175" t="str">
            <v>132330396All</v>
          </cell>
          <cell r="B15175">
            <v>323</v>
          </cell>
        </row>
        <row r="15176">
          <cell r="A15176" t="str">
            <v>132350396All</v>
          </cell>
          <cell r="B15176">
            <v>323</v>
          </cell>
        </row>
        <row r="15177">
          <cell r="A15177" t="str">
            <v>132370396All</v>
          </cell>
          <cell r="B15177">
            <v>323</v>
          </cell>
        </row>
        <row r="15178">
          <cell r="A15178" t="str">
            <v>132390396All</v>
          </cell>
          <cell r="B15178">
            <v>323</v>
          </cell>
        </row>
        <row r="15179">
          <cell r="A15179" t="str">
            <v>132410396All</v>
          </cell>
          <cell r="B15179">
            <v>323</v>
          </cell>
        </row>
        <row r="15180">
          <cell r="A15180" t="str">
            <v>132430396All</v>
          </cell>
          <cell r="B15180">
            <v>323</v>
          </cell>
        </row>
        <row r="15181">
          <cell r="A15181" t="str">
            <v>132450396All</v>
          </cell>
          <cell r="B15181">
            <v>323</v>
          </cell>
        </row>
        <row r="15182">
          <cell r="A15182" t="str">
            <v>132470396All</v>
          </cell>
          <cell r="B15182">
            <v>323</v>
          </cell>
        </row>
        <row r="15183">
          <cell r="A15183" t="str">
            <v>132490396All</v>
          </cell>
          <cell r="B15183">
            <v>323</v>
          </cell>
        </row>
        <row r="15184">
          <cell r="A15184" t="str">
            <v>132510396All</v>
          </cell>
          <cell r="B15184">
            <v>323</v>
          </cell>
        </row>
        <row r="15185">
          <cell r="A15185" t="str">
            <v>132530396All</v>
          </cell>
          <cell r="B15185">
            <v>323</v>
          </cell>
        </row>
        <row r="15186">
          <cell r="A15186" t="str">
            <v>132550396All</v>
          </cell>
          <cell r="B15186">
            <v>323</v>
          </cell>
        </row>
        <row r="15187">
          <cell r="A15187" t="str">
            <v>132570396All</v>
          </cell>
          <cell r="B15187">
            <v>323</v>
          </cell>
        </row>
        <row r="15188">
          <cell r="A15188" t="str">
            <v>132590396All</v>
          </cell>
          <cell r="B15188">
            <v>323</v>
          </cell>
        </row>
        <row r="15189">
          <cell r="A15189" t="str">
            <v>132610396All</v>
          </cell>
          <cell r="B15189">
            <v>323</v>
          </cell>
        </row>
        <row r="15190">
          <cell r="A15190" t="str">
            <v>132630396All</v>
          </cell>
          <cell r="B15190">
            <v>323</v>
          </cell>
        </row>
        <row r="15191">
          <cell r="A15191" t="str">
            <v>132650396All</v>
          </cell>
          <cell r="B15191">
            <v>323</v>
          </cell>
        </row>
        <row r="15192">
          <cell r="A15192" t="str">
            <v>132670396All</v>
          </cell>
          <cell r="B15192">
            <v>323</v>
          </cell>
        </row>
        <row r="15193">
          <cell r="A15193" t="str">
            <v>132690396All</v>
          </cell>
          <cell r="B15193">
            <v>323</v>
          </cell>
        </row>
        <row r="15194">
          <cell r="A15194" t="str">
            <v>132710396All</v>
          </cell>
          <cell r="B15194">
            <v>323</v>
          </cell>
        </row>
        <row r="15195">
          <cell r="A15195" t="str">
            <v>132730396All</v>
          </cell>
          <cell r="B15195">
            <v>323</v>
          </cell>
        </row>
        <row r="15196">
          <cell r="A15196" t="str">
            <v>132750396All</v>
          </cell>
          <cell r="B15196">
            <v>323</v>
          </cell>
        </row>
        <row r="15197">
          <cell r="A15197" t="str">
            <v>132770396All</v>
          </cell>
          <cell r="B15197">
            <v>323</v>
          </cell>
        </row>
        <row r="15198">
          <cell r="A15198" t="str">
            <v>132790396All</v>
          </cell>
          <cell r="B15198">
            <v>323</v>
          </cell>
        </row>
        <row r="15199">
          <cell r="A15199" t="str">
            <v>132810396All</v>
          </cell>
          <cell r="B15199">
            <v>323</v>
          </cell>
        </row>
        <row r="15200">
          <cell r="A15200" t="str">
            <v>132830396All</v>
          </cell>
          <cell r="B15200">
            <v>323</v>
          </cell>
        </row>
        <row r="15201">
          <cell r="A15201" t="str">
            <v>132850396All</v>
          </cell>
          <cell r="B15201">
            <v>323</v>
          </cell>
        </row>
        <row r="15202">
          <cell r="A15202" t="str">
            <v>132870396All</v>
          </cell>
          <cell r="B15202">
            <v>323</v>
          </cell>
        </row>
        <row r="15203">
          <cell r="A15203" t="str">
            <v>132890396All</v>
          </cell>
          <cell r="B15203">
            <v>323</v>
          </cell>
        </row>
        <row r="15204">
          <cell r="A15204" t="str">
            <v>132910396All</v>
          </cell>
          <cell r="B15204">
            <v>323</v>
          </cell>
        </row>
        <row r="15205">
          <cell r="A15205" t="str">
            <v>132930396All</v>
          </cell>
          <cell r="B15205">
            <v>323</v>
          </cell>
        </row>
        <row r="15206">
          <cell r="A15206" t="str">
            <v>132950396All</v>
          </cell>
          <cell r="B15206">
            <v>323</v>
          </cell>
        </row>
        <row r="15207">
          <cell r="A15207" t="str">
            <v>132970396All</v>
          </cell>
          <cell r="B15207">
            <v>323</v>
          </cell>
        </row>
        <row r="15208">
          <cell r="A15208" t="str">
            <v>132990396All</v>
          </cell>
          <cell r="B15208">
            <v>323</v>
          </cell>
        </row>
        <row r="15209">
          <cell r="A15209" t="str">
            <v>133010396All</v>
          </cell>
          <cell r="B15209">
            <v>323</v>
          </cell>
        </row>
        <row r="15210">
          <cell r="A15210" t="str">
            <v>133030396All</v>
          </cell>
          <cell r="B15210">
            <v>323</v>
          </cell>
        </row>
        <row r="15211">
          <cell r="A15211" t="str">
            <v>133050396All</v>
          </cell>
          <cell r="B15211">
            <v>323</v>
          </cell>
        </row>
        <row r="15212">
          <cell r="A15212" t="str">
            <v>133070396All</v>
          </cell>
          <cell r="B15212">
            <v>323</v>
          </cell>
        </row>
        <row r="15213">
          <cell r="A15213" t="str">
            <v>133090396All</v>
          </cell>
          <cell r="B15213">
            <v>323</v>
          </cell>
        </row>
        <row r="15214">
          <cell r="A15214" t="str">
            <v>133110396All</v>
          </cell>
          <cell r="B15214">
            <v>323</v>
          </cell>
        </row>
        <row r="15215">
          <cell r="A15215" t="str">
            <v>133130396All</v>
          </cell>
          <cell r="B15215">
            <v>323</v>
          </cell>
        </row>
        <row r="15216">
          <cell r="A15216" t="str">
            <v>133150396All</v>
          </cell>
          <cell r="B15216">
            <v>323</v>
          </cell>
        </row>
        <row r="15217">
          <cell r="A15217" t="str">
            <v>133170396All</v>
          </cell>
          <cell r="B15217">
            <v>323</v>
          </cell>
        </row>
        <row r="15218">
          <cell r="A15218" t="str">
            <v>133190396All</v>
          </cell>
          <cell r="B15218">
            <v>323</v>
          </cell>
        </row>
        <row r="15219">
          <cell r="A15219" t="str">
            <v>010010396All</v>
          </cell>
          <cell r="B15219">
            <v>306</v>
          </cell>
        </row>
        <row r="15220">
          <cell r="A15220" t="str">
            <v>010790396All</v>
          </cell>
          <cell r="B15220">
            <v>306</v>
          </cell>
        </row>
        <row r="15221">
          <cell r="A15221" t="str">
            <v>010830396All</v>
          </cell>
          <cell r="B15221">
            <v>306</v>
          </cell>
        </row>
        <row r="15222">
          <cell r="A15222" t="str">
            <v>160290714All</v>
          </cell>
          <cell r="B15222">
            <v>294</v>
          </cell>
        </row>
        <row r="15223">
          <cell r="A15223" t="str">
            <v>490390079All</v>
          </cell>
          <cell r="B15223">
            <v>291</v>
          </cell>
        </row>
        <row r="15224">
          <cell r="A15224" t="str">
            <v>400110396All</v>
          </cell>
          <cell r="B15224">
            <v>280</v>
          </cell>
        </row>
        <row r="15225">
          <cell r="A15225" t="str">
            <v>400570396All</v>
          </cell>
          <cell r="B15225">
            <v>280</v>
          </cell>
        </row>
        <row r="15226">
          <cell r="A15226" t="str">
            <v>400170396All</v>
          </cell>
          <cell r="B15226">
            <v>261</v>
          </cell>
        </row>
        <row r="15227">
          <cell r="A15227" t="str">
            <v>160010714All</v>
          </cell>
          <cell r="B15227">
            <v>259</v>
          </cell>
        </row>
        <row r="15228">
          <cell r="A15228" t="str">
            <v>160270714All</v>
          </cell>
          <cell r="B15228">
            <v>259</v>
          </cell>
        </row>
        <row r="15229">
          <cell r="A15229" t="str">
            <v>160730714All</v>
          </cell>
          <cell r="B15229">
            <v>259</v>
          </cell>
        </row>
        <row r="15230">
          <cell r="A15230" t="str">
            <v>200070396All</v>
          </cell>
          <cell r="B15230">
            <v>252</v>
          </cell>
        </row>
        <row r="15231">
          <cell r="A15231" t="str">
            <v>200350396All</v>
          </cell>
          <cell r="B15231">
            <v>252</v>
          </cell>
        </row>
        <row r="15232">
          <cell r="A15232" t="str">
            <v>200770396All</v>
          </cell>
          <cell r="B15232">
            <v>252</v>
          </cell>
        </row>
        <row r="15233">
          <cell r="A15233" t="str">
            <v>200950396All</v>
          </cell>
          <cell r="B15233">
            <v>252</v>
          </cell>
        </row>
        <row r="15234">
          <cell r="A15234" t="str">
            <v>201510396All</v>
          </cell>
          <cell r="B15234">
            <v>252</v>
          </cell>
        </row>
        <row r="15235">
          <cell r="A15235" t="str">
            <v>201570396All</v>
          </cell>
          <cell r="B15235">
            <v>252</v>
          </cell>
        </row>
        <row r="15236">
          <cell r="A15236" t="str">
            <v>201850396All</v>
          </cell>
          <cell r="B15236">
            <v>252</v>
          </cell>
        </row>
        <row r="15237">
          <cell r="A15237" t="str">
            <v>201910396All</v>
          </cell>
          <cell r="B15237">
            <v>252</v>
          </cell>
        </row>
        <row r="15238">
          <cell r="A15238" t="str">
            <v>400030396All</v>
          </cell>
          <cell r="B15238">
            <v>252</v>
          </cell>
        </row>
        <row r="15239">
          <cell r="A15239" t="str">
            <v>400090396All</v>
          </cell>
          <cell r="B15239">
            <v>252</v>
          </cell>
        </row>
        <row r="15240">
          <cell r="A15240" t="str">
            <v>400390396All</v>
          </cell>
          <cell r="B15240">
            <v>252</v>
          </cell>
        </row>
        <row r="15241">
          <cell r="A15241" t="str">
            <v>400450396All</v>
          </cell>
          <cell r="B15241">
            <v>252</v>
          </cell>
        </row>
        <row r="15242">
          <cell r="A15242" t="str">
            <v>400650396All</v>
          </cell>
          <cell r="B15242">
            <v>252</v>
          </cell>
        </row>
        <row r="15243">
          <cell r="A15243" t="str">
            <v>400730396All</v>
          </cell>
          <cell r="B15243">
            <v>252</v>
          </cell>
        </row>
        <row r="15244">
          <cell r="A15244" t="str">
            <v>400930396All</v>
          </cell>
          <cell r="B15244">
            <v>252</v>
          </cell>
        </row>
        <row r="15245">
          <cell r="A15245" t="str">
            <v>401030396All</v>
          </cell>
          <cell r="B15245">
            <v>252</v>
          </cell>
        </row>
        <row r="15246">
          <cell r="A15246" t="str">
            <v>401090396All</v>
          </cell>
          <cell r="B15246">
            <v>252</v>
          </cell>
        </row>
        <row r="15247">
          <cell r="A15247" t="str">
            <v>410210041All</v>
          </cell>
          <cell r="B15247">
            <v>166</v>
          </cell>
        </row>
        <row r="15248">
          <cell r="A15248" t="str">
            <v>410270041All</v>
          </cell>
          <cell r="B15248">
            <v>166</v>
          </cell>
        </row>
        <row r="15249">
          <cell r="A15249" t="str">
            <v>410550041All</v>
          </cell>
          <cell r="B15249">
            <v>166</v>
          </cell>
        </row>
        <row r="15250">
          <cell r="A15250" t="str">
            <v>410650041All</v>
          </cell>
          <cell r="B15250">
            <v>166</v>
          </cell>
        </row>
        <row r="15251">
          <cell r="A15251" t="str">
            <v>410010041All</v>
          </cell>
          <cell r="B15251">
            <v>156</v>
          </cell>
        </row>
        <row r="15252">
          <cell r="A15252" t="str">
            <v>410610041All</v>
          </cell>
          <cell r="B15252">
            <v>156</v>
          </cell>
        </row>
        <row r="15253">
          <cell r="A15253" t="str">
            <v>410630041All</v>
          </cell>
          <cell r="B15253">
            <v>156</v>
          </cell>
        </row>
        <row r="15254">
          <cell r="A15254" t="str">
            <v>160690041All</v>
          </cell>
          <cell r="B15254">
            <v>150</v>
          </cell>
        </row>
        <row r="15255">
          <cell r="A15255" t="str">
            <v>410030041All</v>
          </cell>
          <cell r="B15255">
            <v>144</v>
          </cell>
        </row>
        <row r="15256">
          <cell r="A15256" t="str">
            <v>410090041All</v>
          </cell>
          <cell r="B15256">
            <v>144</v>
          </cell>
        </row>
        <row r="15257">
          <cell r="A15257" t="str">
            <v>410390041All</v>
          </cell>
          <cell r="B15257">
            <v>144</v>
          </cell>
        </row>
        <row r="15258">
          <cell r="A15258" t="str">
            <v>410430041All</v>
          </cell>
          <cell r="B15258">
            <v>144</v>
          </cell>
        </row>
        <row r="15259">
          <cell r="A15259" t="str">
            <v>410470041All</v>
          </cell>
          <cell r="B15259">
            <v>144</v>
          </cell>
        </row>
        <row r="15260">
          <cell r="A15260" t="str">
            <v>410510041All</v>
          </cell>
          <cell r="B15260">
            <v>144</v>
          </cell>
        </row>
        <row r="15261">
          <cell r="A15261" t="str">
            <v>410530041All</v>
          </cell>
          <cell r="B15261">
            <v>144</v>
          </cell>
        </row>
        <row r="15262">
          <cell r="A15262" t="str">
            <v>410670041All</v>
          </cell>
          <cell r="B15262">
            <v>144</v>
          </cell>
        </row>
        <row r="15263">
          <cell r="A15263" t="str">
            <v>410710041All</v>
          </cell>
          <cell r="B15263">
            <v>144</v>
          </cell>
        </row>
        <row r="15264">
          <cell r="A15264" t="str">
            <v>530030041All</v>
          </cell>
          <cell r="B15264">
            <v>144</v>
          </cell>
        </row>
        <row r="15265">
          <cell r="A15265" t="str">
            <v>530130041All</v>
          </cell>
          <cell r="B15265">
            <v>144</v>
          </cell>
        </row>
        <row r="15266">
          <cell r="A15266" t="str">
            <v>530230041All</v>
          </cell>
          <cell r="B15266">
            <v>144</v>
          </cell>
        </row>
        <row r="15267">
          <cell r="A15267" t="str">
            <v>530750041All</v>
          </cell>
          <cell r="B15267">
            <v>144</v>
          </cell>
        </row>
        <row r="15268">
          <cell r="A15268" t="str">
            <v>160850041All</v>
          </cell>
          <cell r="B15268">
            <v>142</v>
          </cell>
        </row>
        <row r="15269">
          <cell r="A15269" t="str">
            <v>160030041All</v>
          </cell>
          <cell r="B15269">
            <v>141</v>
          </cell>
        </row>
        <row r="15270">
          <cell r="A15270" t="str">
            <v>320010041All</v>
          </cell>
          <cell r="B15270">
            <v>141</v>
          </cell>
        </row>
        <row r="15271">
          <cell r="A15271" t="str">
            <v>320130041All</v>
          </cell>
          <cell r="B15271">
            <v>141</v>
          </cell>
        </row>
        <row r="15272">
          <cell r="A15272" t="str">
            <v>320270041All</v>
          </cell>
          <cell r="B15272">
            <v>141</v>
          </cell>
        </row>
        <row r="15273">
          <cell r="A15273" t="str">
            <v>160150041All</v>
          </cell>
          <cell r="B15273">
            <v>137</v>
          </cell>
        </row>
        <row r="15274">
          <cell r="A15274" t="str">
            <v>410130041All</v>
          </cell>
          <cell r="B15274">
            <v>131</v>
          </cell>
        </row>
        <row r="15275">
          <cell r="A15275" t="str">
            <v>410170041All</v>
          </cell>
          <cell r="B15275">
            <v>131</v>
          </cell>
        </row>
        <row r="15276">
          <cell r="A15276" t="str">
            <v>410230041All</v>
          </cell>
          <cell r="B15276">
            <v>131</v>
          </cell>
        </row>
        <row r="15277">
          <cell r="A15277" t="str">
            <v>410250041All</v>
          </cell>
          <cell r="B15277">
            <v>131</v>
          </cell>
        </row>
        <row r="15278">
          <cell r="A15278" t="str">
            <v>410310041All</v>
          </cell>
          <cell r="B15278">
            <v>131</v>
          </cell>
        </row>
        <row r="15279">
          <cell r="A15279" t="str">
            <v>410350041All</v>
          </cell>
          <cell r="B15279">
            <v>131</v>
          </cell>
        </row>
        <row r="15280">
          <cell r="A15280" t="str">
            <v>410370041All</v>
          </cell>
          <cell r="B15280">
            <v>131</v>
          </cell>
        </row>
        <row r="15281">
          <cell r="A15281" t="str">
            <v>410690041All</v>
          </cell>
          <cell r="B15281">
            <v>131</v>
          </cell>
        </row>
        <row r="15282">
          <cell r="A15282" t="str">
            <v>350010041All</v>
          </cell>
          <cell r="B15282">
            <v>130</v>
          </cell>
        </row>
        <row r="15283">
          <cell r="A15283" t="str">
            <v>350030041All</v>
          </cell>
          <cell r="B15283">
            <v>130</v>
          </cell>
        </row>
        <row r="15284">
          <cell r="A15284" t="str">
            <v>350060041All</v>
          </cell>
          <cell r="B15284">
            <v>130</v>
          </cell>
        </row>
        <row r="15285">
          <cell r="A15285" t="str">
            <v>350070041All</v>
          </cell>
          <cell r="B15285">
            <v>130</v>
          </cell>
        </row>
        <row r="15286">
          <cell r="A15286" t="str">
            <v>350110041All</v>
          </cell>
          <cell r="B15286">
            <v>130</v>
          </cell>
        </row>
        <row r="15287">
          <cell r="A15287" t="str">
            <v>350170041All</v>
          </cell>
          <cell r="B15287">
            <v>130</v>
          </cell>
        </row>
        <row r="15288">
          <cell r="A15288" t="str">
            <v>350190041All</v>
          </cell>
          <cell r="B15288">
            <v>130</v>
          </cell>
        </row>
        <row r="15289">
          <cell r="A15289" t="str">
            <v>350210041All</v>
          </cell>
          <cell r="B15289">
            <v>130</v>
          </cell>
        </row>
        <row r="15290">
          <cell r="A15290" t="str">
            <v>350310041All</v>
          </cell>
          <cell r="B15290">
            <v>130</v>
          </cell>
        </row>
        <row r="15291">
          <cell r="A15291" t="str">
            <v>350330041All</v>
          </cell>
          <cell r="B15291">
            <v>130</v>
          </cell>
        </row>
        <row r="15292">
          <cell r="A15292" t="str">
            <v>350390041All</v>
          </cell>
          <cell r="B15292">
            <v>130</v>
          </cell>
        </row>
        <row r="15293">
          <cell r="A15293" t="str">
            <v>350430041All</v>
          </cell>
          <cell r="B15293">
            <v>130</v>
          </cell>
        </row>
        <row r="15294">
          <cell r="A15294" t="str">
            <v>350470041All</v>
          </cell>
          <cell r="B15294">
            <v>130</v>
          </cell>
        </row>
        <row r="15295">
          <cell r="A15295" t="str">
            <v>350510041All</v>
          </cell>
          <cell r="B15295">
            <v>130</v>
          </cell>
        </row>
        <row r="15296">
          <cell r="A15296" t="str">
            <v>350530041All</v>
          </cell>
          <cell r="B15296">
            <v>130</v>
          </cell>
        </row>
        <row r="15297">
          <cell r="A15297" t="str">
            <v>350550041All</v>
          </cell>
          <cell r="B15297">
            <v>130</v>
          </cell>
        </row>
        <row r="15298">
          <cell r="A15298" t="str">
            <v>060330041All</v>
          </cell>
          <cell r="B15298">
            <v>128</v>
          </cell>
        </row>
        <row r="15299">
          <cell r="A15299" t="str">
            <v>060050041All</v>
          </cell>
          <cell r="B15299">
            <v>127</v>
          </cell>
        </row>
        <row r="15300">
          <cell r="A15300" t="str">
            <v>060090041All</v>
          </cell>
          <cell r="B15300">
            <v>127</v>
          </cell>
        </row>
        <row r="15301">
          <cell r="A15301" t="str">
            <v>060410041All</v>
          </cell>
          <cell r="B15301">
            <v>127</v>
          </cell>
        </row>
        <row r="15302">
          <cell r="A15302" t="str">
            <v>060550041All</v>
          </cell>
          <cell r="B15302">
            <v>127</v>
          </cell>
        </row>
        <row r="15303">
          <cell r="A15303" t="str">
            <v>060970041All</v>
          </cell>
          <cell r="B15303">
            <v>127</v>
          </cell>
        </row>
        <row r="15304">
          <cell r="A15304" t="str">
            <v>040010041All</v>
          </cell>
          <cell r="B15304">
            <v>126</v>
          </cell>
        </row>
        <row r="15305">
          <cell r="A15305" t="str">
            <v>040050041All</v>
          </cell>
          <cell r="B15305">
            <v>126</v>
          </cell>
        </row>
        <row r="15306">
          <cell r="A15306" t="str">
            <v>040070041All</v>
          </cell>
          <cell r="B15306">
            <v>126</v>
          </cell>
        </row>
        <row r="15307">
          <cell r="A15307" t="str">
            <v>040110041All</v>
          </cell>
          <cell r="B15307">
            <v>126</v>
          </cell>
        </row>
        <row r="15308">
          <cell r="A15308" t="str">
            <v>040120041All</v>
          </cell>
          <cell r="B15308">
            <v>126</v>
          </cell>
        </row>
        <row r="15309">
          <cell r="A15309" t="str">
            <v>040150041All</v>
          </cell>
          <cell r="B15309">
            <v>126</v>
          </cell>
        </row>
        <row r="15310">
          <cell r="A15310" t="str">
            <v>040170041All</v>
          </cell>
          <cell r="B15310">
            <v>126</v>
          </cell>
        </row>
        <row r="15311">
          <cell r="A15311" t="str">
            <v>040190041All</v>
          </cell>
          <cell r="B15311">
            <v>126</v>
          </cell>
        </row>
        <row r="15312">
          <cell r="A15312" t="str">
            <v>040230041All</v>
          </cell>
          <cell r="B15312">
            <v>126</v>
          </cell>
        </row>
        <row r="15313">
          <cell r="A15313" t="str">
            <v>040250041All</v>
          </cell>
          <cell r="B15313">
            <v>126</v>
          </cell>
        </row>
        <row r="15314">
          <cell r="A15314" t="str">
            <v>040270041All</v>
          </cell>
          <cell r="B15314">
            <v>126</v>
          </cell>
        </row>
        <row r="15315">
          <cell r="A15315" t="str">
            <v>060170041All</v>
          </cell>
          <cell r="B15315">
            <v>123</v>
          </cell>
        </row>
        <row r="15316">
          <cell r="A15316" t="str">
            <v>060430041All</v>
          </cell>
          <cell r="B15316">
            <v>123</v>
          </cell>
        </row>
        <row r="15317">
          <cell r="A15317" t="str">
            <v>160250041All</v>
          </cell>
          <cell r="B15317">
            <v>123</v>
          </cell>
        </row>
        <row r="15318">
          <cell r="A15318" t="str">
            <v>060010041All</v>
          </cell>
          <cell r="B15318">
            <v>118</v>
          </cell>
        </row>
        <row r="15319">
          <cell r="A15319" t="str">
            <v>060530041All</v>
          </cell>
          <cell r="B15319">
            <v>118</v>
          </cell>
        </row>
        <row r="15320">
          <cell r="A15320" t="str">
            <v>060810041All</v>
          </cell>
          <cell r="B15320">
            <v>118</v>
          </cell>
        </row>
        <row r="15321">
          <cell r="A15321" t="str">
            <v>060610041All</v>
          </cell>
          <cell r="B15321">
            <v>117</v>
          </cell>
        </row>
        <row r="15322">
          <cell r="A15322" t="str">
            <v>060850041All</v>
          </cell>
          <cell r="B15322">
            <v>117</v>
          </cell>
        </row>
        <row r="15323">
          <cell r="A15323" t="str">
            <v>060870041All</v>
          </cell>
          <cell r="B15323">
            <v>117</v>
          </cell>
        </row>
        <row r="15324">
          <cell r="A15324" t="str">
            <v>061090041All</v>
          </cell>
          <cell r="B15324">
            <v>117</v>
          </cell>
        </row>
        <row r="15325">
          <cell r="A15325" t="str">
            <v>400590041All</v>
          </cell>
          <cell r="B15325">
            <v>117</v>
          </cell>
        </row>
        <row r="15326">
          <cell r="A15326" t="str">
            <v>060690041All</v>
          </cell>
          <cell r="B15326">
            <v>116</v>
          </cell>
        </row>
        <row r="15327">
          <cell r="A15327" t="str">
            <v>130090041All</v>
          </cell>
          <cell r="B15327">
            <v>116</v>
          </cell>
        </row>
        <row r="15328">
          <cell r="A15328" t="str">
            <v>530070041All</v>
          </cell>
          <cell r="B15328">
            <v>116</v>
          </cell>
        </row>
        <row r="15329">
          <cell r="A15329" t="str">
            <v>160190041All</v>
          </cell>
          <cell r="B15329">
            <v>115</v>
          </cell>
        </row>
        <row r="15330">
          <cell r="A15330" t="str">
            <v>270310041All</v>
          </cell>
          <cell r="B15330">
            <v>115</v>
          </cell>
        </row>
        <row r="15331">
          <cell r="A15331" t="str">
            <v>270750041All</v>
          </cell>
          <cell r="B15331">
            <v>115</v>
          </cell>
        </row>
        <row r="15332">
          <cell r="A15332" t="str">
            <v>271230041All</v>
          </cell>
          <cell r="B15332">
            <v>115</v>
          </cell>
        </row>
        <row r="15333">
          <cell r="A15333" t="str">
            <v>160130041All</v>
          </cell>
          <cell r="B15333">
            <v>114</v>
          </cell>
        </row>
        <row r="15334">
          <cell r="A15334" t="str">
            <v>220950041All</v>
          </cell>
          <cell r="B15334">
            <v>114</v>
          </cell>
        </row>
        <row r="15335">
          <cell r="A15335" t="str">
            <v>160290041All</v>
          </cell>
          <cell r="B15335">
            <v>112</v>
          </cell>
        </row>
        <row r="15336">
          <cell r="A15336" t="str">
            <v>310910041All</v>
          </cell>
          <cell r="B15336">
            <v>110</v>
          </cell>
        </row>
        <row r="15337">
          <cell r="A15337" t="str">
            <v>490090041All</v>
          </cell>
          <cell r="B15337">
            <v>110</v>
          </cell>
        </row>
        <row r="15338">
          <cell r="A15338" t="str">
            <v>490170041All</v>
          </cell>
          <cell r="B15338">
            <v>110</v>
          </cell>
        </row>
        <row r="15339">
          <cell r="A15339" t="str">
            <v>490190041All</v>
          </cell>
          <cell r="B15339">
            <v>110</v>
          </cell>
        </row>
        <row r="15340">
          <cell r="A15340" t="str">
            <v>490250041All</v>
          </cell>
          <cell r="B15340">
            <v>110</v>
          </cell>
        </row>
        <row r="15341">
          <cell r="A15341" t="str">
            <v>490290041All</v>
          </cell>
          <cell r="B15341">
            <v>110</v>
          </cell>
        </row>
        <row r="15342">
          <cell r="A15342" t="str">
            <v>490310041All</v>
          </cell>
          <cell r="B15342">
            <v>110</v>
          </cell>
        </row>
        <row r="15343">
          <cell r="A15343" t="str">
            <v>490330041All</v>
          </cell>
          <cell r="B15343">
            <v>110</v>
          </cell>
        </row>
        <row r="15344">
          <cell r="A15344" t="str">
            <v>490370041All</v>
          </cell>
          <cell r="B15344">
            <v>110</v>
          </cell>
        </row>
        <row r="15345">
          <cell r="A15345" t="str">
            <v>490430041All</v>
          </cell>
          <cell r="B15345">
            <v>110</v>
          </cell>
        </row>
        <row r="15346">
          <cell r="A15346" t="str">
            <v>490510041All</v>
          </cell>
          <cell r="B15346">
            <v>110</v>
          </cell>
        </row>
        <row r="15347">
          <cell r="A15347" t="str">
            <v>490530041All</v>
          </cell>
          <cell r="B15347">
            <v>110</v>
          </cell>
        </row>
        <row r="15348">
          <cell r="A15348" t="str">
            <v>490550041All</v>
          </cell>
          <cell r="B15348">
            <v>110</v>
          </cell>
        </row>
        <row r="15349">
          <cell r="A15349" t="str">
            <v>060570041All</v>
          </cell>
          <cell r="B15349">
            <v>106</v>
          </cell>
        </row>
        <row r="15350">
          <cell r="A15350" t="str">
            <v>060830041All</v>
          </cell>
          <cell r="B15350">
            <v>106</v>
          </cell>
        </row>
        <row r="15351">
          <cell r="A15351" t="str">
            <v>060910041All</v>
          </cell>
          <cell r="B15351">
            <v>106</v>
          </cell>
        </row>
        <row r="15352">
          <cell r="A15352" t="str">
            <v>080910041All</v>
          </cell>
          <cell r="B15352">
            <v>106</v>
          </cell>
        </row>
        <row r="15353">
          <cell r="A15353" t="str">
            <v>060250041All</v>
          </cell>
          <cell r="B15353">
            <v>105</v>
          </cell>
        </row>
        <row r="15354">
          <cell r="A15354" t="str">
            <v>060370041All</v>
          </cell>
          <cell r="B15354">
            <v>105</v>
          </cell>
        </row>
        <row r="15355">
          <cell r="A15355" t="str">
            <v>060590041All</v>
          </cell>
          <cell r="B15355">
            <v>105</v>
          </cell>
        </row>
        <row r="15356">
          <cell r="A15356" t="str">
            <v>060710041All</v>
          </cell>
          <cell r="B15356">
            <v>105</v>
          </cell>
        </row>
        <row r="15357">
          <cell r="A15357" t="str">
            <v>060730041All</v>
          </cell>
          <cell r="B15357">
            <v>105</v>
          </cell>
        </row>
        <row r="15358">
          <cell r="A15358" t="str">
            <v>061110041All</v>
          </cell>
          <cell r="B15358">
            <v>105</v>
          </cell>
        </row>
        <row r="15359">
          <cell r="A15359" t="str">
            <v>300370041Irrigated</v>
          </cell>
          <cell r="B15359">
            <v>105</v>
          </cell>
        </row>
        <row r="15360">
          <cell r="A15360" t="str">
            <v>517100041All</v>
          </cell>
          <cell r="B15360">
            <v>105</v>
          </cell>
        </row>
        <row r="15361">
          <cell r="A15361" t="str">
            <v>060030041All</v>
          </cell>
          <cell r="B15361">
            <v>104</v>
          </cell>
        </row>
        <row r="15362">
          <cell r="A15362" t="str">
            <v>060270041All</v>
          </cell>
          <cell r="B15362">
            <v>104</v>
          </cell>
        </row>
        <row r="15363">
          <cell r="A15363" t="str">
            <v>060510041All</v>
          </cell>
          <cell r="B15363">
            <v>104</v>
          </cell>
        </row>
        <row r="15364">
          <cell r="A15364" t="str">
            <v>080210041All</v>
          </cell>
          <cell r="B15364">
            <v>100</v>
          </cell>
        </row>
        <row r="15365">
          <cell r="A15365" t="str">
            <v>310750041All</v>
          </cell>
          <cell r="B15365">
            <v>98</v>
          </cell>
        </row>
        <row r="15366">
          <cell r="A15366" t="str">
            <v>220590041All</v>
          </cell>
          <cell r="B15366">
            <v>97</v>
          </cell>
        </row>
        <row r="15367">
          <cell r="A15367" t="str">
            <v>050510041All</v>
          </cell>
          <cell r="B15367">
            <v>96</v>
          </cell>
        </row>
        <row r="15368">
          <cell r="A15368" t="str">
            <v>050530041All</v>
          </cell>
          <cell r="B15368">
            <v>96</v>
          </cell>
        </row>
        <row r="15369">
          <cell r="A15369" t="str">
            <v>051250041All</v>
          </cell>
          <cell r="B15369">
            <v>96</v>
          </cell>
        </row>
        <row r="15370">
          <cell r="A15370" t="str">
            <v>132170041All</v>
          </cell>
          <cell r="B15370">
            <v>96</v>
          </cell>
        </row>
        <row r="15371">
          <cell r="A15371" t="str">
            <v>132470041All</v>
          </cell>
          <cell r="B15371">
            <v>96</v>
          </cell>
        </row>
        <row r="15372">
          <cell r="A15372" t="str">
            <v>360050041All</v>
          </cell>
          <cell r="B15372">
            <v>96</v>
          </cell>
        </row>
        <row r="15373">
          <cell r="A15373" t="str">
            <v>360410041All</v>
          </cell>
          <cell r="B15373">
            <v>96</v>
          </cell>
        </row>
        <row r="15374">
          <cell r="A15374" t="str">
            <v>360470041All</v>
          </cell>
          <cell r="B15374">
            <v>96</v>
          </cell>
        </row>
        <row r="15375">
          <cell r="A15375" t="str">
            <v>360610041All</v>
          </cell>
          <cell r="B15375">
            <v>96</v>
          </cell>
        </row>
        <row r="15376">
          <cell r="A15376" t="str">
            <v>360790041All</v>
          </cell>
          <cell r="B15376">
            <v>96</v>
          </cell>
        </row>
        <row r="15377">
          <cell r="A15377" t="str">
            <v>360810041All</v>
          </cell>
          <cell r="B15377">
            <v>96</v>
          </cell>
        </row>
        <row r="15378">
          <cell r="A15378" t="str">
            <v>360850041All</v>
          </cell>
          <cell r="B15378">
            <v>96</v>
          </cell>
        </row>
        <row r="15379">
          <cell r="A15379" t="str">
            <v>361190041All</v>
          </cell>
          <cell r="B15379">
            <v>96</v>
          </cell>
        </row>
        <row r="15380">
          <cell r="A15380" t="str">
            <v>220190041All</v>
          </cell>
          <cell r="B15380">
            <v>95</v>
          </cell>
        </row>
        <row r="15381">
          <cell r="A15381" t="str">
            <v>220230041All</v>
          </cell>
          <cell r="B15381">
            <v>95</v>
          </cell>
        </row>
        <row r="15382">
          <cell r="A15382" t="str">
            <v>530170041All</v>
          </cell>
          <cell r="B15382">
            <v>95</v>
          </cell>
        </row>
        <row r="15383">
          <cell r="A15383" t="str">
            <v>560050041All</v>
          </cell>
          <cell r="B15383">
            <v>95</v>
          </cell>
        </row>
        <row r="15384">
          <cell r="A15384" t="str">
            <v>560170041All</v>
          </cell>
          <cell r="B15384">
            <v>94</v>
          </cell>
        </row>
        <row r="15385">
          <cell r="A15385" t="str">
            <v>517400041All</v>
          </cell>
          <cell r="B15385">
            <v>93.8</v>
          </cell>
        </row>
        <row r="15386">
          <cell r="A15386" t="str">
            <v>050250041All</v>
          </cell>
          <cell r="B15386">
            <v>92</v>
          </cell>
        </row>
        <row r="15387">
          <cell r="A15387" t="str">
            <v>560110041All</v>
          </cell>
          <cell r="B15387">
            <v>92</v>
          </cell>
        </row>
        <row r="15388">
          <cell r="A15388" t="str">
            <v>220530041All</v>
          </cell>
          <cell r="B15388">
            <v>91</v>
          </cell>
        </row>
        <row r="15389">
          <cell r="A15389" t="str">
            <v>130530041All</v>
          </cell>
          <cell r="B15389">
            <v>90</v>
          </cell>
        </row>
        <row r="15390">
          <cell r="A15390" t="str">
            <v>130630041All</v>
          </cell>
          <cell r="B15390">
            <v>90</v>
          </cell>
        </row>
        <row r="15391">
          <cell r="A15391" t="str">
            <v>130970041All</v>
          </cell>
          <cell r="B15391">
            <v>90</v>
          </cell>
        </row>
        <row r="15392">
          <cell r="A15392" t="str">
            <v>131130041All</v>
          </cell>
          <cell r="B15392">
            <v>90</v>
          </cell>
        </row>
        <row r="15393">
          <cell r="A15393" t="str">
            <v>132150041All</v>
          </cell>
          <cell r="B15393">
            <v>90</v>
          </cell>
        </row>
        <row r="15394">
          <cell r="A15394" t="str">
            <v>132550041All</v>
          </cell>
          <cell r="B15394">
            <v>90</v>
          </cell>
        </row>
        <row r="15395">
          <cell r="A15395" t="str">
            <v>132850041All</v>
          </cell>
          <cell r="B15395">
            <v>90</v>
          </cell>
        </row>
        <row r="15396">
          <cell r="A15396" t="str">
            <v>320010091All</v>
          </cell>
          <cell r="B15396">
            <v>90</v>
          </cell>
        </row>
        <row r="15397">
          <cell r="A15397" t="str">
            <v>320050091All</v>
          </cell>
          <cell r="B15397">
            <v>90</v>
          </cell>
        </row>
        <row r="15398">
          <cell r="A15398" t="str">
            <v>320190091All</v>
          </cell>
          <cell r="B15398">
            <v>90</v>
          </cell>
        </row>
        <row r="15399">
          <cell r="A15399" t="str">
            <v>320290091All</v>
          </cell>
          <cell r="B15399">
            <v>90</v>
          </cell>
        </row>
        <row r="15400">
          <cell r="A15400" t="str">
            <v>320310091All</v>
          </cell>
          <cell r="B15400">
            <v>90</v>
          </cell>
        </row>
        <row r="15401">
          <cell r="A15401" t="str">
            <v>325100091All</v>
          </cell>
          <cell r="B15401">
            <v>90</v>
          </cell>
        </row>
        <row r="15402">
          <cell r="A15402" t="str">
            <v>051030041All</v>
          </cell>
          <cell r="B15402">
            <v>88</v>
          </cell>
        </row>
        <row r="15403">
          <cell r="A15403" t="str">
            <v>051390041All</v>
          </cell>
          <cell r="B15403">
            <v>87</v>
          </cell>
        </row>
        <row r="15404">
          <cell r="A15404" t="str">
            <v>160710041All</v>
          </cell>
          <cell r="B15404">
            <v>87</v>
          </cell>
        </row>
        <row r="15405">
          <cell r="A15405" t="str">
            <v>040120091All</v>
          </cell>
          <cell r="B15405">
            <v>86</v>
          </cell>
        </row>
        <row r="15406">
          <cell r="A15406" t="str">
            <v>040230091All</v>
          </cell>
          <cell r="B15406">
            <v>86</v>
          </cell>
        </row>
        <row r="15407">
          <cell r="A15407" t="str">
            <v>220850041All</v>
          </cell>
          <cell r="B15407">
            <v>86</v>
          </cell>
        </row>
        <row r="15408">
          <cell r="A15408" t="str">
            <v>221130041All</v>
          </cell>
          <cell r="B15408">
            <v>86</v>
          </cell>
        </row>
        <row r="15409">
          <cell r="A15409" t="str">
            <v>221150041All</v>
          </cell>
          <cell r="B15409">
            <v>86</v>
          </cell>
        </row>
        <row r="15410">
          <cell r="A15410" t="str">
            <v>540050041All</v>
          </cell>
          <cell r="B15410">
            <v>86</v>
          </cell>
        </row>
        <row r="15411">
          <cell r="A15411" t="str">
            <v>540150041All</v>
          </cell>
          <cell r="B15411">
            <v>86</v>
          </cell>
        </row>
        <row r="15412">
          <cell r="A15412" t="str">
            <v>540450041All</v>
          </cell>
          <cell r="B15412">
            <v>86</v>
          </cell>
        </row>
        <row r="15413">
          <cell r="A15413" t="str">
            <v>541010041All</v>
          </cell>
          <cell r="B15413">
            <v>86</v>
          </cell>
        </row>
        <row r="15414">
          <cell r="A15414" t="str">
            <v>060070016All</v>
          </cell>
          <cell r="B15414">
            <v>85</v>
          </cell>
        </row>
        <row r="15415">
          <cell r="A15415" t="str">
            <v>061150016All</v>
          </cell>
          <cell r="B15415">
            <v>85</v>
          </cell>
        </row>
        <row r="15416">
          <cell r="A15416" t="str">
            <v>130390041All</v>
          </cell>
          <cell r="B15416">
            <v>85</v>
          </cell>
        </row>
        <row r="15417">
          <cell r="A15417" t="str">
            <v>131270041All</v>
          </cell>
          <cell r="B15417">
            <v>85</v>
          </cell>
        </row>
        <row r="15418">
          <cell r="A15418" t="str">
            <v>220270041All</v>
          </cell>
          <cell r="B15418">
            <v>85</v>
          </cell>
        </row>
        <row r="15419">
          <cell r="A15419" t="str">
            <v>220490041All</v>
          </cell>
          <cell r="B15419">
            <v>85</v>
          </cell>
        </row>
        <row r="15420">
          <cell r="A15420" t="str">
            <v>220610041All</v>
          </cell>
          <cell r="B15420">
            <v>85</v>
          </cell>
        </row>
        <row r="15421">
          <cell r="A15421" t="str">
            <v>221110041All</v>
          </cell>
          <cell r="B15421">
            <v>85</v>
          </cell>
        </row>
        <row r="15422">
          <cell r="A15422" t="str">
            <v>221270041All</v>
          </cell>
          <cell r="B15422">
            <v>85</v>
          </cell>
        </row>
        <row r="15423">
          <cell r="A15423" t="str">
            <v>040110091All</v>
          </cell>
          <cell r="B15423">
            <v>84</v>
          </cell>
        </row>
        <row r="15424">
          <cell r="A15424" t="str">
            <v>050390041All</v>
          </cell>
          <cell r="B15424">
            <v>84</v>
          </cell>
        </row>
        <row r="15425">
          <cell r="A15425" t="str">
            <v>060110016All</v>
          </cell>
          <cell r="B15425">
            <v>84</v>
          </cell>
        </row>
        <row r="15426">
          <cell r="A15426" t="str">
            <v>540170041All</v>
          </cell>
          <cell r="B15426">
            <v>84</v>
          </cell>
        </row>
        <row r="15427">
          <cell r="A15427" t="str">
            <v>540490041All</v>
          </cell>
          <cell r="B15427">
            <v>84</v>
          </cell>
        </row>
        <row r="15428">
          <cell r="A15428" t="str">
            <v>541030041All</v>
          </cell>
          <cell r="B15428">
            <v>84</v>
          </cell>
        </row>
        <row r="15429">
          <cell r="A15429" t="str">
            <v>040190091All</v>
          </cell>
          <cell r="B15429">
            <v>83</v>
          </cell>
        </row>
        <row r="15430">
          <cell r="A15430" t="str">
            <v>060790041All</v>
          </cell>
          <cell r="B15430">
            <v>83</v>
          </cell>
        </row>
        <row r="15431">
          <cell r="A15431" t="str">
            <v>131410041All</v>
          </cell>
          <cell r="B15431">
            <v>83</v>
          </cell>
        </row>
        <row r="15432">
          <cell r="A15432" t="str">
            <v>221190041All</v>
          </cell>
          <cell r="B15432">
            <v>83</v>
          </cell>
        </row>
        <row r="15433">
          <cell r="A15433" t="str">
            <v>245100041All</v>
          </cell>
          <cell r="B15433">
            <v>83</v>
          </cell>
        </row>
        <row r="15434">
          <cell r="A15434" t="str">
            <v>560450041All</v>
          </cell>
          <cell r="B15434">
            <v>83</v>
          </cell>
        </row>
        <row r="15435">
          <cell r="A15435" t="str">
            <v>471270041All</v>
          </cell>
          <cell r="B15435">
            <v>82</v>
          </cell>
        </row>
        <row r="15436">
          <cell r="A15436" t="str">
            <v>460330041Irrigated</v>
          </cell>
          <cell r="B15436">
            <v>81.900000000000006</v>
          </cell>
        </row>
        <row r="15437">
          <cell r="A15437" t="str">
            <v>517900041All</v>
          </cell>
          <cell r="B15437">
            <v>81.2</v>
          </cell>
        </row>
        <row r="15438">
          <cell r="A15438" t="str">
            <v>518200041All</v>
          </cell>
          <cell r="B15438">
            <v>81.2</v>
          </cell>
        </row>
        <row r="15439">
          <cell r="A15439" t="str">
            <v>050270041All</v>
          </cell>
          <cell r="B15439">
            <v>81</v>
          </cell>
        </row>
        <row r="15440">
          <cell r="A15440" t="str">
            <v>060210016All</v>
          </cell>
          <cell r="B15440">
            <v>81</v>
          </cell>
        </row>
        <row r="15441">
          <cell r="A15441" t="str">
            <v>060210016Irrigated</v>
          </cell>
          <cell r="B15441">
            <v>81</v>
          </cell>
        </row>
        <row r="15442">
          <cell r="A15442" t="str">
            <v>560190041All</v>
          </cell>
          <cell r="B15442">
            <v>81</v>
          </cell>
        </row>
        <row r="15443">
          <cell r="A15443" t="str">
            <v>560270041All</v>
          </cell>
          <cell r="B15443">
            <v>81</v>
          </cell>
        </row>
        <row r="15444">
          <cell r="A15444" t="str">
            <v>050610041All</v>
          </cell>
          <cell r="B15444">
            <v>79</v>
          </cell>
        </row>
        <row r="15445">
          <cell r="A15445" t="str">
            <v>050970041All</v>
          </cell>
          <cell r="B15445">
            <v>79</v>
          </cell>
        </row>
        <row r="15446">
          <cell r="A15446" t="str">
            <v>051090041All</v>
          </cell>
          <cell r="B15446">
            <v>79</v>
          </cell>
        </row>
        <row r="15447">
          <cell r="A15447" t="str">
            <v>060630016All</v>
          </cell>
          <cell r="B15447">
            <v>79</v>
          </cell>
        </row>
        <row r="15448">
          <cell r="A15448" t="str">
            <v>010370041All</v>
          </cell>
          <cell r="B15448">
            <v>78</v>
          </cell>
        </row>
        <row r="15449">
          <cell r="A15449" t="str">
            <v>010730041All</v>
          </cell>
          <cell r="B15449">
            <v>78</v>
          </cell>
        </row>
        <row r="15450">
          <cell r="A15450" t="str">
            <v>011270041All</v>
          </cell>
          <cell r="B15450">
            <v>78</v>
          </cell>
        </row>
        <row r="15451">
          <cell r="A15451" t="str">
            <v>120050041All</v>
          </cell>
          <cell r="B15451">
            <v>77</v>
          </cell>
        </row>
        <row r="15452">
          <cell r="A15452" t="str">
            <v>120310041All</v>
          </cell>
          <cell r="B15452">
            <v>77</v>
          </cell>
        </row>
        <row r="15453">
          <cell r="A15453" t="str">
            <v>120370041All</v>
          </cell>
          <cell r="B15453">
            <v>77</v>
          </cell>
        </row>
        <row r="15454">
          <cell r="A15454" t="str">
            <v>120450041All</v>
          </cell>
          <cell r="B15454">
            <v>77</v>
          </cell>
        </row>
        <row r="15455">
          <cell r="A15455" t="str">
            <v>120770041All</v>
          </cell>
          <cell r="B15455">
            <v>77</v>
          </cell>
        </row>
        <row r="15456">
          <cell r="A15456" t="str">
            <v>121230041All</v>
          </cell>
          <cell r="B15456">
            <v>77</v>
          </cell>
        </row>
        <row r="15457">
          <cell r="A15457" t="str">
            <v>132230041All</v>
          </cell>
          <cell r="B15457">
            <v>77</v>
          </cell>
        </row>
        <row r="15458">
          <cell r="A15458" t="str">
            <v>460070041All</v>
          </cell>
          <cell r="B15458">
            <v>75.400000000000006</v>
          </cell>
        </row>
        <row r="15459">
          <cell r="A15459" t="str">
            <v>131450041All</v>
          </cell>
          <cell r="B15459">
            <v>75</v>
          </cell>
        </row>
        <row r="15460">
          <cell r="A15460" t="str">
            <v>131810041All</v>
          </cell>
          <cell r="B15460">
            <v>75</v>
          </cell>
        </row>
        <row r="15461">
          <cell r="A15461" t="str">
            <v>516700041All</v>
          </cell>
          <cell r="B15461">
            <v>74.2</v>
          </cell>
        </row>
        <row r="15462">
          <cell r="A15462" t="str">
            <v>130590041All</v>
          </cell>
          <cell r="B15462">
            <v>74</v>
          </cell>
        </row>
        <row r="15463">
          <cell r="A15463" t="str">
            <v>130890041All</v>
          </cell>
          <cell r="B15463">
            <v>74</v>
          </cell>
        </row>
        <row r="15464">
          <cell r="A15464" t="str">
            <v>260390041All</v>
          </cell>
          <cell r="B15464">
            <v>74</v>
          </cell>
        </row>
        <row r="15465">
          <cell r="A15465" t="str">
            <v>261430041All</v>
          </cell>
          <cell r="B15465">
            <v>74</v>
          </cell>
        </row>
        <row r="15466">
          <cell r="A15466" t="str">
            <v>051270041All</v>
          </cell>
          <cell r="B15466">
            <v>73</v>
          </cell>
        </row>
        <row r="15467">
          <cell r="A15467" t="str">
            <v>130670041All</v>
          </cell>
          <cell r="B15467">
            <v>73</v>
          </cell>
        </row>
        <row r="15468">
          <cell r="A15468" t="str">
            <v>131350041All</v>
          </cell>
          <cell r="B15468">
            <v>73</v>
          </cell>
        </row>
        <row r="15469">
          <cell r="A15469" t="str">
            <v>490390091All</v>
          </cell>
          <cell r="B15469">
            <v>73</v>
          </cell>
        </row>
        <row r="15470">
          <cell r="A15470" t="str">
            <v>510130041All</v>
          </cell>
          <cell r="B15470">
            <v>72.8</v>
          </cell>
        </row>
        <row r="15471">
          <cell r="A15471" t="str">
            <v>510590041All</v>
          </cell>
          <cell r="B15471">
            <v>72.8</v>
          </cell>
        </row>
        <row r="15472">
          <cell r="A15472" t="str">
            <v>515100041All</v>
          </cell>
          <cell r="B15472">
            <v>72.8</v>
          </cell>
        </row>
        <row r="15473">
          <cell r="A15473" t="str">
            <v>516000041All</v>
          </cell>
          <cell r="B15473">
            <v>72.8</v>
          </cell>
        </row>
        <row r="15474">
          <cell r="A15474" t="str">
            <v>516100041All</v>
          </cell>
          <cell r="B15474">
            <v>72.8</v>
          </cell>
        </row>
        <row r="15475">
          <cell r="A15475" t="str">
            <v>516500041All</v>
          </cell>
          <cell r="B15475">
            <v>72.8</v>
          </cell>
        </row>
        <row r="15476">
          <cell r="A15476" t="str">
            <v>516830041All</v>
          </cell>
          <cell r="B15476">
            <v>72.8</v>
          </cell>
        </row>
        <row r="15477">
          <cell r="A15477" t="str">
            <v>516850041All</v>
          </cell>
          <cell r="B15477">
            <v>72.8</v>
          </cell>
        </row>
        <row r="15478">
          <cell r="A15478" t="str">
            <v>517000041All</v>
          </cell>
          <cell r="B15478">
            <v>72.8</v>
          </cell>
        </row>
        <row r="15479">
          <cell r="A15479" t="str">
            <v>517200041All</v>
          </cell>
          <cell r="B15479">
            <v>72.8</v>
          </cell>
        </row>
        <row r="15480">
          <cell r="A15480" t="str">
            <v>051130041All</v>
          </cell>
          <cell r="B15480">
            <v>72</v>
          </cell>
        </row>
        <row r="15481">
          <cell r="A15481" t="str">
            <v>060350091All</v>
          </cell>
          <cell r="B15481">
            <v>72</v>
          </cell>
        </row>
        <row r="15482">
          <cell r="A15482" t="str">
            <v>130730016All</v>
          </cell>
          <cell r="B15482">
            <v>72</v>
          </cell>
        </row>
        <row r="15483">
          <cell r="A15483" t="str">
            <v>131890016All</v>
          </cell>
          <cell r="B15483">
            <v>72</v>
          </cell>
        </row>
        <row r="15484">
          <cell r="A15484" t="str">
            <v>320290011All</v>
          </cell>
          <cell r="B15484">
            <v>72</v>
          </cell>
        </row>
        <row r="15485">
          <cell r="A15485" t="str">
            <v>325100011All</v>
          </cell>
          <cell r="B15485">
            <v>72</v>
          </cell>
        </row>
        <row r="15486">
          <cell r="A15486" t="str">
            <v>120030041All</v>
          </cell>
          <cell r="B15486">
            <v>71</v>
          </cell>
        </row>
        <row r="15487">
          <cell r="A15487" t="str">
            <v>132810041All</v>
          </cell>
          <cell r="B15487">
            <v>71</v>
          </cell>
        </row>
        <row r="15488">
          <cell r="A15488" t="str">
            <v>280190041All</v>
          </cell>
          <cell r="B15488">
            <v>71</v>
          </cell>
        </row>
        <row r="15489">
          <cell r="A15489" t="str">
            <v>551250041All</v>
          </cell>
          <cell r="B15489">
            <v>71</v>
          </cell>
        </row>
        <row r="15490">
          <cell r="A15490" t="str">
            <v>050990041All</v>
          </cell>
          <cell r="B15490">
            <v>70</v>
          </cell>
        </row>
        <row r="15491">
          <cell r="A15491" t="str">
            <v>131170041All</v>
          </cell>
          <cell r="B15491">
            <v>70</v>
          </cell>
        </row>
        <row r="15492">
          <cell r="A15492" t="str">
            <v>160150011All</v>
          </cell>
          <cell r="B15492">
            <v>70</v>
          </cell>
        </row>
        <row r="15493">
          <cell r="A15493" t="str">
            <v>160850011All</v>
          </cell>
          <cell r="B15493">
            <v>70</v>
          </cell>
        </row>
        <row r="15494">
          <cell r="A15494" t="str">
            <v>460550041All</v>
          </cell>
          <cell r="B15494">
            <v>70</v>
          </cell>
        </row>
        <row r="15495">
          <cell r="A15495" t="str">
            <v>515150041All</v>
          </cell>
          <cell r="B15495">
            <v>69.3</v>
          </cell>
        </row>
        <row r="15496">
          <cell r="A15496" t="str">
            <v>040170011All</v>
          </cell>
          <cell r="B15496">
            <v>69</v>
          </cell>
        </row>
        <row r="15497">
          <cell r="A15497" t="str">
            <v>131570041All</v>
          </cell>
          <cell r="B15497">
            <v>69</v>
          </cell>
        </row>
        <row r="15498">
          <cell r="A15498" t="str">
            <v>132650016All</v>
          </cell>
          <cell r="B15498">
            <v>69</v>
          </cell>
        </row>
        <row r="15499">
          <cell r="A15499" t="str">
            <v>210130041All</v>
          </cell>
          <cell r="B15499">
            <v>69</v>
          </cell>
        </row>
        <row r="15500">
          <cell r="A15500" t="str">
            <v>210710041All</v>
          </cell>
          <cell r="B15500">
            <v>69</v>
          </cell>
        </row>
        <row r="15501">
          <cell r="A15501" t="str">
            <v>210950041All</v>
          </cell>
          <cell r="B15501">
            <v>69</v>
          </cell>
        </row>
        <row r="15502">
          <cell r="A15502" t="str">
            <v>211090041All</v>
          </cell>
          <cell r="B15502">
            <v>69</v>
          </cell>
        </row>
        <row r="15503">
          <cell r="A15503" t="str">
            <v>211150041All</v>
          </cell>
          <cell r="B15503">
            <v>69</v>
          </cell>
        </row>
        <row r="15504">
          <cell r="A15504" t="str">
            <v>211190041All</v>
          </cell>
          <cell r="B15504">
            <v>69</v>
          </cell>
        </row>
        <row r="15505">
          <cell r="A15505" t="str">
            <v>211290041All</v>
          </cell>
          <cell r="B15505">
            <v>69</v>
          </cell>
        </row>
        <row r="15506">
          <cell r="A15506" t="str">
            <v>211310041All</v>
          </cell>
          <cell r="B15506">
            <v>69</v>
          </cell>
        </row>
        <row r="15507">
          <cell r="A15507" t="str">
            <v>211330041All</v>
          </cell>
          <cell r="B15507">
            <v>69</v>
          </cell>
        </row>
        <row r="15508">
          <cell r="A15508" t="str">
            <v>211470041All</v>
          </cell>
          <cell r="B15508">
            <v>69</v>
          </cell>
        </row>
        <row r="15509">
          <cell r="A15509" t="str">
            <v>211530041All</v>
          </cell>
          <cell r="B15509">
            <v>69</v>
          </cell>
        </row>
        <row r="15510">
          <cell r="A15510" t="str">
            <v>211590041All</v>
          </cell>
          <cell r="B15510">
            <v>69</v>
          </cell>
        </row>
        <row r="15511">
          <cell r="A15511" t="str">
            <v>211890041All</v>
          </cell>
          <cell r="B15511">
            <v>69</v>
          </cell>
        </row>
        <row r="15512">
          <cell r="A15512" t="str">
            <v>211930041All</v>
          </cell>
          <cell r="B15512">
            <v>69</v>
          </cell>
        </row>
        <row r="15513">
          <cell r="A15513" t="str">
            <v>211950041All</v>
          </cell>
          <cell r="B15513">
            <v>69</v>
          </cell>
        </row>
        <row r="15514">
          <cell r="A15514" t="str">
            <v>221250051All</v>
          </cell>
          <cell r="B15514">
            <v>69</v>
          </cell>
        </row>
        <row r="15515">
          <cell r="A15515" t="str">
            <v>281570041All</v>
          </cell>
          <cell r="B15515">
            <v>69</v>
          </cell>
        </row>
        <row r="15516">
          <cell r="A15516" t="str">
            <v>300030041All</v>
          </cell>
          <cell r="B15516">
            <v>69</v>
          </cell>
        </row>
        <row r="15517">
          <cell r="A15517" t="str">
            <v>300670041All</v>
          </cell>
          <cell r="B15517">
            <v>69</v>
          </cell>
        </row>
        <row r="15518">
          <cell r="A15518" t="str">
            <v>300950041All</v>
          </cell>
          <cell r="B15518">
            <v>69</v>
          </cell>
        </row>
        <row r="15519">
          <cell r="A15519" t="str">
            <v>300970041All</v>
          </cell>
          <cell r="B15519">
            <v>69</v>
          </cell>
        </row>
        <row r="15520">
          <cell r="A15520" t="str">
            <v>040230011All</v>
          </cell>
          <cell r="B15520">
            <v>68</v>
          </cell>
        </row>
        <row r="15521">
          <cell r="A15521" t="str">
            <v>130090016All</v>
          </cell>
          <cell r="B15521">
            <v>68</v>
          </cell>
        </row>
        <row r="15522">
          <cell r="A15522" t="str">
            <v>130350016All</v>
          </cell>
          <cell r="B15522">
            <v>68</v>
          </cell>
        </row>
        <row r="15523">
          <cell r="A15523" t="str">
            <v>131330016All</v>
          </cell>
          <cell r="B15523">
            <v>68</v>
          </cell>
        </row>
        <row r="15524">
          <cell r="A15524" t="str">
            <v>131410016All</v>
          </cell>
          <cell r="B15524">
            <v>68</v>
          </cell>
        </row>
        <row r="15525">
          <cell r="A15525" t="str">
            <v>131590016All</v>
          </cell>
          <cell r="B15525">
            <v>68</v>
          </cell>
        </row>
        <row r="15526">
          <cell r="A15526" t="str">
            <v>131690016All</v>
          </cell>
          <cell r="B15526">
            <v>68</v>
          </cell>
        </row>
        <row r="15527">
          <cell r="A15527" t="str">
            <v>280350041All</v>
          </cell>
          <cell r="B15527">
            <v>68</v>
          </cell>
        </row>
        <row r="15528">
          <cell r="A15528" t="str">
            <v>280450041All</v>
          </cell>
          <cell r="B15528">
            <v>68</v>
          </cell>
        </row>
        <row r="15529">
          <cell r="A15529" t="str">
            <v>280470041All</v>
          </cell>
          <cell r="B15529">
            <v>68</v>
          </cell>
        </row>
        <row r="15530">
          <cell r="A15530" t="str">
            <v>280610041All</v>
          </cell>
          <cell r="B15530">
            <v>68</v>
          </cell>
        </row>
        <row r="15531">
          <cell r="A15531" t="str">
            <v>281010041All</v>
          </cell>
          <cell r="B15531">
            <v>68</v>
          </cell>
        </row>
        <row r="15532">
          <cell r="A15532" t="str">
            <v>470010041All</v>
          </cell>
          <cell r="B15532">
            <v>68</v>
          </cell>
        </row>
        <row r="15533">
          <cell r="A15533" t="str">
            <v>470130041All</v>
          </cell>
          <cell r="B15533">
            <v>68</v>
          </cell>
        </row>
        <row r="15534">
          <cell r="A15534" t="str">
            <v>470670041All</v>
          </cell>
          <cell r="B15534">
            <v>68</v>
          </cell>
        </row>
        <row r="15535">
          <cell r="A15535" t="str">
            <v>471450041All</v>
          </cell>
          <cell r="B15535">
            <v>68</v>
          </cell>
        </row>
        <row r="15536">
          <cell r="A15536" t="str">
            <v>471710041All</v>
          </cell>
          <cell r="B15536">
            <v>68</v>
          </cell>
        </row>
        <row r="15537">
          <cell r="A15537" t="str">
            <v>471730041All</v>
          </cell>
          <cell r="B15537">
            <v>68</v>
          </cell>
        </row>
        <row r="15538">
          <cell r="A15538" t="str">
            <v>060590011All</v>
          </cell>
          <cell r="B15538">
            <v>67</v>
          </cell>
        </row>
        <row r="15539">
          <cell r="A15539" t="str">
            <v>060630091All</v>
          </cell>
          <cell r="B15539">
            <v>67</v>
          </cell>
        </row>
        <row r="15540">
          <cell r="A15540" t="str">
            <v>060710011All</v>
          </cell>
          <cell r="B15540">
            <v>67</v>
          </cell>
        </row>
        <row r="15541">
          <cell r="A15541" t="str">
            <v>061110011All</v>
          </cell>
          <cell r="B15541">
            <v>67</v>
          </cell>
        </row>
        <row r="15542">
          <cell r="A15542" t="str">
            <v>160030091All</v>
          </cell>
          <cell r="B15542">
            <v>67</v>
          </cell>
        </row>
        <row r="15543">
          <cell r="A15543" t="str">
            <v>160150091All</v>
          </cell>
          <cell r="B15543">
            <v>67</v>
          </cell>
        </row>
        <row r="15544">
          <cell r="A15544" t="str">
            <v>160330041All</v>
          </cell>
          <cell r="B15544">
            <v>67</v>
          </cell>
        </row>
        <row r="15545">
          <cell r="A15545" t="str">
            <v>160750091All</v>
          </cell>
          <cell r="B15545">
            <v>67</v>
          </cell>
        </row>
        <row r="15546">
          <cell r="A15546" t="str">
            <v>160850091All</v>
          </cell>
          <cell r="B15546">
            <v>67</v>
          </cell>
        </row>
        <row r="15547">
          <cell r="A15547" t="str">
            <v>230020041All</v>
          </cell>
          <cell r="B15547">
            <v>67</v>
          </cell>
        </row>
        <row r="15548">
          <cell r="A15548" t="str">
            <v>230040041All</v>
          </cell>
          <cell r="B15548">
            <v>67</v>
          </cell>
        </row>
        <row r="15549">
          <cell r="A15549" t="str">
            <v>300190041All</v>
          </cell>
          <cell r="B15549">
            <v>67</v>
          </cell>
        </row>
        <row r="15550">
          <cell r="A15550" t="str">
            <v>300330041All</v>
          </cell>
          <cell r="B15550">
            <v>67</v>
          </cell>
        </row>
        <row r="15551">
          <cell r="A15551" t="str">
            <v>300550041All</v>
          </cell>
          <cell r="B15551">
            <v>67</v>
          </cell>
        </row>
        <row r="15552">
          <cell r="A15552" t="str">
            <v>300910041All</v>
          </cell>
          <cell r="B15552">
            <v>67</v>
          </cell>
        </row>
        <row r="15553">
          <cell r="A15553" t="str">
            <v>490210091All</v>
          </cell>
          <cell r="B15553">
            <v>67</v>
          </cell>
        </row>
        <row r="15554">
          <cell r="A15554" t="str">
            <v>490410091All</v>
          </cell>
          <cell r="B15554">
            <v>67</v>
          </cell>
        </row>
        <row r="15555">
          <cell r="A15555" t="str">
            <v>130450016All</v>
          </cell>
          <cell r="B15555">
            <v>66</v>
          </cell>
        </row>
        <row r="15556">
          <cell r="A15556" t="str">
            <v>130530016All</v>
          </cell>
          <cell r="B15556">
            <v>66</v>
          </cell>
        </row>
        <row r="15557">
          <cell r="A15557" t="str">
            <v>130630016All</v>
          </cell>
          <cell r="B15557">
            <v>66</v>
          </cell>
        </row>
        <row r="15558">
          <cell r="A15558" t="str">
            <v>130770016All</v>
          </cell>
          <cell r="B15558">
            <v>66</v>
          </cell>
        </row>
        <row r="15559">
          <cell r="A15559" t="str">
            <v>130970016All</v>
          </cell>
          <cell r="B15559">
            <v>66</v>
          </cell>
        </row>
        <row r="15560">
          <cell r="A15560" t="str">
            <v>131430016All</v>
          </cell>
          <cell r="B15560">
            <v>66</v>
          </cell>
        </row>
        <row r="15561">
          <cell r="A15561" t="str">
            <v>131450016All</v>
          </cell>
          <cell r="B15561">
            <v>66</v>
          </cell>
        </row>
        <row r="15562">
          <cell r="A15562" t="str">
            <v>132150016All</v>
          </cell>
          <cell r="B15562">
            <v>66</v>
          </cell>
        </row>
        <row r="15563">
          <cell r="A15563" t="str">
            <v>132630016All</v>
          </cell>
          <cell r="B15563">
            <v>66</v>
          </cell>
        </row>
        <row r="15564">
          <cell r="A15564" t="str">
            <v>132850016All</v>
          </cell>
          <cell r="B15564">
            <v>66</v>
          </cell>
        </row>
        <row r="15565">
          <cell r="A15565" t="str">
            <v>132930016All</v>
          </cell>
          <cell r="B15565">
            <v>66</v>
          </cell>
        </row>
        <row r="15566">
          <cell r="A15566" t="str">
            <v>490490091All</v>
          </cell>
          <cell r="B15566">
            <v>66</v>
          </cell>
        </row>
        <row r="15567">
          <cell r="A15567" t="str">
            <v>040030051All</v>
          </cell>
          <cell r="B15567">
            <v>65</v>
          </cell>
        </row>
        <row r="15568">
          <cell r="A15568" t="str">
            <v>040090051All</v>
          </cell>
          <cell r="B15568">
            <v>65</v>
          </cell>
        </row>
        <row r="15569">
          <cell r="A15569" t="str">
            <v>040110051All</v>
          </cell>
          <cell r="B15569">
            <v>65</v>
          </cell>
        </row>
        <row r="15570">
          <cell r="A15570" t="str">
            <v>060070051All</v>
          </cell>
          <cell r="B15570">
            <v>65</v>
          </cell>
        </row>
        <row r="15571">
          <cell r="A15571" t="str">
            <v>060110051All</v>
          </cell>
          <cell r="B15571">
            <v>65</v>
          </cell>
        </row>
        <row r="15572">
          <cell r="A15572" t="str">
            <v>060950051All</v>
          </cell>
          <cell r="B15572">
            <v>65</v>
          </cell>
        </row>
        <row r="15573">
          <cell r="A15573" t="str">
            <v>061030051All</v>
          </cell>
          <cell r="B15573">
            <v>65</v>
          </cell>
        </row>
        <row r="15574">
          <cell r="A15574" t="str">
            <v>170170051All</v>
          </cell>
          <cell r="B15574">
            <v>65</v>
          </cell>
        </row>
        <row r="15575">
          <cell r="A15575" t="str">
            <v>170210051All</v>
          </cell>
          <cell r="B15575">
            <v>65</v>
          </cell>
        </row>
        <row r="15576">
          <cell r="A15576" t="str">
            <v>170290051All</v>
          </cell>
          <cell r="B15576">
            <v>65</v>
          </cell>
        </row>
        <row r="15577">
          <cell r="A15577" t="str">
            <v>170350051All</v>
          </cell>
          <cell r="B15577">
            <v>65</v>
          </cell>
        </row>
        <row r="15578">
          <cell r="A15578" t="str">
            <v>170410051All</v>
          </cell>
          <cell r="B15578">
            <v>65</v>
          </cell>
        </row>
        <row r="15579">
          <cell r="A15579" t="str">
            <v>170450051All</v>
          </cell>
          <cell r="B15579">
            <v>65</v>
          </cell>
        </row>
        <row r="15580">
          <cell r="A15580" t="str">
            <v>171370051All</v>
          </cell>
          <cell r="B15580">
            <v>65</v>
          </cell>
        </row>
        <row r="15581">
          <cell r="A15581" t="str">
            <v>171390051All</v>
          </cell>
          <cell r="B15581">
            <v>65</v>
          </cell>
        </row>
        <row r="15582">
          <cell r="A15582" t="str">
            <v>171670051All</v>
          </cell>
          <cell r="B15582">
            <v>65</v>
          </cell>
        </row>
        <row r="15583">
          <cell r="A15583" t="str">
            <v>171710051All</v>
          </cell>
          <cell r="B15583">
            <v>65</v>
          </cell>
        </row>
        <row r="15584">
          <cell r="A15584" t="str">
            <v>220450041All</v>
          </cell>
          <cell r="B15584">
            <v>65</v>
          </cell>
        </row>
        <row r="15585">
          <cell r="A15585" t="str">
            <v>220850051All</v>
          </cell>
          <cell r="B15585">
            <v>65</v>
          </cell>
        </row>
        <row r="15586">
          <cell r="A15586" t="str">
            <v>221150051All</v>
          </cell>
          <cell r="B15586">
            <v>65</v>
          </cell>
        </row>
        <row r="15587">
          <cell r="A15587" t="str">
            <v>061150051All</v>
          </cell>
          <cell r="B15587">
            <v>64</v>
          </cell>
        </row>
        <row r="15588">
          <cell r="A15588" t="str">
            <v>130390016All</v>
          </cell>
          <cell r="B15588">
            <v>64</v>
          </cell>
        </row>
        <row r="15589">
          <cell r="A15589" t="str">
            <v>130490016All</v>
          </cell>
          <cell r="B15589">
            <v>64</v>
          </cell>
        </row>
        <row r="15590">
          <cell r="A15590" t="str">
            <v>130510016All</v>
          </cell>
          <cell r="B15590">
            <v>64</v>
          </cell>
        </row>
        <row r="15591">
          <cell r="A15591" t="str">
            <v>131270016All</v>
          </cell>
          <cell r="B15591">
            <v>64</v>
          </cell>
        </row>
        <row r="15592">
          <cell r="A15592" t="str">
            <v>131790016All</v>
          </cell>
          <cell r="B15592">
            <v>64</v>
          </cell>
        </row>
        <row r="15593">
          <cell r="A15593" t="str">
            <v>131910016All</v>
          </cell>
          <cell r="B15593">
            <v>64</v>
          </cell>
        </row>
        <row r="15594">
          <cell r="A15594" t="str">
            <v>350010011All</v>
          </cell>
          <cell r="B15594">
            <v>64</v>
          </cell>
        </row>
        <row r="15595">
          <cell r="A15595" t="str">
            <v>350030011All</v>
          </cell>
          <cell r="B15595">
            <v>64</v>
          </cell>
        </row>
        <row r="15596">
          <cell r="A15596" t="str">
            <v>350060011All</v>
          </cell>
          <cell r="B15596">
            <v>64</v>
          </cell>
        </row>
        <row r="15597">
          <cell r="A15597" t="str">
            <v>350610011All</v>
          </cell>
          <cell r="B15597">
            <v>64</v>
          </cell>
        </row>
        <row r="15598">
          <cell r="A15598" t="str">
            <v>490470091All</v>
          </cell>
          <cell r="B15598">
            <v>64</v>
          </cell>
        </row>
        <row r="15599">
          <cell r="A15599" t="str">
            <v>080290011All</v>
          </cell>
          <cell r="B15599">
            <v>63</v>
          </cell>
        </row>
        <row r="15600">
          <cell r="A15600" t="str">
            <v>180910051Irrigated</v>
          </cell>
          <cell r="B15600">
            <v>63</v>
          </cell>
        </row>
        <row r="15601">
          <cell r="A15601" t="str">
            <v>470810051All</v>
          </cell>
          <cell r="B15601">
            <v>63</v>
          </cell>
        </row>
        <row r="15602">
          <cell r="A15602" t="str">
            <v>471010051All</v>
          </cell>
          <cell r="B15602">
            <v>63</v>
          </cell>
        </row>
        <row r="15603">
          <cell r="A15603" t="str">
            <v>471350051All</v>
          </cell>
          <cell r="B15603">
            <v>63</v>
          </cell>
        </row>
        <row r="15604">
          <cell r="A15604" t="str">
            <v>490450091All</v>
          </cell>
          <cell r="B15604">
            <v>63</v>
          </cell>
        </row>
        <row r="15605">
          <cell r="A15605" t="str">
            <v>040010011All</v>
          </cell>
          <cell r="B15605">
            <v>62</v>
          </cell>
        </row>
        <row r="15606">
          <cell r="A15606" t="str">
            <v>040050011All</v>
          </cell>
          <cell r="B15606">
            <v>62</v>
          </cell>
        </row>
        <row r="15607">
          <cell r="A15607" t="str">
            <v>040070011All</v>
          </cell>
          <cell r="B15607">
            <v>62</v>
          </cell>
        </row>
        <row r="15608">
          <cell r="A15608" t="str">
            <v>080330016Irrigated</v>
          </cell>
          <cell r="B15608">
            <v>62</v>
          </cell>
        </row>
        <row r="15609">
          <cell r="A15609" t="str">
            <v>130790016All</v>
          </cell>
          <cell r="B15609">
            <v>62</v>
          </cell>
        </row>
        <row r="15610">
          <cell r="A15610" t="str">
            <v>202090051All</v>
          </cell>
          <cell r="B15610">
            <v>62</v>
          </cell>
        </row>
        <row r="15611">
          <cell r="A15611" t="str">
            <v>220130051All</v>
          </cell>
          <cell r="B15611">
            <v>62</v>
          </cell>
        </row>
        <row r="15612">
          <cell r="A15612" t="str">
            <v>220170051All</v>
          </cell>
          <cell r="B15612">
            <v>62</v>
          </cell>
        </row>
        <row r="15613">
          <cell r="A15613" t="str">
            <v>220270051All</v>
          </cell>
          <cell r="B15613">
            <v>62</v>
          </cell>
        </row>
        <row r="15614">
          <cell r="A15614" t="str">
            <v>220370051Nonirrigated</v>
          </cell>
          <cell r="B15614">
            <v>62</v>
          </cell>
        </row>
        <row r="15615">
          <cell r="A15615" t="str">
            <v>220490051All</v>
          </cell>
          <cell r="B15615">
            <v>62</v>
          </cell>
        </row>
        <row r="15616">
          <cell r="A15616" t="str">
            <v>220610051All</v>
          </cell>
          <cell r="B15616">
            <v>62</v>
          </cell>
        </row>
        <row r="15617">
          <cell r="A15617" t="str">
            <v>220690016All</v>
          </cell>
          <cell r="B15617">
            <v>62</v>
          </cell>
        </row>
        <row r="15618">
          <cell r="A15618" t="str">
            <v>221110051All</v>
          </cell>
          <cell r="B15618">
            <v>62</v>
          </cell>
        </row>
        <row r="15619">
          <cell r="A15619" t="str">
            <v>280690041All</v>
          </cell>
          <cell r="B15619">
            <v>62</v>
          </cell>
        </row>
        <row r="15620">
          <cell r="A15620" t="str">
            <v>280990041All</v>
          </cell>
          <cell r="B15620">
            <v>62</v>
          </cell>
        </row>
        <row r="15621">
          <cell r="A15621" t="str">
            <v>300110041All</v>
          </cell>
          <cell r="B15621">
            <v>62</v>
          </cell>
        </row>
        <row r="15622">
          <cell r="A15622" t="str">
            <v>300230041All</v>
          </cell>
          <cell r="B15622">
            <v>62</v>
          </cell>
        </row>
        <row r="15623">
          <cell r="A15623" t="str">
            <v>300250041All</v>
          </cell>
          <cell r="B15623">
            <v>62</v>
          </cell>
        </row>
        <row r="15624">
          <cell r="A15624" t="str">
            <v>300290041All</v>
          </cell>
          <cell r="B15624">
            <v>62</v>
          </cell>
        </row>
        <row r="15625">
          <cell r="A15625" t="str">
            <v>300390041All</v>
          </cell>
          <cell r="B15625">
            <v>62</v>
          </cell>
        </row>
        <row r="15626">
          <cell r="A15626" t="str">
            <v>300470041All</v>
          </cell>
          <cell r="B15626">
            <v>62</v>
          </cell>
        </row>
        <row r="15627">
          <cell r="A15627" t="str">
            <v>300530041All</v>
          </cell>
          <cell r="B15627">
            <v>62</v>
          </cell>
        </row>
        <row r="15628">
          <cell r="A15628" t="str">
            <v>300610041All</v>
          </cell>
          <cell r="B15628">
            <v>62</v>
          </cell>
        </row>
        <row r="15629">
          <cell r="A15629" t="str">
            <v>300630041All</v>
          </cell>
          <cell r="B15629">
            <v>62</v>
          </cell>
        </row>
        <row r="15630">
          <cell r="A15630" t="str">
            <v>300750041All</v>
          </cell>
          <cell r="B15630">
            <v>62</v>
          </cell>
        </row>
        <row r="15631">
          <cell r="A15631" t="str">
            <v>300770041All</v>
          </cell>
          <cell r="B15631">
            <v>62</v>
          </cell>
        </row>
        <row r="15632">
          <cell r="A15632" t="str">
            <v>300810041All</v>
          </cell>
          <cell r="B15632">
            <v>62</v>
          </cell>
        </row>
        <row r="15633">
          <cell r="A15633" t="str">
            <v>300890041All</v>
          </cell>
          <cell r="B15633">
            <v>62</v>
          </cell>
        </row>
        <row r="15634">
          <cell r="A15634" t="str">
            <v>301090041All</v>
          </cell>
          <cell r="B15634">
            <v>62</v>
          </cell>
        </row>
        <row r="15635">
          <cell r="A15635" t="str">
            <v>410130091All</v>
          </cell>
          <cell r="B15635">
            <v>62</v>
          </cell>
        </row>
        <row r="15636">
          <cell r="A15636" t="str">
            <v>410170091All</v>
          </cell>
          <cell r="B15636">
            <v>62</v>
          </cell>
        </row>
        <row r="15637">
          <cell r="A15637" t="str">
            <v>560170016All</v>
          </cell>
          <cell r="B15637">
            <v>62</v>
          </cell>
        </row>
        <row r="15638">
          <cell r="A15638" t="str">
            <v>471830016All</v>
          </cell>
          <cell r="B15638">
            <v>61.04</v>
          </cell>
        </row>
        <row r="15639">
          <cell r="A15639" t="str">
            <v>190010051All</v>
          </cell>
          <cell r="B15639">
            <v>61</v>
          </cell>
        </row>
        <row r="15640">
          <cell r="A15640" t="str">
            <v>190050051All</v>
          </cell>
          <cell r="B15640">
            <v>61</v>
          </cell>
        </row>
        <row r="15641">
          <cell r="A15641" t="str">
            <v>190090051All</v>
          </cell>
          <cell r="B15641">
            <v>61</v>
          </cell>
        </row>
        <row r="15642">
          <cell r="A15642" t="str">
            <v>190110051All</v>
          </cell>
          <cell r="B15642">
            <v>61</v>
          </cell>
        </row>
        <row r="15643">
          <cell r="A15643" t="str">
            <v>190130051All</v>
          </cell>
          <cell r="B15643">
            <v>61</v>
          </cell>
        </row>
        <row r="15644">
          <cell r="A15644" t="str">
            <v>190170051All</v>
          </cell>
          <cell r="B15644">
            <v>61</v>
          </cell>
        </row>
        <row r="15645">
          <cell r="A15645" t="str">
            <v>190190051All</v>
          </cell>
          <cell r="B15645">
            <v>61</v>
          </cell>
        </row>
        <row r="15646">
          <cell r="A15646" t="str">
            <v>190210051All</v>
          </cell>
          <cell r="B15646">
            <v>61</v>
          </cell>
        </row>
        <row r="15647">
          <cell r="A15647" t="str">
            <v>190230051All</v>
          </cell>
          <cell r="B15647">
            <v>61</v>
          </cell>
        </row>
        <row r="15648">
          <cell r="A15648" t="str">
            <v>190250051All</v>
          </cell>
          <cell r="B15648">
            <v>61</v>
          </cell>
        </row>
        <row r="15649">
          <cell r="A15649" t="str">
            <v>190270051All</v>
          </cell>
          <cell r="B15649">
            <v>61</v>
          </cell>
        </row>
        <row r="15650">
          <cell r="A15650" t="str">
            <v>190290051All</v>
          </cell>
          <cell r="B15650">
            <v>61</v>
          </cell>
        </row>
        <row r="15651">
          <cell r="A15651" t="str">
            <v>190310051All</v>
          </cell>
          <cell r="B15651">
            <v>61</v>
          </cell>
        </row>
        <row r="15652">
          <cell r="A15652" t="str">
            <v>190330051All</v>
          </cell>
          <cell r="B15652">
            <v>61</v>
          </cell>
        </row>
        <row r="15653">
          <cell r="A15653" t="str">
            <v>190350051All</v>
          </cell>
          <cell r="B15653">
            <v>61</v>
          </cell>
        </row>
        <row r="15654">
          <cell r="A15654" t="str">
            <v>190370051All</v>
          </cell>
          <cell r="B15654">
            <v>61</v>
          </cell>
        </row>
        <row r="15655">
          <cell r="A15655" t="str">
            <v>190410051All</v>
          </cell>
          <cell r="B15655">
            <v>61</v>
          </cell>
        </row>
        <row r="15656">
          <cell r="A15656" t="str">
            <v>190430051All</v>
          </cell>
          <cell r="B15656">
            <v>61</v>
          </cell>
        </row>
        <row r="15657">
          <cell r="A15657" t="str">
            <v>190450051All</v>
          </cell>
          <cell r="B15657">
            <v>61</v>
          </cell>
        </row>
        <row r="15658">
          <cell r="A15658" t="str">
            <v>190470051All</v>
          </cell>
          <cell r="B15658">
            <v>61</v>
          </cell>
        </row>
        <row r="15659">
          <cell r="A15659" t="str">
            <v>190490051All</v>
          </cell>
          <cell r="B15659">
            <v>61</v>
          </cell>
        </row>
        <row r="15660">
          <cell r="A15660" t="str">
            <v>190550051All</v>
          </cell>
          <cell r="B15660">
            <v>61</v>
          </cell>
        </row>
        <row r="15661">
          <cell r="A15661" t="str">
            <v>190570051All</v>
          </cell>
          <cell r="B15661">
            <v>61</v>
          </cell>
        </row>
        <row r="15662">
          <cell r="A15662" t="str">
            <v>190590051All</v>
          </cell>
          <cell r="B15662">
            <v>61</v>
          </cell>
        </row>
        <row r="15663">
          <cell r="A15663" t="str">
            <v>190610051All</v>
          </cell>
          <cell r="B15663">
            <v>61</v>
          </cell>
        </row>
        <row r="15664">
          <cell r="A15664" t="str">
            <v>190630051All</v>
          </cell>
          <cell r="B15664">
            <v>61</v>
          </cell>
        </row>
        <row r="15665">
          <cell r="A15665" t="str">
            <v>190650051All</v>
          </cell>
          <cell r="B15665">
            <v>61</v>
          </cell>
        </row>
        <row r="15666">
          <cell r="A15666" t="str">
            <v>190670051All</v>
          </cell>
          <cell r="B15666">
            <v>61</v>
          </cell>
        </row>
        <row r="15667">
          <cell r="A15667" t="str">
            <v>190690051All</v>
          </cell>
          <cell r="B15667">
            <v>61</v>
          </cell>
        </row>
        <row r="15668">
          <cell r="A15668" t="str">
            <v>190730051All</v>
          </cell>
          <cell r="B15668">
            <v>61</v>
          </cell>
        </row>
        <row r="15669">
          <cell r="A15669" t="str">
            <v>190750051All</v>
          </cell>
          <cell r="B15669">
            <v>61</v>
          </cell>
        </row>
        <row r="15670">
          <cell r="A15670" t="str">
            <v>190770051All</v>
          </cell>
          <cell r="B15670">
            <v>61</v>
          </cell>
        </row>
        <row r="15671">
          <cell r="A15671" t="str">
            <v>190790051All</v>
          </cell>
          <cell r="B15671">
            <v>61</v>
          </cell>
        </row>
        <row r="15672">
          <cell r="A15672" t="str">
            <v>190810051All</v>
          </cell>
          <cell r="B15672">
            <v>61</v>
          </cell>
        </row>
        <row r="15673">
          <cell r="A15673" t="str">
            <v>190830051All</v>
          </cell>
          <cell r="B15673">
            <v>61</v>
          </cell>
        </row>
        <row r="15674">
          <cell r="A15674" t="str">
            <v>190870051All</v>
          </cell>
          <cell r="B15674">
            <v>61</v>
          </cell>
        </row>
        <row r="15675">
          <cell r="A15675" t="str">
            <v>190890051All</v>
          </cell>
          <cell r="B15675">
            <v>61</v>
          </cell>
        </row>
        <row r="15676">
          <cell r="A15676" t="str">
            <v>190910051All</v>
          </cell>
          <cell r="B15676">
            <v>61</v>
          </cell>
        </row>
        <row r="15677">
          <cell r="A15677" t="str">
            <v>190930051All</v>
          </cell>
          <cell r="B15677">
            <v>61</v>
          </cell>
        </row>
        <row r="15678">
          <cell r="A15678" t="str">
            <v>190950051All</v>
          </cell>
          <cell r="B15678">
            <v>61</v>
          </cell>
        </row>
        <row r="15679">
          <cell r="A15679" t="str">
            <v>190970051All</v>
          </cell>
          <cell r="B15679">
            <v>61</v>
          </cell>
        </row>
        <row r="15680">
          <cell r="A15680" t="str">
            <v>190990051All</v>
          </cell>
          <cell r="B15680">
            <v>61</v>
          </cell>
        </row>
        <row r="15681">
          <cell r="A15681" t="str">
            <v>191010051All</v>
          </cell>
          <cell r="B15681">
            <v>61</v>
          </cell>
        </row>
        <row r="15682">
          <cell r="A15682" t="str">
            <v>191050051All</v>
          </cell>
          <cell r="B15682">
            <v>61</v>
          </cell>
        </row>
        <row r="15683">
          <cell r="A15683" t="str">
            <v>191070051All</v>
          </cell>
          <cell r="B15683">
            <v>61</v>
          </cell>
        </row>
        <row r="15684">
          <cell r="A15684" t="str">
            <v>191090051All</v>
          </cell>
          <cell r="B15684">
            <v>61</v>
          </cell>
        </row>
        <row r="15685">
          <cell r="A15685" t="str">
            <v>191110051All</v>
          </cell>
          <cell r="B15685">
            <v>61</v>
          </cell>
        </row>
        <row r="15686">
          <cell r="A15686" t="str">
            <v>191130051All</v>
          </cell>
          <cell r="B15686">
            <v>61</v>
          </cell>
        </row>
        <row r="15687">
          <cell r="A15687" t="str">
            <v>191150051All</v>
          </cell>
          <cell r="B15687">
            <v>61</v>
          </cell>
        </row>
        <row r="15688">
          <cell r="A15688" t="str">
            <v>191170051All</v>
          </cell>
          <cell r="B15688">
            <v>61</v>
          </cell>
        </row>
        <row r="15689">
          <cell r="A15689" t="str">
            <v>191190051All</v>
          </cell>
          <cell r="B15689">
            <v>61</v>
          </cell>
        </row>
        <row r="15690">
          <cell r="A15690" t="str">
            <v>191210051All</v>
          </cell>
          <cell r="B15690">
            <v>61</v>
          </cell>
        </row>
        <row r="15691">
          <cell r="A15691" t="str">
            <v>191230051All</v>
          </cell>
          <cell r="B15691">
            <v>61</v>
          </cell>
        </row>
        <row r="15692">
          <cell r="A15692" t="str">
            <v>191250051All</v>
          </cell>
          <cell r="B15692">
            <v>61</v>
          </cell>
        </row>
        <row r="15693">
          <cell r="A15693" t="str">
            <v>191270051All</v>
          </cell>
          <cell r="B15693">
            <v>61</v>
          </cell>
        </row>
        <row r="15694">
          <cell r="A15694" t="str">
            <v>191310051All</v>
          </cell>
          <cell r="B15694">
            <v>61</v>
          </cell>
        </row>
        <row r="15695">
          <cell r="A15695" t="str">
            <v>191350051All</v>
          </cell>
          <cell r="B15695">
            <v>61</v>
          </cell>
        </row>
        <row r="15696">
          <cell r="A15696" t="str">
            <v>191390051All</v>
          </cell>
          <cell r="B15696">
            <v>61</v>
          </cell>
        </row>
        <row r="15697">
          <cell r="A15697" t="str">
            <v>191410051All</v>
          </cell>
          <cell r="B15697">
            <v>61</v>
          </cell>
        </row>
        <row r="15698">
          <cell r="A15698" t="str">
            <v>191430051All</v>
          </cell>
          <cell r="B15698">
            <v>61</v>
          </cell>
        </row>
        <row r="15699">
          <cell r="A15699" t="str">
            <v>191470051All</v>
          </cell>
          <cell r="B15699">
            <v>61</v>
          </cell>
        </row>
        <row r="15700">
          <cell r="A15700" t="str">
            <v>191490051All</v>
          </cell>
          <cell r="B15700">
            <v>61</v>
          </cell>
        </row>
        <row r="15701">
          <cell r="A15701" t="str">
            <v>191510051All</v>
          </cell>
          <cell r="B15701">
            <v>61</v>
          </cell>
        </row>
        <row r="15702">
          <cell r="A15702" t="str">
            <v>191530051All</v>
          </cell>
          <cell r="B15702">
            <v>61</v>
          </cell>
        </row>
        <row r="15703">
          <cell r="A15703" t="str">
            <v>191570051All</v>
          </cell>
          <cell r="B15703">
            <v>61</v>
          </cell>
        </row>
        <row r="15704">
          <cell r="A15704" t="str">
            <v>191610051All</v>
          </cell>
          <cell r="B15704">
            <v>61</v>
          </cell>
        </row>
        <row r="15705">
          <cell r="A15705" t="str">
            <v>191630051All</v>
          </cell>
          <cell r="B15705">
            <v>61</v>
          </cell>
        </row>
        <row r="15706">
          <cell r="A15706" t="str">
            <v>191670051All</v>
          </cell>
          <cell r="B15706">
            <v>61</v>
          </cell>
        </row>
        <row r="15707">
          <cell r="A15707" t="str">
            <v>191690051All</v>
          </cell>
          <cell r="B15707">
            <v>61</v>
          </cell>
        </row>
        <row r="15708">
          <cell r="A15708" t="str">
            <v>191710051All</v>
          </cell>
          <cell r="B15708">
            <v>61</v>
          </cell>
        </row>
        <row r="15709">
          <cell r="A15709" t="str">
            <v>191790051All</v>
          </cell>
          <cell r="B15709">
            <v>61</v>
          </cell>
        </row>
        <row r="15710">
          <cell r="A15710" t="str">
            <v>191810051All</v>
          </cell>
          <cell r="B15710">
            <v>61</v>
          </cell>
        </row>
        <row r="15711">
          <cell r="A15711" t="str">
            <v>191830051All</v>
          </cell>
          <cell r="B15711">
            <v>61</v>
          </cell>
        </row>
        <row r="15712">
          <cell r="A15712" t="str">
            <v>191870051All</v>
          </cell>
          <cell r="B15712">
            <v>61</v>
          </cell>
        </row>
        <row r="15713">
          <cell r="A15713" t="str">
            <v>191890051All</v>
          </cell>
          <cell r="B15713">
            <v>61</v>
          </cell>
        </row>
        <row r="15714">
          <cell r="A15714" t="str">
            <v>191910051All</v>
          </cell>
          <cell r="B15714">
            <v>61</v>
          </cell>
        </row>
        <row r="15715">
          <cell r="A15715" t="str">
            <v>191930051All</v>
          </cell>
          <cell r="B15715">
            <v>61</v>
          </cell>
        </row>
        <row r="15716">
          <cell r="A15716" t="str">
            <v>191950051All</v>
          </cell>
          <cell r="B15716">
            <v>61</v>
          </cell>
        </row>
        <row r="15717">
          <cell r="A15717" t="str">
            <v>191970051All</v>
          </cell>
          <cell r="B15717">
            <v>61</v>
          </cell>
        </row>
        <row r="15718">
          <cell r="A15718" t="str">
            <v>210630041All</v>
          </cell>
          <cell r="B15718">
            <v>61</v>
          </cell>
        </row>
        <row r="15719">
          <cell r="A15719" t="str">
            <v>220590051All</v>
          </cell>
          <cell r="B15719">
            <v>61</v>
          </cell>
        </row>
        <row r="15720">
          <cell r="A15720" t="str">
            <v>221210051All</v>
          </cell>
          <cell r="B15720">
            <v>61</v>
          </cell>
        </row>
        <row r="15721">
          <cell r="A15721" t="str">
            <v>350310011All</v>
          </cell>
          <cell r="B15721">
            <v>61</v>
          </cell>
        </row>
        <row r="15722">
          <cell r="A15722" t="str">
            <v>410070016All</v>
          </cell>
          <cell r="B15722">
            <v>61</v>
          </cell>
        </row>
        <row r="15723">
          <cell r="A15723" t="str">
            <v>410410016All</v>
          </cell>
          <cell r="B15723">
            <v>61</v>
          </cell>
        </row>
        <row r="15724">
          <cell r="A15724" t="str">
            <v>410570016All</v>
          </cell>
          <cell r="B15724">
            <v>61</v>
          </cell>
        </row>
        <row r="15725">
          <cell r="A15725" t="str">
            <v>011130016All</v>
          </cell>
          <cell r="B15725">
            <v>60</v>
          </cell>
        </row>
        <row r="15726">
          <cell r="A15726" t="str">
            <v>080770091All</v>
          </cell>
          <cell r="B15726">
            <v>60</v>
          </cell>
        </row>
        <row r="15727">
          <cell r="A15727" t="str">
            <v>080910091All</v>
          </cell>
          <cell r="B15727">
            <v>60</v>
          </cell>
        </row>
        <row r="15728">
          <cell r="A15728" t="str">
            <v>130290016All</v>
          </cell>
          <cell r="B15728">
            <v>60</v>
          </cell>
        </row>
        <row r="15729">
          <cell r="A15729" t="str">
            <v>170110091All</v>
          </cell>
          <cell r="B15729">
            <v>60</v>
          </cell>
        </row>
        <row r="15730">
          <cell r="A15730" t="str">
            <v>171570091All</v>
          </cell>
          <cell r="B15730">
            <v>60</v>
          </cell>
        </row>
        <row r="15731">
          <cell r="A15731" t="str">
            <v>220310051All</v>
          </cell>
          <cell r="B15731">
            <v>60</v>
          </cell>
        </row>
        <row r="15732">
          <cell r="A15732" t="str">
            <v>220810051All</v>
          </cell>
          <cell r="B15732">
            <v>60</v>
          </cell>
        </row>
        <row r="15733">
          <cell r="A15733" t="str">
            <v>221170051All</v>
          </cell>
          <cell r="B15733">
            <v>60</v>
          </cell>
        </row>
        <row r="15734">
          <cell r="A15734" t="str">
            <v>221190051All</v>
          </cell>
          <cell r="B15734">
            <v>60</v>
          </cell>
        </row>
        <row r="15735">
          <cell r="A15735" t="str">
            <v>292150041All</v>
          </cell>
          <cell r="B15735">
            <v>60</v>
          </cell>
        </row>
        <row r="15736">
          <cell r="A15736" t="str">
            <v>410310091All</v>
          </cell>
          <cell r="B15736">
            <v>60</v>
          </cell>
        </row>
        <row r="15737">
          <cell r="A15737" t="str">
            <v>490550091All</v>
          </cell>
          <cell r="B15737">
            <v>60</v>
          </cell>
        </row>
        <row r="15738">
          <cell r="A15738" t="str">
            <v>560010091All</v>
          </cell>
          <cell r="B15738">
            <v>60</v>
          </cell>
        </row>
        <row r="15739">
          <cell r="A15739" t="str">
            <v>560070091All</v>
          </cell>
          <cell r="B15739">
            <v>60</v>
          </cell>
        </row>
        <row r="15740">
          <cell r="A15740" t="str">
            <v>220030051All</v>
          </cell>
          <cell r="B15740">
            <v>59</v>
          </cell>
        </row>
        <row r="15741">
          <cell r="A15741" t="str">
            <v>220230051All</v>
          </cell>
          <cell r="B15741">
            <v>59</v>
          </cell>
        </row>
        <row r="15742">
          <cell r="A15742" t="str">
            <v>221010051All</v>
          </cell>
          <cell r="B15742">
            <v>59</v>
          </cell>
        </row>
        <row r="15743">
          <cell r="A15743" t="str">
            <v>490010091All</v>
          </cell>
          <cell r="B15743">
            <v>59</v>
          </cell>
        </row>
        <row r="15744">
          <cell r="A15744" t="str">
            <v>490130091All</v>
          </cell>
          <cell r="B15744">
            <v>59</v>
          </cell>
        </row>
        <row r="15745">
          <cell r="A15745" t="str">
            <v>490330091All</v>
          </cell>
          <cell r="B15745">
            <v>59</v>
          </cell>
        </row>
        <row r="15746">
          <cell r="A15746" t="str">
            <v>490570091All</v>
          </cell>
          <cell r="B15746">
            <v>59</v>
          </cell>
        </row>
        <row r="15747">
          <cell r="A15747" t="str">
            <v>061050011All</v>
          </cell>
          <cell r="B15747">
            <v>58</v>
          </cell>
        </row>
        <row r="15748">
          <cell r="A15748" t="str">
            <v>160150016All</v>
          </cell>
          <cell r="B15748">
            <v>58</v>
          </cell>
        </row>
        <row r="15749">
          <cell r="A15749" t="str">
            <v>160590016All</v>
          </cell>
          <cell r="B15749">
            <v>58</v>
          </cell>
        </row>
        <row r="15750">
          <cell r="A15750" t="str">
            <v>220210016All</v>
          </cell>
          <cell r="B15750">
            <v>58</v>
          </cell>
        </row>
        <row r="15751">
          <cell r="A15751" t="str">
            <v>220210016Nonirrigated</v>
          </cell>
          <cell r="B15751">
            <v>58</v>
          </cell>
        </row>
        <row r="15752">
          <cell r="A15752" t="str">
            <v>220250016Nonirrigated</v>
          </cell>
          <cell r="B15752">
            <v>58</v>
          </cell>
        </row>
        <row r="15753">
          <cell r="A15753" t="str">
            <v>221130051All</v>
          </cell>
          <cell r="B15753">
            <v>58</v>
          </cell>
        </row>
        <row r="15754">
          <cell r="A15754" t="str">
            <v>300030041Nonirrigated</v>
          </cell>
          <cell r="B15754">
            <v>58</v>
          </cell>
        </row>
        <row r="15755">
          <cell r="A15755" t="str">
            <v>300370041Nonirrigated</v>
          </cell>
          <cell r="B15755">
            <v>58</v>
          </cell>
        </row>
        <row r="15756">
          <cell r="A15756" t="str">
            <v>300550041Nonirrigated</v>
          </cell>
          <cell r="B15756">
            <v>58</v>
          </cell>
        </row>
        <row r="15757">
          <cell r="A15757" t="str">
            <v>300950041Nonirrigated</v>
          </cell>
          <cell r="B15757">
            <v>58</v>
          </cell>
        </row>
        <row r="15758">
          <cell r="A15758" t="str">
            <v>490070091All</v>
          </cell>
          <cell r="B15758">
            <v>58</v>
          </cell>
        </row>
        <row r="15759">
          <cell r="A15759" t="str">
            <v>490090091All</v>
          </cell>
          <cell r="B15759">
            <v>58</v>
          </cell>
        </row>
        <row r="15760">
          <cell r="A15760" t="str">
            <v>490110091All</v>
          </cell>
          <cell r="B15760">
            <v>58</v>
          </cell>
        </row>
        <row r="15761">
          <cell r="A15761" t="str">
            <v>490170091All</v>
          </cell>
          <cell r="B15761">
            <v>58</v>
          </cell>
        </row>
        <row r="15762">
          <cell r="A15762" t="str">
            <v>490190091All</v>
          </cell>
          <cell r="B15762">
            <v>58</v>
          </cell>
        </row>
        <row r="15763">
          <cell r="A15763" t="str">
            <v>490230091All</v>
          </cell>
          <cell r="B15763">
            <v>58</v>
          </cell>
        </row>
        <row r="15764">
          <cell r="A15764" t="str">
            <v>490250091All</v>
          </cell>
          <cell r="B15764">
            <v>58</v>
          </cell>
        </row>
        <row r="15765">
          <cell r="A15765" t="str">
            <v>490310091All</v>
          </cell>
          <cell r="B15765">
            <v>58</v>
          </cell>
        </row>
        <row r="15766">
          <cell r="A15766" t="str">
            <v>490350091All</v>
          </cell>
          <cell r="B15766">
            <v>58</v>
          </cell>
        </row>
        <row r="15767">
          <cell r="A15767" t="str">
            <v>490370091All</v>
          </cell>
          <cell r="B15767">
            <v>58</v>
          </cell>
        </row>
        <row r="15768">
          <cell r="A15768" t="str">
            <v>490430091All</v>
          </cell>
          <cell r="B15768">
            <v>58</v>
          </cell>
        </row>
        <row r="15769">
          <cell r="A15769" t="str">
            <v>490510091All</v>
          </cell>
          <cell r="B15769">
            <v>58</v>
          </cell>
        </row>
        <row r="15770">
          <cell r="A15770" t="str">
            <v>490530091All</v>
          </cell>
          <cell r="B15770">
            <v>58</v>
          </cell>
        </row>
        <row r="15771">
          <cell r="A15771" t="str">
            <v>050250051All</v>
          </cell>
          <cell r="B15771">
            <v>57</v>
          </cell>
        </row>
        <row r="15772">
          <cell r="A15772" t="str">
            <v>050390051All</v>
          </cell>
          <cell r="B15772">
            <v>57</v>
          </cell>
        </row>
        <row r="15773">
          <cell r="A15773" t="str">
            <v>050570051All</v>
          </cell>
          <cell r="B15773">
            <v>57</v>
          </cell>
        </row>
        <row r="15774">
          <cell r="A15774" t="str">
            <v>050610051All</v>
          </cell>
          <cell r="B15774">
            <v>57</v>
          </cell>
        </row>
        <row r="15775">
          <cell r="A15775" t="str">
            <v>051090051All</v>
          </cell>
          <cell r="B15775">
            <v>57</v>
          </cell>
        </row>
        <row r="15776">
          <cell r="A15776" t="str">
            <v>051330051All</v>
          </cell>
          <cell r="B15776">
            <v>57</v>
          </cell>
        </row>
        <row r="15777">
          <cell r="A15777" t="str">
            <v>051490051All</v>
          </cell>
          <cell r="B15777">
            <v>57</v>
          </cell>
        </row>
        <row r="15778">
          <cell r="A15778" t="str">
            <v>061050091All</v>
          </cell>
          <cell r="B15778">
            <v>57</v>
          </cell>
        </row>
        <row r="15779">
          <cell r="A15779" t="str">
            <v>130130041All</v>
          </cell>
          <cell r="B15779">
            <v>57</v>
          </cell>
        </row>
        <row r="15780">
          <cell r="A15780" t="str">
            <v>210910051All</v>
          </cell>
          <cell r="B15780">
            <v>57</v>
          </cell>
        </row>
        <row r="15781">
          <cell r="A15781" t="str">
            <v>211490051All</v>
          </cell>
          <cell r="B15781">
            <v>57</v>
          </cell>
        </row>
        <row r="15782">
          <cell r="A15782" t="str">
            <v>211830051All</v>
          </cell>
          <cell r="B15782">
            <v>57</v>
          </cell>
        </row>
        <row r="15783">
          <cell r="A15783" t="str">
            <v>220450051All</v>
          </cell>
          <cell r="B15783">
            <v>57</v>
          </cell>
        </row>
        <row r="15784">
          <cell r="A15784" t="str">
            <v>220470051All</v>
          </cell>
          <cell r="B15784">
            <v>57</v>
          </cell>
        </row>
        <row r="15785">
          <cell r="A15785" t="str">
            <v>291670051All</v>
          </cell>
          <cell r="B15785">
            <v>57</v>
          </cell>
        </row>
        <row r="15786">
          <cell r="A15786" t="str">
            <v>300070041All</v>
          </cell>
          <cell r="B15786">
            <v>57</v>
          </cell>
        </row>
        <row r="15787">
          <cell r="A15787" t="str">
            <v>300130041All</v>
          </cell>
          <cell r="B15787">
            <v>57</v>
          </cell>
        </row>
        <row r="15788">
          <cell r="A15788" t="str">
            <v>300270041All</v>
          </cell>
          <cell r="B15788">
            <v>57</v>
          </cell>
        </row>
        <row r="15789">
          <cell r="A15789" t="str">
            <v>300370041All</v>
          </cell>
          <cell r="B15789">
            <v>57</v>
          </cell>
        </row>
        <row r="15790">
          <cell r="A15790" t="str">
            <v>300490041All</v>
          </cell>
          <cell r="B15790">
            <v>57</v>
          </cell>
        </row>
        <row r="15791">
          <cell r="A15791" t="str">
            <v>300590041All</v>
          </cell>
          <cell r="B15791">
            <v>57</v>
          </cell>
        </row>
        <row r="15792">
          <cell r="A15792" t="str">
            <v>300690041All</v>
          </cell>
          <cell r="B15792">
            <v>57</v>
          </cell>
        </row>
        <row r="15793">
          <cell r="A15793" t="str">
            <v>410230091All</v>
          </cell>
          <cell r="B15793">
            <v>57</v>
          </cell>
        </row>
        <row r="15794">
          <cell r="A15794" t="str">
            <v>410250091All</v>
          </cell>
          <cell r="B15794">
            <v>57</v>
          </cell>
        </row>
        <row r="15795">
          <cell r="A15795" t="str">
            <v>410370091All</v>
          </cell>
          <cell r="B15795">
            <v>57</v>
          </cell>
        </row>
        <row r="15796">
          <cell r="A15796" t="str">
            <v>410690091All</v>
          </cell>
          <cell r="B15796">
            <v>57</v>
          </cell>
        </row>
        <row r="15797">
          <cell r="A15797" t="str">
            <v>490150091All</v>
          </cell>
          <cell r="B15797">
            <v>57</v>
          </cell>
        </row>
        <row r="15798">
          <cell r="A15798" t="str">
            <v>490070051All</v>
          </cell>
          <cell r="B15798">
            <v>56.9</v>
          </cell>
        </row>
        <row r="15799">
          <cell r="A15799" t="str">
            <v>490150051All</v>
          </cell>
          <cell r="B15799">
            <v>56.9</v>
          </cell>
        </row>
        <row r="15800">
          <cell r="A15800" t="str">
            <v>490390051All</v>
          </cell>
          <cell r="B15800">
            <v>56.9</v>
          </cell>
        </row>
        <row r="15801">
          <cell r="A15801" t="str">
            <v>515700041All</v>
          </cell>
          <cell r="B15801">
            <v>56.7</v>
          </cell>
        </row>
        <row r="15802">
          <cell r="A15802" t="str">
            <v>517900091All</v>
          </cell>
          <cell r="B15802">
            <v>56.7</v>
          </cell>
        </row>
        <row r="15803">
          <cell r="A15803" t="str">
            <v>518200091All</v>
          </cell>
          <cell r="B15803">
            <v>56.7</v>
          </cell>
        </row>
        <row r="15804">
          <cell r="A15804" t="str">
            <v>050510051All</v>
          </cell>
          <cell r="B15804">
            <v>56</v>
          </cell>
        </row>
        <row r="15805">
          <cell r="A15805" t="str">
            <v>050590051All</v>
          </cell>
          <cell r="B15805">
            <v>56</v>
          </cell>
        </row>
        <row r="15806">
          <cell r="A15806" t="str">
            <v>050970051All</v>
          </cell>
          <cell r="B15806">
            <v>56</v>
          </cell>
        </row>
        <row r="15807">
          <cell r="A15807" t="str">
            <v>051250051All</v>
          </cell>
          <cell r="B15807">
            <v>56</v>
          </cell>
        </row>
        <row r="15808">
          <cell r="A15808" t="str">
            <v>080230016All</v>
          </cell>
          <cell r="B15808">
            <v>56</v>
          </cell>
        </row>
        <row r="15809">
          <cell r="A15809" t="str">
            <v>220000016Nonirrigated</v>
          </cell>
          <cell r="B15809">
            <v>56</v>
          </cell>
        </row>
        <row r="15810">
          <cell r="A15810" t="str">
            <v>221270051All</v>
          </cell>
          <cell r="B15810">
            <v>56</v>
          </cell>
        </row>
        <row r="15811">
          <cell r="A15811" t="str">
            <v>311130051All</v>
          </cell>
          <cell r="B15811">
            <v>56</v>
          </cell>
        </row>
        <row r="15812">
          <cell r="A15812" t="str">
            <v>400570041All</v>
          </cell>
          <cell r="B15812">
            <v>56</v>
          </cell>
        </row>
        <row r="15813">
          <cell r="A15813" t="str">
            <v>410010091All</v>
          </cell>
          <cell r="B15813">
            <v>56</v>
          </cell>
        </row>
        <row r="15814">
          <cell r="A15814" t="str">
            <v>470030051All</v>
          </cell>
          <cell r="B15814">
            <v>56</v>
          </cell>
        </row>
        <row r="15815">
          <cell r="A15815" t="str">
            <v>471170051All</v>
          </cell>
          <cell r="B15815">
            <v>56</v>
          </cell>
        </row>
        <row r="15816">
          <cell r="A15816" t="str">
            <v>471650091All</v>
          </cell>
          <cell r="B15816">
            <v>56</v>
          </cell>
        </row>
        <row r="15817">
          <cell r="A15817" t="str">
            <v>490410016All</v>
          </cell>
          <cell r="B15817">
            <v>56</v>
          </cell>
        </row>
        <row r="15818">
          <cell r="A15818" t="str">
            <v>530050016All</v>
          </cell>
          <cell r="B15818">
            <v>56</v>
          </cell>
        </row>
        <row r="15819">
          <cell r="A15819" t="str">
            <v>530070016All</v>
          </cell>
          <cell r="B15819">
            <v>56</v>
          </cell>
        </row>
        <row r="15820">
          <cell r="A15820" t="str">
            <v>560370091All</v>
          </cell>
          <cell r="B15820">
            <v>56</v>
          </cell>
        </row>
        <row r="15821">
          <cell r="A15821" t="str">
            <v>461370041All</v>
          </cell>
          <cell r="B15821">
            <v>55.4</v>
          </cell>
        </row>
        <row r="15822">
          <cell r="A15822" t="str">
            <v>050130041All</v>
          </cell>
          <cell r="B15822">
            <v>55</v>
          </cell>
        </row>
        <row r="15823">
          <cell r="A15823" t="str">
            <v>220110016All</v>
          </cell>
          <cell r="B15823">
            <v>55</v>
          </cell>
        </row>
        <row r="15824">
          <cell r="A15824" t="str">
            <v>220250016All</v>
          </cell>
          <cell r="B15824">
            <v>55</v>
          </cell>
        </row>
        <row r="15825">
          <cell r="A15825" t="str">
            <v>220370016Nonirrigated</v>
          </cell>
          <cell r="B15825">
            <v>55</v>
          </cell>
        </row>
        <row r="15826">
          <cell r="A15826" t="str">
            <v>220550016All</v>
          </cell>
          <cell r="B15826">
            <v>55</v>
          </cell>
        </row>
        <row r="15827">
          <cell r="A15827" t="str">
            <v>220990051All</v>
          </cell>
          <cell r="B15827">
            <v>55</v>
          </cell>
        </row>
        <row r="15828">
          <cell r="A15828" t="str">
            <v>221050016All</v>
          </cell>
          <cell r="B15828">
            <v>55</v>
          </cell>
        </row>
        <row r="15829">
          <cell r="A15829" t="str">
            <v>221050016Nonirrigated</v>
          </cell>
          <cell r="B15829">
            <v>55</v>
          </cell>
        </row>
        <row r="15830">
          <cell r="A15830" t="str">
            <v>221070016Nonirrigated</v>
          </cell>
          <cell r="B15830">
            <v>55</v>
          </cell>
        </row>
        <row r="15831">
          <cell r="A15831" t="str">
            <v>381050041All</v>
          </cell>
          <cell r="B15831">
            <v>55</v>
          </cell>
        </row>
        <row r="15832">
          <cell r="A15832" t="str">
            <v>381050041Nonirrigated</v>
          </cell>
          <cell r="B15832">
            <v>55</v>
          </cell>
        </row>
        <row r="15833">
          <cell r="A15833" t="str">
            <v>410070011All</v>
          </cell>
          <cell r="B15833">
            <v>55</v>
          </cell>
        </row>
        <row r="15834">
          <cell r="A15834" t="str">
            <v>410410011All</v>
          </cell>
          <cell r="B15834">
            <v>55</v>
          </cell>
        </row>
        <row r="15835">
          <cell r="A15835" t="str">
            <v>410570011All</v>
          </cell>
          <cell r="B15835">
            <v>55</v>
          </cell>
        </row>
        <row r="15836">
          <cell r="A15836" t="str">
            <v>490090016All</v>
          </cell>
          <cell r="B15836">
            <v>55</v>
          </cell>
        </row>
        <row r="15837">
          <cell r="A15837" t="str">
            <v>490110016All</v>
          </cell>
          <cell r="B15837">
            <v>55</v>
          </cell>
        </row>
        <row r="15838">
          <cell r="A15838" t="str">
            <v>490170016All</v>
          </cell>
          <cell r="B15838">
            <v>55</v>
          </cell>
        </row>
        <row r="15839">
          <cell r="A15839" t="str">
            <v>490190016All</v>
          </cell>
          <cell r="B15839">
            <v>55</v>
          </cell>
        </row>
        <row r="15840">
          <cell r="A15840" t="str">
            <v>490210016All</v>
          </cell>
          <cell r="B15840">
            <v>55</v>
          </cell>
        </row>
        <row r="15841">
          <cell r="A15841" t="str">
            <v>490250016All</v>
          </cell>
          <cell r="B15841">
            <v>55</v>
          </cell>
        </row>
        <row r="15842">
          <cell r="A15842" t="str">
            <v>490290016All</v>
          </cell>
          <cell r="B15842">
            <v>55</v>
          </cell>
        </row>
        <row r="15843">
          <cell r="A15843" t="str">
            <v>490310016All</v>
          </cell>
          <cell r="B15843">
            <v>55</v>
          </cell>
        </row>
        <row r="15844">
          <cell r="A15844" t="str">
            <v>490350016All</v>
          </cell>
          <cell r="B15844">
            <v>55</v>
          </cell>
        </row>
        <row r="15845">
          <cell r="A15845" t="str">
            <v>490510016All</v>
          </cell>
          <cell r="B15845">
            <v>55</v>
          </cell>
        </row>
        <row r="15846">
          <cell r="A15846" t="str">
            <v>490530016All</v>
          </cell>
          <cell r="B15846">
            <v>55</v>
          </cell>
        </row>
        <row r="15847">
          <cell r="A15847" t="str">
            <v>490550016All</v>
          </cell>
          <cell r="B15847">
            <v>55</v>
          </cell>
        </row>
        <row r="15848">
          <cell r="A15848" t="str">
            <v>490570016All</v>
          </cell>
          <cell r="B15848">
            <v>55</v>
          </cell>
        </row>
        <row r="15849">
          <cell r="A15849" t="str">
            <v>530090091All</v>
          </cell>
          <cell r="B15849">
            <v>55</v>
          </cell>
        </row>
        <row r="15850">
          <cell r="A15850" t="str">
            <v>530150091All</v>
          </cell>
          <cell r="B15850">
            <v>55</v>
          </cell>
        </row>
        <row r="15851">
          <cell r="A15851" t="str">
            <v>530270091All</v>
          </cell>
          <cell r="B15851">
            <v>55</v>
          </cell>
        </row>
        <row r="15852">
          <cell r="A15852" t="str">
            <v>530310091All</v>
          </cell>
          <cell r="B15852">
            <v>55</v>
          </cell>
        </row>
        <row r="15853">
          <cell r="A15853" t="str">
            <v>530330091All</v>
          </cell>
          <cell r="B15853">
            <v>55</v>
          </cell>
        </row>
        <row r="15854">
          <cell r="A15854" t="str">
            <v>530350091All</v>
          </cell>
          <cell r="B15854">
            <v>55</v>
          </cell>
        </row>
        <row r="15855">
          <cell r="A15855" t="str">
            <v>530410091All</v>
          </cell>
          <cell r="B15855">
            <v>55</v>
          </cell>
        </row>
        <row r="15856">
          <cell r="A15856" t="str">
            <v>530450091All</v>
          </cell>
          <cell r="B15856">
            <v>55</v>
          </cell>
        </row>
        <row r="15857">
          <cell r="A15857" t="str">
            <v>530490091All</v>
          </cell>
          <cell r="B15857">
            <v>55</v>
          </cell>
        </row>
        <row r="15858">
          <cell r="A15858" t="str">
            <v>530530091All</v>
          </cell>
          <cell r="B15858">
            <v>55</v>
          </cell>
        </row>
        <row r="15859">
          <cell r="A15859" t="str">
            <v>530550091All</v>
          </cell>
          <cell r="B15859">
            <v>55</v>
          </cell>
        </row>
        <row r="15860">
          <cell r="A15860" t="str">
            <v>530590091All</v>
          </cell>
          <cell r="B15860">
            <v>55</v>
          </cell>
        </row>
        <row r="15861">
          <cell r="A15861" t="str">
            <v>530670091All</v>
          </cell>
          <cell r="B15861">
            <v>55</v>
          </cell>
        </row>
        <row r="15862">
          <cell r="A15862" t="str">
            <v>530690091All</v>
          </cell>
          <cell r="B15862">
            <v>55</v>
          </cell>
        </row>
        <row r="15863">
          <cell r="A15863" t="str">
            <v>530730091All</v>
          </cell>
          <cell r="B15863">
            <v>55</v>
          </cell>
        </row>
        <row r="15864">
          <cell r="A15864" t="str">
            <v>060890091All</v>
          </cell>
          <cell r="B15864">
            <v>54</v>
          </cell>
        </row>
        <row r="15865">
          <cell r="A15865" t="str">
            <v>080290016All</v>
          </cell>
          <cell r="B15865">
            <v>54</v>
          </cell>
        </row>
        <row r="15866">
          <cell r="A15866" t="str">
            <v>080330016All</v>
          </cell>
          <cell r="B15866">
            <v>54</v>
          </cell>
        </row>
        <row r="15867">
          <cell r="A15867" t="str">
            <v>080910016All</v>
          </cell>
          <cell r="B15867">
            <v>54</v>
          </cell>
        </row>
        <row r="15868">
          <cell r="A15868" t="str">
            <v>081130016All</v>
          </cell>
          <cell r="B15868">
            <v>54</v>
          </cell>
        </row>
        <row r="15869">
          <cell r="A15869" t="str">
            <v>240030091All</v>
          </cell>
          <cell r="B15869">
            <v>54</v>
          </cell>
        </row>
        <row r="15870">
          <cell r="A15870" t="str">
            <v>245100091All</v>
          </cell>
          <cell r="B15870">
            <v>54</v>
          </cell>
        </row>
        <row r="15871">
          <cell r="A15871" t="str">
            <v>400190041All</v>
          </cell>
          <cell r="B15871">
            <v>54</v>
          </cell>
        </row>
        <row r="15872">
          <cell r="A15872" t="str">
            <v>420450091All</v>
          </cell>
          <cell r="B15872">
            <v>54</v>
          </cell>
        </row>
        <row r="15873">
          <cell r="A15873" t="str">
            <v>420910091All</v>
          </cell>
          <cell r="B15873">
            <v>54</v>
          </cell>
        </row>
        <row r="15874">
          <cell r="A15874" t="str">
            <v>421010091All</v>
          </cell>
          <cell r="B15874">
            <v>54</v>
          </cell>
        </row>
        <row r="15875">
          <cell r="A15875" t="str">
            <v>530210016All</v>
          </cell>
          <cell r="B15875">
            <v>54</v>
          </cell>
        </row>
        <row r="15876">
          <cell r="A15876" t="str">
            <v>510030091All</v>
          </cell>
          <cell r="B15876">
            <v>53.9</v>
          </cell>
        </row>
        <row r="15877">
          <cell r="A15877" t="str">
            <v>510050091All</v>
          </cell>
          <cell r="B15877">
            <v>53.9</v>
          </cell>
        </row>
        <row r="15878">
          <cell r="A15878" t="str">
            <v>510090091All</v>
          </cell>
          <cell r="B15878">
            <v>53.9</v>
          </cell>
        </row>
        <row r="15879">
          <cell r="A15879" t="str">
            <v>510130091All</v>
          </cell>
          <cell r="B15879">
            <v>53.9</v>
          </cell>
        </row>
        <row r="15880">
          <cell r="A15880" t="str">
            <v>510170091All</v>
          </cell>
          <cell r="B15880">
            <v>53.9</v>
          </cell>
        </row>
        <row r="15881">
          <cell r="A15881" t="str">
            <v>510230091All</v>
          </cell>
          <cell r="B15881">
            <v>53.9</v>
          </cell>
        </row>
        <row r="15882">
          <cell r="A15882" t="str">
            <v>510410091All</v>
          </cell>
          <cell r="B15882">
            <v>53.9</v>
          </cell>
        </row>
        <row r="15883">
          <cell r="A15883" t="str">
            <v>510450091All</v>
          </cell>
          <cell r="B15883">
            <v>53.9</v>
          </cell>
        </row>
        <row r="15884">
          <cell r="A15884" t="str">
            <v>510590091All</v>
          </cell>
          <cell r="B15884">
            <v>53.9</v>
          </cell>
        </row>
        <row r="15885">
          <cell r="A15885" t="str">
            <v>510690091All</v>
          </cell>
          <cell r="B15885">
            <v>53.9</v>
          </cell>
        </row>
        <row r="15886">
          <cell r="A15886" t="str">
            <v>510730091All</v>
          </cell>
          <cell r="B15886">
            <v>53.9</v>
          </cell>
        </row>
        <row r="15887">
          <cell r="A15887" t="str">
            <v>510790091All</v>
          </cell>
          <cell r="B15887">
            <v>53.9</v>
          </cell>
        </row>
        <row r="15888">
          <cell r="A15888" t="str">
            <v>510830091All</v>
          </cell>
          <cell r="B15888">
            <v>53.9</v>
          </cell>
        </row>
        <row r="15889">
          <cell r="A15889" t="str">
            <v>510870091All</v>
          </cell>
          <cell r="B15889">
            <v>53.9</v>
          </cell>
        </row>
        <row r="15890">
          <cell r="A15890" t="str">
            <v>510890091All</v>
          </cell>
          <cell r="B15890">
            <v>53.9</v>
          </cell>
        </row>
        <row r="15891">
          <cell r="A15891" t="str">
            <v>510910091All</v>
          </cell>
          <cell r="B15891">
            <v>53.9</v>
          </cell>
        </row>
        <row r="15892">
          <cell r="A15892" t="str">
            <v>510950091All</v>
          </cell>
          <cell r="B15892">
            <v>53.9</v>
          </cell>
        </row>
        <row r="15893">
          <cell r="A15893" t="str">
            <v>511020091All</v>
          </cell>
          <cell r="B15893">
            <v>53.9</v>
          </cell>
        </row>
        <row r="15894">
          <cell r="A15894" t="str">
            <v>511150091All</v>
          </cell>
          <cell r="B15894">
            <v>53.9</v>
          </cell>
        </row>
        <row r="15895">
          <cell r="A15895" t="str">
            <v>511170091All</v>
          </cell>
          <cell r="B15895">
            <v>53.9</v>
          </cell>
        </row>
        <row r="15896">
          <cell r="A15896" t="str">
            <v>511250091All</v>
          </cell>
          <cell r="B15896">
            <v>53.9</v>
          </cell>
        </row>
        <row r="15897">
          <cell r="A15897" t="str">
            <v>511410091All</v>
          </cell>
          <cell r="B15897">
            <v>53.9</v>
          </cell>
        </row>
        <row r="15898">
          <cell r="A15898" t="str">
            <v>511570091All</v>
          </cell>
          <cell r="B15898">
            <v>53.9</v>
          </cell>
        </row>
        <row r="15899">
          <cell r="A15899" t="str">
            <v>511610091All</v>
          </cell>
          <cell r="B15899">
            <v>53.9</v>
          </cell>
        </row>
        <row r="15900">
          <cell r="A15900" t="str">
            <v>511630091All</v>
          </cell>
          <cell r="B15900">
            <v>53.9</v>
          </cell>
        </row>
        <row r="15901">
          <cell r="A15901" t="str">
            <v>511750091All</v>
          </cell>
          <cell r="B15901">
            <v>53.9</v>
          </cell>
        </row>
        <row r="15902">
          <cell r="A15902" t="str">
            <v>511870091All</v>
          </cell>
          <cell r="B15902">
            <v>53.9</v>
          </cell>
        </row>
        <row r="15903">
          <cell r="A15903" t="str">
            <v>511910091All</v>
          </cell>
          <cell r="B15903">
            <v>53.9</v>
          </cell>
        </row>
        <row r="15904">
          <cell r="A15904" t="str">
            <v>511970091All</v>
          </cell>
          <cell r="B15904">
            <v>53.9</v>
          </cell>
        </row>
        <row r="15905">
          <cell r="A15905" t="str">
            <v>511990091All</v>
          </cell>
          <cell r="B15905">
            <v>53.9</v>
          </cell>
        </row>
        <row r="15906">
          <cell r="A15906" t="str">
            <v>515100091All</v>
          </cell>
          <cell r="B15906">
            <v>53.9</v>
          </cell>
        </row>
        <row r="15907">
          <cell r="A15907" t="str">
            <v>515700091All</v>
          </cell>
          <cell r="B15907">
            <v>53.9</v>
          </cell>
        </row>
        <row r="15908">
          <cell r="A15908" t="str">
            <v>516000091All</v>
          </cell>
          <cell r="B15908">
            <v>53.9</v>
          </cell>
        </row>
        <row r="15909">
          <cell r="A15909" t="str">
            <v>516100091All</v>
          </cell>
          <cell r="B15909">
            <v>53.9</v>
          </cell>
        </row>
        <row r="15910">
          <cell r="A15910" t="str">
            <v>516500091All</v>
          </cell>
          <cell r="B15910">
            <v>53.9</v>
          </cell>
        </row>
        <row r="15911">
          <cell r="A15911" t="str">
            <v>516830091All</v>
          </cell>
          <cell r="B15911">
            <v>53.9</v>
          </cell>
        </row>
        <row r="15912">
          <cell r="A15912" t="str">
            <v>516850091All</v>
          </cell>
          <cell r="B15912">
            <v>53.9</v>
          </cell>
        </row>
        <row r="15913">
          <cell r="A15913" t="str">
            <v>517000091All</v>
          </cell>
          <cell r="B15913">
            <v>53.9</v>
          </cell>
        </row>
        <row r="15914">
          <cell r="A15914" t="str">
            <v>518000091All</v>
          </cell>
          <cell r="B15914">
            <v>53.9</v>
          </cell>
        </row>
        <row r="15915">
          <cell r="A15915" t="str">
            <v>050530051All</v>
          </cell>
          <cell r="B15915">
            <v>53</v>
          </cell>
        </row>
        <row r="15916">
          <cell r="A15916" t="str">
            <v>220730016All</v>
          </cell>
          <cell r="B15916">
            <v>53</v>
          </cell>
        </row>
        <row r="15917">
          <cell r="A15917" t="str">
            <v>220730016Nonirrigated</v>
          </cell>
          <cell r="B15917">
            <v>53</v>
          </cell>
        </row>
        <row r="15918">
          <cell r="A15918" t="str">
            <v>240090091All</v>
          </cell>
          <cell r="B15918">
            <v>53</v>
          </cell>
        </row>
        <row r="15919">
          <cell r="A15919" t="str">
            <v>240270091All</v>
          </cell>
          <cell r="B15919">
            <v>53</v>
          </cell>
        </row>
        <row r="15920">
          <cell r="A15920" t="str">
            <v>240330091All</v>
          </cell>
          <cell r="B15920">
            <v>53</v>
          </cell>
        </row>
        <row r="15921">
          <cell r="A15921" t="str">
            <v>280030051All</v>
          </cell>
          <cell r="B15921">
            <v>53</v>
          </cell>
        </row>
        <row r="15922">
          <cell r="A15922" t="str">
            <v>300150041All</v>
          </cell>
          <cell r="B15922">
            <v>53</v>
          </cell>
        </row>
        <row r="15923">
          <cell r="A15923" t="str">
            <v>300230016All</v>
          </cell>
          <cell r="B15923">
            <v>53</v>
          </cell>
        </row>
        <row r="15924">
          <cell r="A15924" t="str">
            <v>300350041All</v>
          </cell>
          <cell r="B15924">
            <v>53</v>
          </cell>
        </row>
        <row r="15925">
          <cell r="A15925" t="str">
            <v>300390016All</v>
          </cell>
          <cell r="B15925">
            <v>53</v>
          </cell>
        </row>
        <row r="15926">
          <cell r="A15926" t="str">
            <v>300510041All</v>
          </cell>
          <cell r="B15926">
            <v>53</v>
          </cell>
        </row>
        <row r="15927">
          <cell r="A15927" t="str">
            <v>300730041All</v>
          </cell>
          <cell r="B15927">
            <v>53</v>
          </cell>
        </row>
        <row r="15928">
          <cell r="A15928" t="str">
            <v>300990041All</v>
          </cell>
          <cell r="B15928">
            <v>53</v>
          </cell>
        </row>
        <row r="15929">
          <cell r="A15929" t="str">
            <v>301010041All</v>
          </cell>
          <cell r="B15929">
            <v>53</v>
          </cell>
        </row>
        <row r="15930">
          <cell r="A15930" t="str">
            <v>410170016All</v>
          </cell>
          <cell r="B15930">
            <v>53</v>
          </cell>
        </row>
        <row r="15931">
          <cell r="A15931" t="str">
            <v>410230016All</v>
          </cell>
          <cell r="B15931">
            <v>53</v>
          </cell>
        </row>
        <row r="15932">
          <cell r="A15932" t="str">
            <v>421010041All</v>
          </cell>
          <cell r="B15932">
            <v>53</v>
          </cell>
        </row>
        <row r="15933">
          <cell r="A15933" t="str">
            <v>515150091All</v>
          </cell>
          <cell r="B15933">
            <v>52.5</v>
          </cell>
        </row>
        <row r="15934">
          <cell r="A15934" t="str">
            <v>515900091All</v>
          </cell>
          <cell r="B15934">
            <v>52.5</v>
          </cell>
        </row>
        <row r="15935">
          <cell r="A15935" t="str">
            <v>460710041All</v>
          </cell>
          <cell r="B15935">
            <v>52.1</v>
          </cell>
        </row>
        <row r="15936">
          <cell r="A15936" t="str">
            <v>060130016All</v>
          </cell>
          <cell r="B15936">
            <v>52</v>
          </cell>
        </row>
        <row r="15937">
          <cell r="A15937" t="str">
            <v>060330016All</v>
          </cell>
          <cell r="B15937">
            <v>52</v>
          </cell>
        </row>
        <row r="15938">
          <cell r="A15938" t="str">
            <v>060550016All</v>
          </cell>
          <cell r="B15938">
            <v>52</v>
          </cell>
        </row>
        <row r="15939">
          <cell r="A15939" t="str">
            <v>060630011All</v>
          </cell>
          <cell r="B15939">
            <v>52</v>
          </cell>
        </row>
        <row r="15940">
          <cell r="A15940" t="str">
            <v>220090016All</v>
          </cell>
          <cell r="B15940">
            <v>52</v>
          </cell>
        </row>
        <row r="15941">
          <cell r="A15941" t="str">
            <v>220090016Nonirrigated</v>
          </cell>
          <cell r="B15941">
            <v>52</v>
          </cell>
        </row>
        <row r="15942">
          <cell r="A15942" t="str">
            <v>220970016All</v>
          </cell>
          <cell r="B15942">
            <v>52</v>
          </cell>
        </row>
        <row r="15943">
          <cell r="A15943" t="str">
            <v>220970016Nonirrigated</v>
          </cell>
          <cell r="B15943">
            <v>52</v>
          </cell>
        </row>
        <row r="15944">
          <cell r="A15944" t="str">
            <v>230020016All</v>
          </cell>
          <cell r="B15944">
            <v>52</v>
          </cell>
        </row>
        <row r="15945">
          <cell r="A15945" t="str">
            <v>230040016All</v>
          </cell>
          <cell r="B15945">
            <v>52</v>
          </cell>
        </row>
        <row r="15946">
          <cell r="A15946" t="str">
            <v>240010091All</v>
          </cell>
          <cell r="B15946">
            <v>52</v>
          </cell>
        </row>
        <row r="15947">
          <cell r="A15947" t="str">
            <v>260130041All</v>
          </cell>
          <cell r="B15947">
            <v>52</v>
          </cell>
        </row>
        <row r="15948">
          <cell r="A15948" t="str">
            <v>260330041All</v>
          </cell>
          <cell r="B15948">
            <v>52</v>
          </cell>
        </row>
        <row r="15949">
          <cell r="A15949" t="str">
            <v>260530041All</v>
          </cell>
          <cell r="B15949">
            <v>52</v>
          </cell>
        </row>
        <row r="15950">
          <cell r="A15950" t="str">
            <v>260710041All</v>
          </cell>
          <cell r="B15950">
            <v>52</v>
          </cell>
        </row>
        <row r="15951">
          <cell r="A15951" t="str">
            <v>260830041All</v>
          </cell>
          <cell r="B15951">
            <v>52</v>
          </cell>
        </row>
        <row r="15952">
          <cell r="A15952" t="str">
            <v>300810091All</v>
          </cell>
          <cell r="B15952">
            <v>52</v>
          </cell>
        </row>
        <row r="15953">
          <cell r="A15953" t="str">
            <v>400050041All</v>
          </cell>
          <cell r="B15953">
            <v>52</v>
          </cell>
        </row>
        <row r="15954">
          <cell r="A15954" t="str">
            <v>400370041All</v>
          </cell>
          <cell r="B15954">
            <v>52</v>
          </cell>
        </row>
        <row r="15955">
          <cell r="A15955" t="str">
            <v>400550041All</v>
          </cell>
          <cell r="B15955">
            <v>52</v>
          </cell>
        </row>
        <row r="15956">
          <cell r="A15956" t="str">
            <v>401290041All</v>
          </cell>
          <cell r="B15956">
            <v>52</v>
          </cell>
        </row>
        <row r="15957">
          <cell r="A15957" t="str">
            <v>470330016All</v>
          </cell>
          <cell r="B15957">
            <v>52</v>
          </cell>
        </row>
        <row r="15958">
          <cell r="A15958" t="str">
            <v>131030016All</v>
          </cell>
          <cell r="B15958">
            <v>51</v>
          </cell>
        </row>
        <row r="15959">
          <cell r="A15959" t="str">
            <v>220630041All</v>
          </cell>
          <cell r="B15959">
            <v>51</v>
          </cell>
        </row>
        <row r="15960">
          <cell r="A15960" t="str">
            <v>220910041All</v>
          </cell>
          <cell r="B15960">
            <v>51</v>
          </cell>
        </row>
        <row r="15961">
          <cell r="A15961" t="str">
            <v>221030041All</v>
          </cell>
          <cell r="B15961">
            <v>51</v>
          </cell>
        </row>
        <row r="15962">
          <cell r="A15962" t="str">
            <v>310710051All</v>
          </cell>
          <cell r="B15962">
            <v>51</v>
          </cell>
        </row>
        <row r="15963">
          <cell r="A15963" t="str">
            <v>401230041All</v>
          </cell>
          <cell r="B15963">
            <v>51</v>
          </cell>
        </row>
        <row r="15964">
          <cell r="A15964" t="str">
            <v>410010016All</v>
          </cell>
          <cell r="B15964">
            <v>51</v>
          </cell>
        </row>
        <row r="15965">
          <cell r="A15965" t="str">
            <v>410190091All</v>
          </cell>
          <cell r="B15965">
            <v>51</v>
          </cell>
        </row>
        <row r="15966">
          <cell r="A15966" t="str">
            <v>470610091All</v>
          </cell>
          <cell r="B15966">
            <v>51</v>
          </cell>
        </row>
        <row r="15967">
          <cell r="A15967" t="str">
            <v>540010091All</v>
          </cell>
          <cell r="B15967">
            <v>51</v>
          </cell>
        </row>
        <row r="15968">
          <cell r="A15968" t="str">
            <v>540030091All</v>
          </cell>
          <cell r="B15968">
            <v>51</v>
          </cell>
        </row>
        <row r="15969">
          <cell r="A15969" t="str">
            <v>540230091All</v>
          </cell>
          <cell r="B15969">
            <v>51</v>
          </cell>
        </row>
        <row r="15970">
          <cell r="A15970" t="str">
            <v>540250091All</v>
          </cell>
          <cell r="B15970">
            <v>51</v>
          </cell>
        </row>
        <row r="15971">
          <cell r="A15971" t="str">
            <v>540270091All</v>
          </cell>
          <cell r="B15971">
            <v>51</v>
          </cell>
        </row>
        <row r="15972">
          <cell r="A15972" t="str">
            <v>540310091All</v>
          </cell>
          <cell r="B15972">
            <v>51</v>
          </cell>
        </row>
        <row r="15973">
          <cell r="A15973" t="str">
            <v>540570091All</v>
          </cell>
          <cell r="B15973">
            <v>51</v>
          </cell>
        </row>
        <row r="15974">
          <cell r="A15974" t="str">
            <v>540630091All</v>
          </cell>
          <cell r="B15974">
            <v>51</v>
          </cell>
        </row>
        <row r="15975">
          <cell r="A15975" t="str">
            <v>540650091All</v>
          </cell>
          <cell r="B15975">
            <v>51</v>
          </cell>
        </row>
        <row r="15976">
          <cell r="A15976" t="str">
            <v>540710091All</v>
          </cell>
          <cell r="B15976">
            <v>51</v>
          </cell>
        </row>
        <row r="15977">
          <cell r="A15977" t="str">
            <v>540770091All</v>
          </cell>
          <cell r="B15977">
            <v>51</v>
          </cell>
        </row>
        <row r="15978">
          <cell r="A15978" t="str">
            <v>540830091All</v>
          </cell>
          <cell r="B15978">
            <v>51</v>
          </cell>
        </row>
        <row r="15979">
          <cell r="A15979" t="str">
            <v>540930091All</v>
          </cell>
          <cell r="B15979">
            <v>51</v>
          </cell>
        </row>
        <row r="15980">
          <cell r="A15980" t="str">
            <v>461170041All</v>
          </cell>
          <cell r="B15980">
            <v>50.2</v>
          </cell>
        </row>
        <row r="15981">
          <cell r="A15981" t="str">
            <v>060530016All</v>
          </cell>
          <cell r="B15981">
            <v>50</v>
          </cell>
        </row>
        <row r="15982">
          <cell r="A15982" t="str">
            <v>131830016All</v>
          </cell>
          <cell r="B15982">
            <v>50</v>
          </cell>
        </row>
        <row r="15983">
          <cell r="A15983" t="str">
            <v>370550016All</v>
          </cell>
          <cell r="B15983">
            <v>50</v>
          </cell>
        </row>
        <row r="15984">
          <cell r="A15984" t="str">
            <v>410110091All</v>
          </cell>
          <cell r="B15984">
            <v>50</v>
          </cell>
        </row>
        <row r="15985">
          <cell r="A15985" t="str">
            <v>410150091All</v>
          </cell>
          <cell r="B15985">
            <v>50</v>
          </cell>
        </row>
        <row r="15986">
          <cell r="A15986" t="str">
            <v>410290091All</v>
          </cell>
          <cell r="B15986">
            <v>50</v>
          </cell>
        </row>
        <row r="15987">
          <cell r="A15987" t="str">
            <v>420250091All</v>
          </cell>
          <cell r="B15987">
            <v>50</v>
          </cell>
        </row>
        <row r="15988">
          <cell r="A15988" t="str">
            <v>420790091All</v>
          </cell>
          <cell r="B15988">
            <v>50</v>
          </cell>
        </row>
        <row r="15989">
          <cell r="A15989" t="str">
            <v>420890091All</v>
          </cell>
          <cell r="B15989">
            <v>50</v>
          </cell>
        </row>
        <row r="15990">
          <cell r="A15990" t="str">
            <v>470310091All</v>
          </cell>
          <cell r="B15990">
            <v>50</v>
          </cell>
        </row>
        <row r="15991">
          <cell r="A15991" t="str">
            <v>470490091All</v>
          </cell>
          <cell r="B15991">
            <v>50</v>
          </cell>
        </row>
        <row r="15992">
          <cell r="A15992" t="str">
            <v>490070016All</v>
          </cell>
          <cell r="B15992">
            <v>50</v>
          </cell>
        </row>
        <row r="15993">
          <cell r="A15993" t="str">
            <v>530090016All</v>
          </cell>
          <cell r="B15993">
            <v>50</v>
          </cell>
        </row>
        <row r="15994">
          <cell r="A15994" t="str">
            <v>530150016All</v>
          </cell>
          <cell r="B15994">
            <v>50</v>
          </cell>
        </row>
        <row r="15995">
          <cell r="A15995" t="str">
            <v>530270016All</v>
          </cell>
          <cell r="B15995">
            <v>50</v>
          </cell>
        </row>
        <row r="15996">
          <cell r="A15996" t="str">
            <v>530290016All</v>
          </cell>
          <cell r="B15996">
            <v>50</v>
          </cell>
        </row>
        <row r="15997">
          <cell r="A15997" t="str">
            <v>530310016All</v>
          </cell>
          <cell r="B15997">
            <v>50</v>
          </cell>
        </row>
        <row r="15998">
          <cell r="A15998" t="str">
            <v>530330016All</v>
          </cell>
          <cell r="B15998">
            <v>50</v>
          </cell>
        </row>
        <row r="15999">
          <cell r="A15999" t="str">
            <v>530350016All</v>
          </cell>
          <cell r="B15999">
            <v>50</v>
          </cell>
        </row>
        <row r="16000">
          <cell r="A16000" t="str">
            <v>530450016All</v>
          </cell>
          <cell r="B16000">
            <v>50</v>
          </cell>
        </row>
        <row r="16001">
          <cell r="A16001" t="str">
            <v>530490016All</v>
          </cell>
          <cell r="B16001">
            <v>50</v>
          </cell>
        </row>
        <row r="16002">
          <cell r="A16002" t="str">
            <v>530530016All</v>
          </cell>
          <cell r="B16002">
            <v>50</v>
          </cell>
        </row>
        <row r="16003">
          <cell r="A16003" t="str">
            <v>530550016All</v>
          </cell>
          <cell r="B16003">
            <v>50</v>
          </cell>
        </row>
        <row r="16004">
          <cell r="A16004" t="str">
            <v>530590016All</v>
          </cell>
          <cell r="B16004">
            <v>50</v>
          </cell>
        </row>
        <row r="16005">
          <cell r="A16005" t="str">
            <v>530670016All</v>
          </cell>
          <cell r="B16005">
            <v>50</v>
          </cell>
        </row>
        <row r="16006">
          <cell r="A16006" t="str">
            <v>530690016All</v>
          </cell>
          <cell r="B16006">
            <v>50</v>
          </cell>
        </row>
        <row r="16007">
          <cell r="A16007" t="str">
            <v>460750041All</v>
          </cell>
          <cell r="B16007">
            <v>49.2</v>
          </cell>
        </row>
        <row r="16008">
          <cell r="A16008" t="str">
            <v>050190016All</v>
          </cell>
          <cell r="B16008">
            <v>49</v>
          </cell>
        </row>
        <row r="16009">
          <cell r="A16009" t="str">
            <v>050210016All</v>
          </cell>
          <cell r="B16009">
            <v>49</v>
          </cell>
        </row>
        <row r="16010">
          <cell r="A16010" t="str">
            <v>050250016All</v>
          </cell>
          <cell r="B16010">
            <v>49</v>
          </cell>
        </row>
        <row r="16011">
          <cell r="A16011" t="str">
            <v>050390016All</v>
          </cell>
          <cell r="B16011">
            <v>49</v>
          </cell>
        </row>
        <row r="16012">
          <cell r="A16012" t="str">
            <v>050510016All</v>
          </cell>
          <cell r="B16012">
            <v>49</v>
          </cell>
        </row>
        <row r="16013">
          <cell r="A16013" t="str">
            <v>050530016All</v>
          </cell>
          <cell r="B16013">
            <v>49</v>
          </cell>
        </row>
        <row r="16014">
          <cell r="A16014" t="str">
            <v>050550016All</v>
          </cell>
          <cell r="B16014">
            <v>49</v>
          </cell>
        </row>
        <row r="16015">
          <cell r="A16015" t="str">
            <v>050590016All</v>
          </cell>
          <cell r="B16015">
            <v>49</v>
          </cell>
        </row>
        <row r="16016">
          <cell r="A16016" t="str">
            <v>050750016All</v>
          </cell>
          <cell r="B16016">
            <v>49</v>
          </cell>
        </row>
        <row r="16017">
          <cell r="A16017" t="str">
            <v>050830016All</v>
          </cell>
          <cell r="B16017">
            <v>49</v>
          </cell>
        </row>
        <row r="16018">
          <cell r="A16018" t="str">
            <v>050850016All</v>
          </cell>
          <cell r="B16018">
            <v>49</v>
          </cell>
        </row>
        <row r="16019">
          <cell r="A16019" t="str">
            <v>050950016All</v>
          </cell>
          <cell r="B16019">
            <v>49</v>
          </cell>
        </row>
        <row r="16020">
          <cell r="A16020" t="str">
            <v>051070016All</v>
          </cell>
          <cell r="B16020">
            <v>49</v>
          </cell>
        </row>
        <row r="16021">
          <cell r="A16021" t="str">
            <v>051110016All</v>
          </cell>
          <cell r="B16021">
            <v>49</v>
          </cell>
        </row>
        <row r="16022">
          <cell r="A16022" t="str">
            <v>051190016All</v>
          </cell>
          <cell r="B16022">
            <v>49</v>
          </cell>
        </row>
        <row r="16023">
          <cell r="A16023" t="str">
            <v>051210016All</v>
          </cell>
          <cell r="B16023">
            <v>49</v>
          </cell>
        </row>
        <row r="16024">
          <cell r="A16024" t="str">
            <v>051230016All</v>
          </cell>
          <cell r="B16024">
            <v>49</v>
          </cell>
        </row>
        <row r="16025">
          <cell r="A16025" t="str">
            <v>051250016All</v>
          </cell>
          <cell r="B16025">
            <v>49</v>
          </cell>
        </row>
        <row r="16026">
          <cell r="A16026" t="str">
            <v>051450016All</v>
          </cell>
          <cell r="B16026">
            <v>49</v>
          </cell>
        </row>
        <row r="16027">
          <cell r="A16027" t="str">
            <v>051490016All</v>
          </cell>
          <cell r="B16027">
            <v>49</v>
          </cell>
        </row>
        <row r="16028">
          <cell r="A16028" t="str">
            <v>160250016Irrigated</v>
          </cell>
          <cell r="B16028">
            <v>49</v>
          </cell>
        </row>
        <row r="16029">
          <cell r="A16029" t="str">
            <v>180910051All</v>
          </cell>
          <cell r="B16029">
            <v>49</v>
          </cell>
        </row>
        <row r="16030">
          <cell r="A16030" t="str">
            <v>210030051All</v>
          </cell>
          <cell r="B16030">
            <v>49</v>
          </cell>
        </row>
        <row r="16031">
          <cell r="A16031" t="str">
            <v>210090051All</v>
          </cell>
          <cell r="B16031">
            <v>49</v>
          </cell>
        </row>
        <row r="16032">
          <cell r="A16032" t="str">
            <v>210470051All</v>
          </cell>
          <cell r="B16032">
            <v>49</v>
          </cell>
        </row>
        <row r="16033">
          <cell r="A16033" t="str">
            <v>211410051All</v>
          </cell>
          <cell r="B16033">
            <v>49</v>
          </cell>
        </row>
        <row r="16034">
          <cell r="A16034" t="str">
            <v>211690051All</v>
          </cell>
          <cell r="B16034">
            <v>49</v>
          </cell>
        </row>
        <row r="16035">
          <cell r="A16035" t="str">
            <v>211710051All</v>
          </cell>
          <cell r="B16035">
            <v>49</v>
          </cell>
        </row>
        <row r="16036">
          <cell r="A16036" t="str">
            <v>211770051All</v>
          </cell>
          <cell r="B16036">
            <v>49</v>
          </cell>
        </row>
        <row r="16037">
          <cell r="A16037" t="str">
            <v>211830051Nonirrigated</v>
          </cell>
          <cell r="B16037">
            <v>49</v>
          </cell>
        </row>
        <row r="16038">
          <cell r="A16038" t="str">
            <v>212130051All</v>
          </cell>
          <cell r="B16038">
            <v>49</v>
          </cell>
        </row>
        <row r="16039">
          <cell r="A16039" t="str">
            <v>212190051All</v>
          </cell>
          <cell r="B16039">
            <v>49</v>
          </cell>
        </row>
        <row r="16040">
          <cell r="A16040" t="str">
            <v>280050051All</v>
          </cell>
          <cell r="B16040">
            <v>49</v>
          </cell>
        </row>
        <row r="16041">
          <cell r="A16041" t="str">
            <v>280070051All</v>
          </cell>
          <cell r="B16041">
            <v>49</v>
          </cell>
        </row>
        <row r="16042">
          <cell r="A16042" t="str">
            <v>280130051All</v>
          </cell>
          <cell r="B16042">
            <v>49</v>
          </cell>
        </row>
        <row r="16043">
          <cell r="A16043" t="str">
            <v>280210051All</v>
          </cell>
          <cell r="B16043">
            <v>49</v>
          </cell>
        </row>
        <row r="16044">
          <cell r="A16044" t="str">
            <v>280250051All</v>
          </cell>
          <cell r="B16044">
            <v>49</v>
          </cell>
        </row>
        <row r="16045">
          <cell r="A16045" t="str">
            <v>280290051All</v>
          </cell>
          <cell r="B16045">
            <v>49</v>
          </cell>
        </row>
        <row r="16046">
          <cell r="A16046" t="str">
            <v>280370051All</v>
          </cell>
          <cell r="B16046">
            <v>49</v>
          </cell>
        </row>
        <row r="16047">
          <cell r="A16047" t="str">
            <v>280490051All</v>
          </cell>
          <cell r="B16047">
            <v>49</v>
          </cell>
        </row>
        <row r="16048">
          <cell r="A16048" t="str">
            <v>280570051All</v>
          </cell>
          <cell r="B16048">
            <v>49</v>
          </cell>
        </row>
        <row r="16049">
          <cell r="A16049" t="str">
            <v>280630051All</v>
          </cell>
          <cell r="B16049">
            <v>49</v>
          </cell>
        </row>
        <row r="16050">
          <cell r="A16050" t="str">
            <v>280710051All</v>
          </cell>
          <cell r="B16050">
            <v>49</v>
          </cell>
        </row>
        <row r="16051">
          <cell r="A16051" t="str">
            <v>280850051All</v>
          </cell>
          <cell r="B16051">
            <v>49</v>
          </cell>
        </row>
        <row r="16052">
          <cell r="A16052" t="str">
            <v>280890051All</v>
          </cell>
          <cell r="B16052">
            <v>49</v>
          </cell>
        </row>
        <row r="16053">
          <cell r="A16053" t="str">
            <v>281410051All</v>
          </cell>
          <cell r="B16053">
            <v>49</v>
          </cell>
        </row>
        <row r="16054">
          <cell r="A16054" t="str">
            <v>281470051All</v>
          </cell>
          <cell r="B16054">
            <v>49</v>
          </cell>
        </row>
        <row r="16055">
          <cell r="A16055" t="str">
            <v>281570051All</v>
          </cell>
          <cell r="B16055">
            <v>49</v>
          </cell>
        </row>
        <row r="16056">
          <cell r="A16056" t="str">
            <v>281590051All</v>
          </cell>
          <cell r="B16056">
            <v>49</v>
          </cell>
        </row>
        <row r="16057">
          <cell r="A16057" t="str">
            <v>290910041All</v>
          </cell>
          <cell r="B16057">
            <v>49</v>
          </cell>
        </row>
        <row r="16058">
          <cell r="A16058" t="str">
            <v>400010041All</v>
          </cell>
          <cell r="B16058">
            <v>49</v>
          </cell>
        </row>
        <row r="16059">
          <cell r="A16059" t="str">
            <v>400290041All</v>
          </cell>
          <cell r="B16059">
            <v>49</v>
          </cell>
        </row>
        <row r="16060">
          <cell r="A16060" t="str">
            <v>401270041All</v>
          </cell>
          <cell r="B16060">
            <v>49</v>
          </cell>
        </row>
        <row r="16061">
          <cell r="A16061" t="str">
            <v>515700011All</v>
          </cell>
          <cell r="B16061">
            <v>48.3</v>
          </cell>
        </row>
        <row r="16062">
          <cell r="A16062" t="str">
            <v>040030016All</v>
          </cell>
          <cell r="B16062">
            <v>48</v>
          </cell>
        </row>
        <row r="16063">
          <cell r="A16063" t="str">
            <v>040090016All</v>
          </cell>
          <cell r="B16063">
            <v>48</v>
          </cell>
        </row>
        <row r="16064">
          <cell r="A16064" t="str">
            <v>040110016All</v>
          </cell>
          <cell r="B16064">
            <v>48</v>
          </cell>
        </row>
        <row r="16065">
          <cell r="A16065" t="str">
            <v>040120016All</v>
          </cell>
          <cell r="B16065">
            <v>48</v>
          </cell>
        </row>
        <row r="16066">
          <cell r="A16066" t="str">
            <v>040270016All</v>
          </cell>
          <cell r="B16066">
            <v>48</v>
          </cell>
        </row>
        <row r="16067">
          <cell r="A16067" t="str">
            <v>060390016All</v>
          </cell>
          <cell r="B16067">
            <v>48</v>
          </cell>
        </row>
        <row r="16068">
          <cell r="A16068" t="str">
            <v>060390016Irrigated</v>
          </cell>
          <cell r="B16068">
            <v>48</v>
          </cell>
        </row>
        <row r="16069">
          <cell r="A16069" t="str">
            <v>080450016All</v>
          </cell>
          <cell r="B16069">
            <v>48</v>
          </cell>
        </row>
        <row r="16070">
          <cell r="A16070" t="str">
            <v>120410051Irrigated</v>
          </cell>
          <cell r="B16070">
            <v>48</v>
          </cell>
        </row>
        <row r="16071">
          <cell r="A16071" t="str">
            <v>121210051Irrigated</v>
          </cell>
          <cell r="B16071">
            <v>48</v>
          </cell>
        </row>
        <row r="16072">
          <cell r="A16072" t="str">
            <v>130710051Nonirrigated</v>
          </cell>
          <cell r="B16072">
            <v>48</v>
          </cell>
        </row>
        <row r="16073">
          <cell r="A16073" t="str">
            <v>210030091All</v>
          </cell>
          <cell r="B16073">
            <v>48</v>
          </cell>
        </row>
        <row r="16074">
          <cell r="A16074" t="str">
            <v>210090091All</v>
          </cell>
          <cell r="B16074">
            <v>48</v>
          </cell>
        </row>
        <row r="16075">
          <cell r="A16075" t="str">
            <v>210330091All</v>
          </cell>
          <cell r="B16075">
            <v>48</v>
          </cell>
        </row>
        <row r="16076">
          <cell r="A16076" t="str">
            <v>210470091All</v>
          </cell>
          <cell r="B16076">
            <v>48</v>
          </cell>
        </row>
        <row r="16077">
          <cell r="A16077" t="str">
            <v>210550091All</v>
          </cell>
          <cell r="B16077">
            <v>48</v>
          </cell>
        </row>
        <row r="16078">
          <cell r="A16078" t="str">
            <v>210590091All</v>
          </cell>
          <cell r="B16078">
            <v>48</v>
          </cell>
        </row>
        <row r="16079">
          <cell r="A16079" t="str">
            <v>210910091All</v>
          </cell>
          <cell r="B16079">
            <v>48</v>
          </cell>
        </row>
        <row r="16080">
          <cell r="A16080" t="str">
            <v>211010091All</v>
          </cell>
          <cell r="B16080">
            <v>48</v>
          </cell>
        </row>
        <row r="16081">
          <cell r="A16081" t="str">
            <v>211070091All</v>
          </cell>
          <cell r="B16081">
            <v>48</v>
          </cell>
        </row>
        <row r="16082">
          <cell r="A16082" t="str">
            <v>211490091All</v>
          </cell>
          <cell r="B16082">
            <v>48</v>
          </cell>
        </row>
        <row r="16083">
          <cell r="A16083" t="str">
            <v>211690091All</v>
          </cell>
          <cell r="B16083">
            <v>48</v>
          </cell>
        </row>
        <row r="16084">
          <cell r="A16084" t="str">
            <v>211770091All</v>
          </cell>
          <cell r="B16084">
            <v>48</v>
          </cell>
        </row>
        <row r="16085">
          <cell r="A16085" t="str">
            <v>211830091All</v>
          </cell>
          <cell r="B16085">
            <v>48</v>
          </cell>
        </row>
        <row r="16086">
          <cell r="A16086" t="str">
            <v>211830091Nonirrigated</v>
          </cell>
          <cell r="B16086">
            <v>48</v>
          </cell>
        </row>
        <row r="16087">
          <cell r="A16087" t="str">
            <v>212250091All</v>
          </cell>
          <cell r="B16087">
            <v>48</v>
          </cell>
        </row>
        <row r="16088">
          <cell r="A16088" t="str">
            <v>212330091All</v>
          </cell>
          <cell r="B16088">
            <v>48</v>
          </cell>
        </row>
        <row r="16089">
          <cell r="A16089" t="str">
            <v>300630091All</v>
          </cell>
          <cell r="B16089">
            <v>48</v>
          </cell>
        </row>
        <row r="16090">
          <cell r="A16090" t="str">
            <v>300770091All</v>
          </cell>
          <cell r="B16090">
            <v>48</v>
          </cell>
        </row>
        <row r="16091">
          <cell r="A16091" t="str">
            <v>300930016All</v>
          </cell>
          <cell r="B16091">
            <v>48</v>
          </cell>
        </row>
        <row r="16092">
          <cell r="A16092" t="str">
            <v>300930091All</v>
          </cell>
          <cell r="B16092">
            <v>48</v>
          </cell>
        </row>
        <row r="16093">
          <cell r="A16093" t="str">
            <v>311830051All</v>
          </cell>
          <cell r="B16093">
            <v>48</v>
          </cell>
        </row>
        <row r="16094">
          <cell r="A16094" t="str">
            <v>370050091All</v>
          </cell>
          <cell r="B16094">
            <v>48</v>
          </cell>
        </row>
        <row r="16095">
          <cell r="A16095" t="str">
            <v>370070091All</v>
          </cell>
          <cell r="B16095">
            <v>48</v>
          </cell>
        </row>
        <row r="16096">
          <cell r="A16096" t="str">
            <v>370090091All</v>
          </cell>
          <cell r="B16096">
            <v>48</v>
          </cell>
        </row>
        <row r="16097">
          <cell r="A16097" t="str">
            <v>370110091All</v>
          </cell>
          <cell r="B16097">
            <v>48</v>
          </cell>
        </row>
        <row r="16098">
          <cell r="A16098" t="str">
            <v>370170091All</v>
          </cell>
          <cell r="B16098">
            <v>48</v>
          </cell>
        </row>
        <row r="16099">
          <cell r="A16099" t="str">
            <v>370190091All</v>
          </cell>
          <cell r="B16099">
            <v>48</v>
          </cell>
        </row>
        <row r="16100">
          <cell r="A16100" t="str">
            <v>370210091All</v>
          </cell>
          <cell r="B16100">
            <v>48</v>
          </cell>
        </row>
        <row r="16101">
          <cell r="A16101" t="str">
            <v>370230091All</v>
          </cell>
          <cell r="B16101">
            <v>48</v>
          </cell>
        </row>
        <row r="16102">
          <cell r="A16102" t="str">
            <v>370370091All</v>
          </cell>
          <cell r="B16102">
            <v>48</v>
          </cell>
        </row>
        <row r="16103">
          <cell r="A16103" t="str">
            <v>370390091All</v>
          </cell>
          <cell r="B16103">
            <v>48</v>
          </cell>
        </row>
        <row r="16104">
          <cell r="A16104" t="str">
            <v>370430091All</v>
          </cell>
          <cell r="B16104">
            <v>48</v>
          </cell>
        </row>
        <row r="16105">
          <cell r="A16105" t="str">
            <v>370470091All</v>
          </cell>
          <cell r="B16105">
            <v>48</v>
          </cell>
        </row>
        <row r="16106">
          <cell r="A16106" t="str">
            <v>370590091All</v>
          </cell>
          <cell r="B16106">
            <v>48</v>
          </cell>
        </row>
        <row r="16107">
          <cell r="A16107" t="str">
            <v>370610091All</v>
          </cell>
          <cell r="B16107">
            <v>48</v>
          </cell>
        </row>
        <row r="16108">
          <cell r="A16108" t="str">
            <v>370630091All</v>
          </cell>
          <cell r="B16108">
            <v>48</v>
          </cell>
        </row>
        <row r="16109">
          <cell r="A16109" t="str">
            <v>370690091All</v>
          </cell>
          <cell r="B16109">
            <v>48</v>
          </cell>
        </row>
        <row r="16110">
          <cell r="A16110" t="str">
            <v>370750091All</v>
          </cell>
          <cell r="B16110">
            <v>48</v>
          </cell>
        </row>
        <row r="16111">
          <cell r="A16111" t="str">
            <v>370770091All</v>
          </cell>
          <cell r="B16111">
            <v>48</v>
          </cell>
        </row>
        <row r="16112">
          <cell r="A16112" t="str">
            <v>370870091All</v>
          </cell>
          <cell r="B16112">
            <v>48</v>
          </cell>
        </row>
        <row r="16113">
          <cell r="A16113" t="str">
            <v>370890091All</v>
          </cell>
          <cell r="B16113">
            <v>48</v>
          </cell>
        </row>
        <row r="16114">
          <cell r="A16114" t="str">
            <v>370930091All</v>
          </cell>
          <cell r="B16114">
            <v>48</v>
          </cell>
        </row>
        <row r="16115">
          <cell r="A16115" t="str">
            <v>370990091All</v>
          </cell>
          <cell r="B16115">
            <v>48</v>
          </cell>
        </row>
        <row r="16116">
          <cell r="A16116" t="str">
            <v>371050091All</v>
          </cell>
          <cell r="B16116">
            <v>48</v>
          </cell>
        </row>
        <row r="16117">
          <cell r="A16117" t="str">
            <v>371110091All</v>
          </cell>
          <cell r="B16117">
            <v>48</v>
          </cell>
        </row>
        <row r="16118">
          <cell r="A16118" t="str">
            <v>371130091All</v>
          </cell>
          <cell r="B16118">
            <v>48</v>
          </cell>
        </row>
        <row r="16119">
          <cell r="A16119" t="str">
            <v>371150091All</v>
          </cell>
          <cell r="B16119">
            <v>48</v>
          </cell>
        </row>
        <row r="16120">
          <cell r="A16120" t="str">
            <v>371190091All</v>
          </cell>
          <cell r="B16120">
            <v>48</v>
          </cell>
        </row>
        <row r="16121">
          <cell r="A16121" t="str">
            <v>371210091All</v>
          </cell>
          <cell r="B16121">
            <v>48</v>
          </cell>
        </row>
        <row r="16122">
          <cell r="A16122" t="str">
            <v>371230091All</v>
          </cell>
          <cell r="B16122">
            <v>48</v>
          </cell>
        </row>
        <row r="16123">
          <cell r="A16123" t="str">
            <v>371250091All</v>
          </cell>
          <cell r="B16123">
            <v>48</v>
          </cell>
        </row>
        <row r="16124">
          <cell r="A16124" t="str">
            <v>371290091All</v>
          </cell>
          <cell r="B16124">
            <v>48</v>
          </cell>
        </row>
        <row r="16125">
          <cell r="A16125" t="str">
            <v>371330091All</v>
          </cell>
          <cell r="B16125">
            <v>48</v>
          </cell>
        </row>
        <row r="16126">
          <cell r="A16126" t="str">
            <v>371410091All</v>
          </cell>
          <cell r="B16126">
            <v>48</v>
          </cell>
        </row>
        <row r="16127">
          <cell r="A16127" t="str">
            <v>371450091All</v>
          </cell>
          <cell r="B16127">
            <v>48</v>
          </cell>
        </row>
        <row r="16128">
          <cell r="A16128" t="str">
            <v>371490091All</v>
          </cell>
          <cell r="B16128">
            <v>48</v>
          </cell>
        </row>
        <row r="16129">
          <cell r="A16129" t="str">
            <v>371510091All</v>
          </cell>
          <cell r="B16129">
            <v>48</v>
          </cell>
        </row>
        <row r="16130">
          <cell r="A16130" t="str">
            <v>371530091All</v>
          </cell>
          <cell r="B16130">
            <v>48</v>
          </cell>
        </row>
        <row r="16131">
          <cell r="A16131" t="str">
            <v>371550091All</v>
          </cell>
          <cell r="B16131">
            <v>48</v>
          </cell>
        </row>
        <row r="16132">
          <cell r="A16132" t="str">
            <v>371610091All</v>
          </cell>
          <cell r="B16132">
            <v>48</v>
          </cell>
        </row>
        <row r="16133">
          <cell r="A16133" t="str">
            <v>371630091All</v>
          </cell>
          <cell r="B16133">
            <v>48</v>
          </cell>
        </row>
        <row r="16134">
          <cell r="A16134" t="str">
            <v>371650091All</v>
          </cell>
          <cell r="B16134">
            <v>48</v>
          </cell>
        </row>
        <row r="16135">
          <cell r="A16135" t="str">
            <v>371690091All</v>
          </cell>
          <cell r="B16135">
            <v>48</v>
          </cell>
        </row>
        <row r="16136">
          <cell r="A16136" t="str">
            <v>371730091All</v>
          </cell>
          <cell r="B16136">
            <v>48</v>
          </cell>
        </row>
        <row r="16137">
          <cell r="A16137" t="str">
            <v>371750091All</v>
          </cell>
          <cell r="B16137">
            <v>48</v>
          </cell>
        </row>
        <row r="16138">
          <cell r="A16138" t="str">
            <v>371810091All</v>
          </cell>
          <cell r="B16138">
            <v>48</v>
          </cell>
        </row>
        <row r="16139">
          <cell r="A16139" t="str">
            <v>371850091All</v>
          </cell>
          <cell r="B16139">
            <v>48</v>
          </cell>
        </row>
        <row r="16140">
          <cell r="A16140" t="str">
            <v>371890091All</v>
          </cell>
          <cell r="B16140">
            <v>48</v>
          </cell>
        </row>
        <row r="16141">
          <cell r="A16141" t="str">
            <v>371990091All</v>
          </cell>
          <cell r="B16141">
            <v>48</v>
          </cell>
        </row>
        <row r="16142">
          <cell r="A16142" t="str">
            <v>390010051All</v>
          </cell>
          <cell r="B16142">
            <v>48</v>
          </cell>
        </row>
        <row r="16143">
          <cell r="A16143" t="str">
            <v>390010091All</v>
          </cell>
          <cell r="B16143">
            <v>48</v>
          </cell>
        </row>
        <row r="16144">
          <cell r="A16144" t="str">
            <v>390030051All</v>
          </cell>
          <cell r="B16144">
            <v>48</v>
          </cell>
        </row>
        <row r="16145">
          <cell r="A16145" t="str">
            <v>390030091All</v>
          </cell>
          <cell r="B16145">
            <v>48</v>
          </cell>
        </row>
        <row r="16146">
          <cell r="A16146" t="str">
            <v>390050051All</v>
          </cell>
          <cell r="B16146">
            <v>48</v>
          </cell>
        </row>
        <row r="16147">
          <cell r="A16147" t="str">
            <v>390050091All</v>
          </cell>
          <cell r="B16147">
            <v>48</v>
          </cell>
        </row>
        <row r="16148">
          <cell r="A16148" t="str">
            <v>390070051All</v>
          </cell>
          <cell r="B16148">
            <v>48</v>
          </cell>
        </row>
        <row r="16149">
          <cell r="A16149" t="str">
            <v>390070091All</v>
          </cell>
          <cell r="B16149">
            <v>48</v>
          </cell>
        </row>
        <row r="16150">
          <cell r="A16150" t="str">
            <v>390090051All</v>
          </cell>
          <cell r="B16150">
            <v>48</v>
          </cell>
        </row>
        <row r="16151">
          <cell r="A16151" t="str">
            <v>390090091All</v>
          </cell>
          <cell r="B16151">
            <v>48</v>
          </cell>
        </row>
        <row r="16152">
          <cell r="A16152" t="str">
            <v>390110051All</v>
          </cell>
          <cell r="B16152">
            <v>48</v>
          </cell>
        </row>
        <row r="16153">
          <cell r="A16153" t="str">
            <v>390110091All</v>
          </cell>
          <cell r="B16153">
            <v>48</v>
          </cell>
        </row>
        <row r="16154">
          <cell r="A16154" t="str">
            <v>390130051All</v>
          </cell>
          <cell r="B16154">
            <v>48</v>
          </cell>
        </row>
        <row r="16155">
          <cell r="A16155" t="str">
            <v>390130091All</v>
          </cell>
          <cell r="B16155">
            <v>48</v>
          </cell>
        </row>
        <row r="16156">
          <cell r="A16156" t="str">
            <v>390150051All</v>
          </cell>
          <cell r="B16156">
            <v>48</v>
          </cell>
        </row>
        <row r="16157">
          <cell r="A16157" t="str">
            <v>390150091All</v>
          </cell>
          <cell r="B16157">
            <v>48</v>
          </cell>
        </row>
        <row r="16158">
          <cell r="A16158" t="str">
            <v>390170051All</v>
          </cell>
          <cell r="B16158">
            <v>48</v>
          </cell>
        </row>
        <row r="16159">
          <cell r="A16159" t="str">
            <v>390170091All</v>
          </cell>
          <cell r="B16159">
            <v>48</v>
          </cell>
        </row>
        <row r="16160">
          <cell r="A16160" t="str">
            <v>390190051All</v>
          </cell>
          <cell r="B16160">
            <v>48</v>
          </cell>
        </row>
        <row r="16161">
          <cell r="A16161" t="str">
            <v>390190091All</v>
          </cell>
          <cell r="B16161">
            <v>48</v>
          </cell>
        </row>
        <row r="16162">
          <cell r="A16162" t="str">
            <v>390210051All</v>
          </cell>
          <cell r="B16162">
            <v>48</v>
          </cell>
        </row>
        <row r="16163">
          <cell r="A16163" t="str">
            <v>390210091All</v>
          </cell>
          <cell r="B16163">
            <v>48</v>
          </cell>
        </row>
        <row r="16164">
          <cell r="A16164" t="str">
            <v>390230051All</v>
          </cell>
          <cell r="B16164">
            <v>48</v>
          </cell>
        </row>
        <row r="16165">
          <cell r="A16165" t="str">
            <v>390230091All</v>
          </cell>
          <cell r="B16165">
            <v>48</v>
          </cell>
        </row>
        <row r="16166">
          <cell r="A16166" t="str">
            <v>390250051All</v>
          </cell>
          <cell r="B16166">
            <v>48</v>
          </cell>
        </row>
        <row r="16167">
          <cell r="A16167" t="str">
            <v>390250091All</v>
          </cell>
          <cell r="B16167">
            <v>48</v>
          </cell>
        </row>
        <row r="16168">
          <cell r="A16168" t="str">
            <v>390270051All</v>
          </cell>
          <cell r="B16168">
            <v>48</v>
          </cell>
        </row>
        <row r="16169">
          <cell r="A16169" t="str">
            <v>390270091All</v>
          </cell>
          <cell r="B16169">
            <v>48</v>
          </cell>
        </row>
        <row r="16170">
          <cell r="A16170" t="str">
            <v>390290051All</v>
          </cell>
          <cell r="B16170">
            <v>48</v>
          </cell>
        </row>
        <row r="16171">
          <cell r="A16171" t="str">
            <v>390290091All</v>
          </cell>
          <cell r="B16171">
            <v>48</v>
          </cell>
        </row>
        <row r="16172">
          <cell r="A16172" t="str">
            <v>390310051All</v>
          </cell>
          <cell r="B16172">
            <v>48</v>
          </cell>
        </row>
        <row r="16173">
          <cell r="A16173" t="str">
            <v>390310091All</v>
          </cell>
          <cell r="B16173">
            <v>48</v>
          </cell>
        </row>
        <row r="16174">
          <cell r="A16174" t="str">
            <v>390330051All</v>
          </cell>
          <cell r="B16174">
            <v>48</v>
          </cell>
        </row>
        <row r="16175">
          <cell r="A16175" t="str">
            <v>390330091All</v>
          </cell>
          <cell r="B16175">
            <v>48</v>
          </cell>
        </row>
        <row r="16176">
          <cell r="A16176" t="str">
            <v>390350051All</v>
          </cell>
          <cell r="B16176">
            <v>48</v>
          </cell>
        </row>
        <row r="16177">
          <cell r="A16177" t="str">
            <v>390350091All</v>
          </cell>
          <cell r="B16177">
            <v>48</v>
          </cell>
        </row>
        <row r="16178">
          <cell r="A16178" t="str">
            <v>390370051All</v>
          </cell>
          <cell r="B16178">
            <v>48</v>
          </cell>
        </row>
        <row r="16179">
          <cell r="A16179" t="str">
            <v>390370091All</v>
          </cell>
          <cell r="B16179">
            <v>48</v>
          </cell>
        </row>
        <row r="16180">
          <cell r="A16180" t="str">
            <v>390390051All</v>
          </cell>
          <cell r="B16180">
            <v>48</v>
          </cell>
        </row>
        <row r="16181">
          <cell r="A16181" t="str">
            <v>390390091All</v>
          </cell>
          <cell r="B16181">
            <v>48</v>
          </cell>
        </row>
        <row r="16182">
          <cell r="A16182" t="str">
            <v>390410051All</v>
          </cell>
          <cell r="B16182">
            <v>48</v>
          </cell>
        </row>
        <row r="16183">
          <cell r="A16183" t="str">
            <v>390410091All</v>
          </cell>
          <cell r="B16183">
            <v>48</v>
          </cell>
        </row>
        <row r="16184">
          <cell r="A16184" t="str">
            <v>390430051All</v>
          </cell>
          <cell r="B16184">
            <v>48</v>
          </cell>
        </row>
        <row r="16185">
          <cell r="A16185" t="str">
            <v>390430091All</v>
          </cell>
          <cell r="B16185">
            <v>48</v>
          </cell>
        </row>
        <row r="16186">
          <cell r="A16186" t="str">
            <v>390450051All</v>
          </cell>
          <cell r="B16186">
            <v>48</v>
          </cell>
        </row>
        <row r="16187">
          <cell r="A16187" t="str">
            <v>390450091All</v>
          </cell>
          <cell r="B16187">
            <v>48</v>
          </cell>
        </row>
        <row r="16188">
          <cell r="A16188" t="str">
            <v>390470051All</v>
          </cell>
          <cell r="B16188">
            <v>48</v>
          </cell>
        </row>
        <row r="16189">
          <cell r="A16189" t="str">
            <v>390470091All</v>
          </cell>
          <cell r="B16189">
            <v>48</v>
          </cell>
        </row>
        <row r="16190">
          <cell r="A16190" t="str">
            <v>390490051All</v>
          </cell>
          <cell r="B16190">
            <v>48</v>
          </cell>
        </row>
        <row r="16191">
          <cell r="A16191" t="str">
            <v>390490091All</v>
          </cell>
          <cell r="B16191">
            <v>48</v>
          </cell>
        </row>
        <row r="16192">
          <cell r="A16192" t="str">
            <v>390510051All</v>
          </cell>
          <cell r="B16192">
            <v>48</v>
          </cell>
        </row>
        <row r="16193">
          <cell r="A16193" t="str">
            <v>390510091All</v>
          </cell>
          <cell r="B16193">
            <v>48</v>
          </cell>
        </row>
        <row r="16194">
          <cell r="A16194" t="str">
            <v>390530051All</v>
          </cell>
          <cell r="B16194">
            <v>48</v>
          </cell>
        </row>
        <row r="16195">
          <cell r="A16195" t="str">
            <v>390530091All</v>
          </cell>
          <cell r="B16195">
            <v>48</v>
          </cell>
        </row>
        <row r="16196">
          <cell r="A16196" t="str">
            <v>390550051All</v>
          </cell>
          <cell r="B16196">
            <v>48</v>
          </cell>
        </row>
        <row r="16197">
          <cell r="A16197" t="str">
            <v>390550091All</v>
          </cell>
          <cell r="B16197">
            <v>48</v>
          </cell>
        </row>
        <row r="16198">
          <cell r="A16198" t="str">
            <v>390570051All</v>
          </cell>
          <cell r="B16198">
            <v>48</v>
          </cell>
        </row>
        <row r="16199">
          <cell r="A16199" t="str">
            <v>390570091All</v>
          </cell>
          <cell r="B16199">
            <v>48</v>
          </cell>
        </row>
        <row r="16200">
          <cell r="A16200" t="str">
            <v>390590051All</v>
          </cell>
          <cell r="B16200">
            <v>48</v>
          </cell>
        </row>
        <row r="16201">
          <cell r="A16201" t="str">
            <v>390590091All</v>
          </cell>
          <cell r="B16201">
            <v>48</v>
          </cell>
        </row>
        <row r="16202">
          <cell r="A16202" t="str">
            <v>390610051All</v>
          </cell>
          <cell r="B16202">
            <v>48</v>
          </cell>
        </row>
        <row r="16203">
          <cell r="A16203" t="str">
            <v>390610091All</v>
          </cell>
          <cell r="B16203">
            <v>48</v>
          </cell>
        </row>
        <row r="16204">
          <cell r="A16204" t="str">
            <v>390630051All</v>
          </cell>
          <cell r="B16204">
            <v>48</v>
          </cell>
        </row>
        <row r="16205">
          <cell r="A16205" t="str">
            <v>390630091All</v>
          </cell>
          <cell r="B16205">
            <v>48</v>
          </cell>
        </row>
        <row r="16206">
          <cell r="A16206" t="str">
            <v>390650051All</v>
          </cell>
          <cell r="B16206">
            <v>48</v>
          </cell>
        </row>
        <row r="16207">
          <cell r="A16207" t="str">
            <v>390650091All</v>
          </cell>
          <cell r="B16207">
            <v>48</v>
          </cell>
        </row>
        <row r="16208">
          <cell r="A16208" t="str">
            <v>390670051All</v>
          </cell>
          <cell r="B16208">
            <v>48</v>
          </cell>
        </row>
        <row r="16209">
          <cell r="A16209" t="str">
            <v>390670091All</v>
          </cell>
          <cell r="B16209">
            <v>48</v>
          </cell>
        </row>
        <row r="16210">
          <cell r="A16210" t="str">
            <v>390690051All</v>
          </cell>
          <cell r="B16210">
            <v>48</v>
          </cell>
        </row>
        <row r="16211">
          <cell r="A16211" t="str">
            <v>390690091All</v>
          </cell>
          <cell r="B16211">
            <v>48</v>
          </cell>
        </row>
        <row r="16212">
          <cell r="A16212" t="str">
            <v>390710051All</v>
          </cell>
          <cell r="B16212">
            <v>48</v>
          </cell>
        </row>
        <row r="16213">
          <cell r="A16213" t="str">
            <v>390710091All</v>
          </cell>
          <cell r="B16213">
            <v>48</v>
          </cell>
        </row>
        <row r="16214">
          <cell r="A16214" t="str">
            <v>390730051All</v>
          </cell>
          <cell r="B16214">
            <v>48</v>
          </cell>
        </row>
        <row r="16215">
          <cell r="A16215" t="str">
            <v>390730091All</v>
          </cell>
          <cell r="B16215">
            <v>48</v>
          </cell>
        </row>
        <row r="16216">
          <cell r="A16216" t="str">
            <v>390750051All</v>
          </cell>
          <cell r="B16216">
            <v>48</v>
          </cell>
        </row>
        <row r="16217">
          <cell r="A16217" t="str">
            <v>390750091All</v>
          </cell>
          <cell r="B16217">
            <v>48</v>
          </cell>
        </row>
        <row r="16218">
          <cell r="A16218" t="str">
            <v>390770051All</v>
          </cell>
          <cell r="B16218">
            <v>48</v>
          </cell>
        </row>
        <row r="16219">
          <cell r="A16219" t="str">
            <v>390770091All</v>
          </cell>
          <cell r="B16219">
            <v>48</v>
          </cell>
        </row>
        <row r="16220">
          <cell r="A16220" t="str">
            <v>390790051All</v>
          </cell>
          <cell r="B16220">
            <v>48</v>
          </cell>
        </row>
        <row r="16221">
          <cell r="A16221" t="str">
            <v>390790091All</v>
          </cell>
          <cell r="B16221">
            <v>48</v>
          </cell>
        </row>
        <row r="16222">
          <cell r="A16222" t="str">
            <v>390810051All</v>
          </cell>
          <cell r="B16222">
            <v>48</v>
          </cell>
        </row>
        <row r="16223">
          <cell r="A16223" t="str">
            <v>390810091All</v>
          </cell>
          <cell r="B16223">
            <v>48</v>
          </cell>
        </row>
        <row r="16224">
          <cell r="A16224" t="str">
            <v>390830051All</v>
          </cell>
          <cell r="B16224">
            <v>48</v>
          </cell>
        </row>
        <row r="16225">
          <cell r="A16225" t="str">
            <v>390830091All</v>
          </cell>
          <cell r="B16225">
            <v>48</v>
          </cell>
        </row>
        <row r="16226">
          <cell r="A16226" t="str">
            <v>390850051All</v>
          </cell>
          <cell r="B16226">
            <v>48</v>
          </cell>
        </row>
        <row r="16227">
          <cell r="A16227" t="str">
            <v>390850091All</v>
          </cell>
          <cell r="B16227">
            <v>48</v>
          </cell>
        </row>
        <row r="16228">
          <cell r="A16228" t="str">
            <v>390870051All</v>
          </cell>
          <cell r="B16228">
            <v>48</v>
          </cell>
        </row>
        <row r="16229">
          <cell r="A16229" t="str">
            <v>390870091All</v>
          </cell>
          <cell r="B16229">
            <v>48</v>
          </cell>
        </row>
        <row r="16230">
          <cell r="A16230" t="str">
            <v>390890051All</v>
          </cell>
          <cell r="B16230">
            <v>48</v>
          </cell>
        </row>
        <row r="16231">
          <cell r="A16231" t="str">
            <v>390890091All</v>
          </cell>
          <cell r="B16231">
            <v>48</v>
          </cell>
        </row>
        <row r="16232">
          <cell r="A16232" t="str">
            <v>390910051All</v>
          </cell>
          <cell r="B16232">
            <v>48</v>
          </cell>
        </row>
        <row r="16233">
          <cell r="A16233" t="str">
            <v>390910091All</v>
          </cell>
          <cell r="B16233">
            <v>48</v>
          </cell>
        </row>
        <row r="16234">
          <cell r="A16234" t="str">
            <v>390930051All</v>
          </cell>
          <cell r="B16234">
            <v>48</v>
          </cell>
        </row>
        <row r="16235">
          <cell r="A16235" t="str">
            <v>390930091All</v>
          </cell>
          <cell r="B16235">
            <v>48</v>
          </cell>
        </row>
        <row r="16236">
          <cell r="A16236" t="str">
            <v>390940051All</v>
          </cell>
          <cell r="B16236">
            <v>48</v>
          </cell>
        </row>
        <row r="16237">
          <cell r="A16237" t="str">
            <v>390940091All</v>
          </cell>
          <cell r="B16237">
            <v>48</v>
          </cell>
        </row>
        <row r="16238">
          <cell r="A16238" t="str">
            <v>390950051All</v>
          </cell>
          <cell r="B16238">
            <v>48</v>
          </cell>
        </row>
        <row r="16239">
          <cell r="A16239" t="str">
            <v>390950091All</v>
          </cell>
          <cell r="B16239">
            <v>48</v>
          </cell>
        </row>
        <row r="16240">
          <cell r="A16240" t="str">
            <v>390970051All</v>
          </cell>
          <cell r="B16240">
            <v>48</v>
          </cell>
        </row>
        <row r="16241">
          <cell r="A16241" t="str">
            <v>390970091All</v>
          </cell>
          <cell r="B16241">
            <v>48</v>
          </cell>
        </row>
        <row r="16242">
          <cell r="A16242" t="str">
            <v>390990051All</v>
          </cell>
          <cell r="B16242">
            <v>48</v>
          </cell>
        </row>
        <row r="16243">
          <cell r="A16243" t="str">
            <v>390990091All</v>
          </cell>
          <cell r="B16243">
            <v>48</v>
          </cell>
        </row>
        <row r="16244">
          <cell r="A16244" t="str">
            <v>391010051All</v>
          </cell>
          <cell r="B16244">
            <v>48</v>
          </cell>
        </row>
        <row r="16245">
          <cell r="A16245" t="str">
            <v>391010091All</v>
          </cell>
          <cell r="B16245">
            <v>48</v>
          </cell>
        </row>
        <row r="16246">
          <cell r="A16246" t="str">
            <v>391030051All</v>
          </cell>
          <cell r="B16246">
            <v>48</v>
          </cell>
        </row>
        <row r="16247">
          <cell r="A16247" t="str">
            <v>391030091All</v>
          </cell>
          <cell r="B16247">
            <v>48</v>
          </cell>
        </row>
        <row r="16248">
          <cell r="A16248" t="str">
            <v>391050051All</v>
          </cell>
          <cell r="B16248">
            <v>48</v>
          </cell>
        </row>
        <row r="16249">
          <cell r="A16249" t="str">
            <v>391050091All</v>
          </cell>
          <cell r="B16249">
            <v>48</v>
          </cell>
        </row>
        <row r="16250">
          <cell r="A16250" t="str">
            <v>391070051All</v>
          </cell>
          <cell r="B16250">
            <v>48</v>
          </cell>
        </row>
        <row r="16251">
          <cell r="A16251" t="str">
            <v>391070091All</v>
          </cell>
          <cell r="B16251">
            <v>48</v>
          </cell>
        </row>
        <row r="16252">
          <cell r="A16252" t="str">
            <v>391090051All</v>
          </cell>
          <cell r="B16252">
            <v>48</v>
          </cell>
        </row>
        <row r="16253">
          <cell r="A16253" t="str">
            <v>391090091All</v>
          </cell>
          <cell r="B16253">
            <v>48</v>
          </cell>
        </row>
        <row r="16254">
          <cell r="A16254" t="str">
            <v>391110051All</v>
          </cell>
          <cell r="B16254">
            <v>48</v>
          </cell>
        </row>
        <row r="16255">
          <cell r="A16255" t="str">
            <v>391110091All</v>
          </cell>
          <cell r="B16255">
            <v>48</v>
          </cell>
        </row>
        <row r="16256">
          <cell r="A16256" t="str">
            <v>391130051All</v>
          </cell>
          <cell r="B16256">
            <v>48</v>
          </cell>
        </row>
        <row r="16257">
          <cell r="A16257" t="str">
            <v>391130091All</v>
          </cell>
          <cell r="B16257">
            <v>48</v>
          </cell>
        </row>
        <row r="16258">
          <cell r="A16258" t="str">
            <v>391150051All</v>
          </cell>
          <cell r="B16258">
            <v>48</v>
          </cell>
        </row>
        <row r="16259">
          <cell r="A16259" t="str">
            <v>391150091All</v>
          </cell>
          <cell r="B16259">
            <v>48</v>
          </cell>
        </row>
        <row r="16260">
          <cell r="A16260" t="str">
            <v>391170051All</v>
          </cell>
          <cell r="B16260">
            <v>48</v>
          </cell>
        </row>
        <row r="16261">
          <cell r="A16261" t="str">
            <v>391170091All</v>
          </cell>
          <cell r="B16261">
            <v>48</v>
          </cell>
        </row>
        <row r="16262">
          <cell r="A16262" t="str">
            <v>391190051All</v>
          </cell>
          <cell r="B16262">
            <v>48</v>
          </cell>
        </row>
        <row r="16263">
          <cell r="A16263" t="str">
            <v>391190091All</v>
          </cell>
          <cell r="B16263">
            <v>48</v>
          </cell>
        </row>
        <row r="16264">
          <cell r="A16264" t="str">
            <v>391210051All</v>
          </cell>
          <cell r="B16264">
            <v>48</v>
          </cell>
        </row>
        <row r="16265">
          <cell r="A16265" t="str">
            <v>391210091All</v>
          </cell>
          <cell r="B16265">
            <v>48</v>
          </cell>
        </row>
        <row r="16266">
          <cell r="A16266" t="str">
            <v>391230051All</v>
          </cell>
          <cell r="B16266">
            <v>48</v>
          </cell>
        </row>
        <row r="16267">
          <cell r="A16267" t="str">
            <v>391230091All</v>
          </cell>
          <cell r="B16267">
            <v>48</v>
          </cell>
        </row>
        <row r="16268">
          <cell r="A16268" t="str">
            <v>391250051All</v>
          </cell>
          <cell r="B16268">
            <v>48</v>
          </cell>
        </row>
        <row r="16269">
          <cell r="A16269" t="str">
            <v>391250091All</v>
          </cell>
          <cell r="B16269">
            <v>48</v>
          </cell>
        </row>
        <row r="16270">
          <cell r="A16270" t="str">
            <v>391270051All</v>
          </cell>
          <cell r="B16270">
            <v>48</v>
          </cell>
        </row>
        <row r="16271">
          <cell r="A16271" t="str">
            <v>391270091All</v>
          </cell>
          <cell r="B16271">
            <v>48</v>
          </cell>
        </row>
        <row r="16272">
          <cell r="A16272" t="str">
            <v>391290051All</v>
          </cell>
          <cell r="B16272">
            <v>48</v>
          </cell>
        </row>
        <row r="16273">
          <cell r="A16273" t="str">
            <v>391290091All</v>
          </cell>
          <cell r="B16273">
            <v>48</v>
          </cell>
        </row>
        <row r="16274">
          <cell r="A16274" t="str">
            <v>391310051All</v>
          </cell>
          <cell r="B16274">
            <v>48</v>
          </cell>
        </row>
        <row r="16275">
          <cell r="A16275" t="str">
            <v>391310091All</v>
          </cell>
          <cell r="B16275">
            <v>48</v>
          </cell>
        </row>
        <row r="16276">
          <cell r="A16276" t="str">
            <v>391330051All</v>
          </cell>
          <cell r="B16276">
            <v>48</v>
          </cell>
        </row>
        <row r="16277">
          <cell r="A16277" t="str">
            <v>391330091All</v>
          </cell>
          <cell r="B16277">
            <v>48</v>
          </cell>
        </row>
        <row r="16278">
          <cell r="A16278" t="str">
            <v>391350091All</v>
          </cell>
          <cell r="B16278">
            <v>48</v>
          </cell>
        </row>
        <row r="16279">
          <cell r="A16279" t="str">
            <v>391370051All</v>
          </cell>
          <cell r="B16279">
            <v>48</v>
          </cell>
        </row>
        <row r="16280">
          <cell r="A16280" t="str">
            <v>391370091All</v>
          </cell>
          <cell r="B16280">
            <v>48</v>
          </cell>
        </row>
        <row r="16281">
          <cell r="A16281" t="str">
            <v>391390051All</v>
          </cell>
          <cell r="B16281">
            <v>48</v>
          </cell>
        </row>
        <row r="16282">
          <cell r="A16282" t="str">
            <v>391390091All</v>
          </cell>
          <cell r="B16282">
            <v>48</v>
          </cell>
        </row>
        <row r="16283">
          <cell r="A16283" t="str">
            <v>391410051All</v>
          </cell>
          <cell r="B16283">
            <v>48</v>
          </cell>
        </row>
        <row r="16284">
          <cell r="A16284" t="str">
            <v>391410091All</v>
          </cell>
          <cell r="B16284">
            <v>48</v>
          </cell>
        </row>
        <row r="16285">
          <cell r="A16285" t="str">
            <v>391430051All</v>
          </cell>
          <cell r="B16285">
            <v>48</v>
          </cell>
        </row>
        <row r="16286">
          <cell r="A16286" t="str">
            <v>391430091All</v>
          </cell>
          <cell r="B16286">
            <v>48</v>
          </cell>
        </row>
        <row r="16287">
          <cell r="A16287" t="str">
            <v>391450051All</v>
          </cell>
          <cell r="B16287">
            <v>48</v>
          </cell>
        </row>
        <row r="16288">
          <cell r="A16288" t="str">
            <v>391450091All</v>
          </cell>
          <cell r="B16288">
            <v>48</v>
          </cell>
        </row>
        <row r="16289">
          <cell r="A16289" t="str">
            <v>391470051All</v>
          </cell>
          <cell r="B16289">
            <v>48</v>
          </cell>
        </row>
        <row r="16290">
          <cell r="A16290" t="str">
            <v>391470091All</v>
          </cell>
          <cell r="B16290">
            <v>48</v>
          </cell>
        </row>
        <row r="16291">
          <cell r="A16291" t="str">
            <v>391490051All</v>
          </cell>
          <cell r="B16291">
            <v>48</v>
          </cell>
        </row>
        <row r="16292">
          <cell r="A16292" t="str">
            <v>391490091All</v>
          </cell>
          <cell r="B16292">
            <v>48</v>
          </cell>
        </row>
        <row r="16293">
          <cell r="A16293" t="str">
            <v>391510051All</v>
          </cell>
          <cell r="B16293">
            <v>48</v>
          </cell>
        </row>
        <row r="16294">
          <cell r="A16294" t="str">
            <v>391510091All</v>
          </cell>
          <cell r="B16294">
            <v>48</v>
          </cell>
        </row>
        <row r="16295">
          <cell r="A16295" t="str">
            <v>391530051All</v>
          </cell>
          <cell r="B16295">
            <v>48</v>
          </cell>
        </row>
        <row r="16296">
          <cell r="A16296" t="str">
            <v>391530091All</v>
          </cell>
          <cell r="B16296">
            <v>48</v>
          </cell>
        </row>
        <row r="16297">
          <cell r="A16297" t="str">
            <v>391550051All</v>
          </cell>
          <cell r="B16297">
            <v>48</v>
          </cell>
        </row>
        <row r="16298">
          <cell r="A16298" t="str">
            <v>391550091All</v>
          </cell>
          <cell r="B16298">
            <v>48</v>
          </cell>
        </row>
        <row r="16299">
          <cell r="A16299" t="str">
            <v>391570051All</v>
          </cell>
          <cell r="B16299">
            <v>48</v>
          </cell>
        </row>
        <row r="16300">
          <cell r="A16300" t="str">
            <v>391570091All</v>
          </cell>
          <cell r="B16300">
            <v>48</v>
          </cell>
        </row>
        <row r="16301">
          <cell r="A16301" t="str">
            <v>391590051All</v>
          </cell>
          <cell r="B16301">
            <v>48</v>
          </cell>
        </row>
        <row r="16302">
          <cell r="A16302" t="str">
            <v>391590091All</v>
          </cell>
          <cell r="B16302">
            <v>48</v>
          </cell>
        </row>
        <row r="16303">
          <cell r="A16303" t="str">
            <v>391610051All</v>
          </cell>
          <cell r="B16303">
            <v>48</v>
          </cell>
        </row>
        <row r="16304">
          <cell r="A16304" t="str">
            <v>391610091All</v>
          </cell>
          <cell r="B16304">
            <v>48</v>
          </cell>
        </row>
        <row r="16305">
          <cell r="A16305" t="str">
            <v>391630051All</v>
          </cell>
          <cell r="B16305">
            <v>48</v>
          </cell>
        </row>
        <row r="16306">
          <cell r="A16306" t="str">
            <v>391630091All</v>
          </cell>
          <cell r="B16306">
            <v>48</v>
          </cell>
        </row>
        <row r="16307">
          <cell r="A16307" t="str">
            <v>391650051All</v>
          </cell>
          <cell r="B16307">
            <v>48</v>
          </cell>
        </row>
        <row r="16308">
          <cell r="A16308" t="str">
            <v>391650091All</v>
          </cell>
          <cell r="B16308">
            <v>48</v>
          </cell>
        </row>
        <row r="16309">
          <cell r="A16309" t="str">
            <v>391670051All</v>
          </cell>
          <cell r="B16309">
            <v>48</v>
          </cell>
        </row>
        <row r="16310">
          <cell r="A16310" t="str">
            <v>391670091All</v>
          </cell>
          <cell r="B16310">
            <v>48</v>
          </cell>
        </row>
        <row r="16311">
          <cell r="A16311" t="str">
            <v>391690051All</v>
          </cell>
          <cell r="B16311">
            <v>48</v>
          </cell>
        </row>
        <row r="16312">
          <cell r="A16312" t="str">
            <v>391690091All</v>
          </cell>
          <cell r="B16312">
            <v>48</v>
          </cell>
        </row>
        <row r="16313">
          <cell r="A16313" t="str">
            <v>391710051All</v>
          </cell>
          <cell r="B16313">
            <v>48</v>
          </cell>
        </row>
        <row r="16314">
          <cell r="A16314" t="str">
            <v>391710091All</v>
          </cell>
          <cell r="B16314">
            <v>48</v>
          </cell>
        </row>
        <row r="16315">
          <cell r="A16315" t="str">
            <v>391730051All</v>
          </cell>
          <cell r="B16315">
            <v>48</v>
          </cell>
        </row>
        <row r="16316">
          <cell r="A16316" t="str">
            <v>391730091All</v>
          </cell>
          <cell r="B16316">
            <v>48</v>
          </cell>
        </row>
        <row r="16317">
          <cell r="A16317" t="str">
            <v>391750051All</v>
          </cell>
          <cell r="B16317">
            <v>48</v>
          </cell>
        </row>
        <row r="16318">
          <cell r="A16318" t="str">
            <v>391750091All</v>
          </cell>
          <cell r="B16318">
            <v>48</v>
          </cell>
        </row>
        <row r="16319">
          <cell r="A16319" t="str">
            <v>400670041All</v>
          </cell>
          <cell r="B16319">
            <v>48</v>
          </cell>
        </row>
        <row r="16320">
          <cell r="A16320" t="str">
            <v>410010051All</v>
          </cell>
          <cell r="B16320">
            <v>48</v>
          </cell>
        </row>
        <row r="16321">
          <cell r="A16321" t="str">
            <v>410450051All</v>
          </cell>
          <cell r="B16321">
            <v>48</v>
          </cell>
        </row>
        <row r="16322">
          <cell r="A16322" t="str">
            <v>470070091All</v>
          </cell>
          <cell r="B16322">
            <v>48</v>
          </cell>
        </row>
        <row r="16323">
          <cell r="A16323" t="str">
            <v>470350091All</v>
          </cell>
          <cell r="B16323">
            <v>48</v>
          </cell>
        </row>
        <row r="16324">
          <cell r="A16324" t="str">
            <v>250030016All</v>
          </cell>
          <cell r="B16324">
            <v>47.02</v>
          </cell>
        </row>
        <row r="16325">
          <cell r="A16325" t="str">
            <v>130710051Irrigated</v>
          </cell>
          <cell r="B16325">
            <v>47.016666666666666</v>
          </cell>
        </row>
        <row r="16326">
          <cell r="A16326" t="str">
            <v>040120051All</v>
          </cell>
          <cell r="B16326">
            <v>47</v>
          </cell>
        </row>
        <row r="16327">
          <cell r="A16327" t="str">
            <v>040190051All</v>
          </cell>
          <cell r="B16327">
            <v>47</v>
          </cell>
        </row>
        <row r="16328">
          <cell r="A16328" t="str">
            <v>040230051All</v>
          </cell>
          <cell r="B16328">
            <v>47</v>
          </cell>
        </row>
        <row r="16329">
          <cell r="A16329" t="str">
            <v>040270051All</v>
          </cell>
          <cell r="B16329">
            <v>47</v>
          </cell>
        </row>
        <row r="16330">
          <cell r="A16330" t="str">
            <v>220070011All</v>
          </cell>
          <cell r="B16330">
            <v>47</v>
          </cell>
        </row>
        <row r="16331">
          <cell r="A16331" t="str">
            <v>220070051All</v>
          </cell>
          <cell r="B16331">
            <v>47</v>
          </cell>
        </row>
        <row r="16332">
          <cell r="A16332" t="str">
            <v>250050016All</v>
          </cell>
          <cell r="B16332">
            <v>47</v>
          </cell>
        </row>
        <row r="16333">
          <cell r="A16333" t="str">
            <v>250070016All</v>
          </cell>
          <cell r="B16333">
            <v>47</v>
          </cell>
        </row>
        <row r="16334">
          <cell r="A16334" t="str">
            <v>250110016All</v>
          </cell>
          <cell r="B16334">
            <v>47</v>
          </cell>
        </row>
        <row r="16335">
          <cell r="A16335" t="str">
            <v>250130016All</v>
          </cell>
          <cell r="B16335">
            <v>47</v>
          </cell>
        </row>
        <row r="16336">
          <cell r="A16336" t="str">
            <v>250150016All</v>
          </cell>
          <cell r="B16336">
            <v>47</v>
          </cell>
        </row>
        <row r="16337">
          <cell r="A16337" t="str">
            <v>250170016All</v>
          </cell>
          <cell r="B16337">
            <v>47</v>
          </cell>
        </row>
        <row r="16338">
          <cell r="A16338" t="str">
            <v>250230016All</v>
          </cell>
          <cell r="B16338">
            <v>47</v>
          </cell>
        </row>
        <row r="16339">
          <cell r="A16339" t="str">
            <v>250270016All</v>
          </cell>
          <cell r="B16339">
            <v>47</v>
          </cell>
        </row>
        <row r="16340">
          <cell r="A16340" t="str">
            <v>300390091All</v>
          </cell>
          <cell r="B16340">
            <v>47</v>
          </cell>
        </row>
        <row r="16341">
          <cell r="A16341" t="str">
            <v>300530091All</v>
          </cell>
          <cell r="B16341">
            <v>47</v>
          </cell>
        </row>
        <row r="16342">
          <cell r="A16342" t="str">
            <v>300610091All</v>
          </cell>
          <cell r="B16342">
            <v>47</v>
          </cell>
        </row>
        <row r="16343">
          <cell r="A16343" t="str">
            <v>311230016Irrigated</v>
          </cell>
          <cell r="B16343">
            <v>47</v>
          </cell>
        </row>
        <row r="16344">
          <cell r="A16344" t="str">
            <v>410570091All</v>
          </cell>
          <cell r="B16344">
            <v>47</v>
          </cell>
        </row>
        <row r="16345">
          <cell r="A16345" t="str">
            <v>470390051All</v>
          </cell>
          <cell r="B16345">
            <v>47</v>
          </cell>
        </row>
        <row r="16346">
          <cell r="A16346" t="str">
            <v>011330011All</v>
          </cell>
          <cell r="B16346">
            <v>46</v>
          </cell>
        </row>
        <row r="16347">
          <cell r="A16347" t="str">
            <v>080050016All</v>
          </cell>
          <cell r="B16347">
            <v>46</v>
          </cell>
        </row>
        <row r="16348">
          <cell r="A16348" t="str">
            <v>130390011All</v>
          </cell>
          <cell r="B16348">
            <v>46</v>
          </cell>
        </row>
        <row r="16349">
          <cell r="A16349" t="str">
            <v>270310016All</v>
          </cell>
          <cell r="B16349">
            <v>46</v>
          </cell>
        </row>
        <row r="16350">
          <cell r="A16350" t="str">
            <v>270750016All</v>
          </cell>
          <cell r="B16350">
            <v>46</v>
          </cell>
        </row>
        <row r="16351">
          <cell r="A16351" t="str">
            <v>271230016All</v>
          </cell>
          <cell r="B16351">
            <v>46</v>
          </cell>
        </row>
        <row r="16352">
          <cell r="A16352" t="str">
            <v>290590051All</v>
          </cell>
          <cell r="B16352">
            <v>46</v>
          </cell>
        </row>
        <row r="16353">
          <cell r="A16353" t="str">
            <v>371290016All</v>
          </cell>
          <cell r="B16353">
            <v>46</v>
          </cell>
        </row>
        <row r="16354">
          <cell r="A16354" t="str">
            <v>380530041All</v>
          </cell>
          <cell r="B16354">
            <v>46</v>
          </cell>
        </row>
        <row r="16355">
          <cell r="A16355" t="str">
            <v>380530041Nonirrigated</v>
          </cell>
          <cell r="B16355">
            <v>46</v>
          </cell>
        </row>
        <row r="16356">
          <cell r="A16356" t="str">
            <v>401370041All</v>
          </cell>
          <cell r="B16356">
            <v>46</v>
          </cell>
        </row>
        <row r="16357">
          <cell r="A16357" t="str">
            <v>401510041All</v>
          </cell>
          <cell r="B16357">
            <v>46</v>
          </cell>
        </row>
        <row r="16358">
          <cell r="A16358" t="str">
            <v>410030091All</v>
          </cell>
          <cell r="B16358">
            <v>46</v>
          </cell>
        </row>
        <row r="16359">
          <cell r="A16359" t="str">
            <v>410390091All</v>
          </cell>
          <cell r="B16359">
            <v>46</v>
          </cell>
        </row>
        <row r="16360">
          <cell r="A16360" t="str">
            <v>410410091All</v>
          </cell>
          <cell r="B16360">
            <v>46</v>
          </cell>
        </row>
        <row r="16361">
          <cell r="A16361" t="str">
            <v>410430091All</v>
          </cell>
          <cell r="B16361">
            <v>46</v>
          </cell>
        </row>
        <row r="16362">
          <cell r="A16362" t="str">
            <v>410530091All</v>
          </cell>
          <cell r="B16362">
            <v>46</v>
          </cell>
        </row>
        <row r="16363">
          <cell r="A16363" t="str">
            <v>470030016All</v>
          </cell>
          <cell r="B16363">
            <v>46</v>
          </cell>
        </row>
        <row r="16364">
          <cell r="A16364" t="str">
            <v>470430011All</v>
          </cell>
          <cell r="B16364">
            <v>46</v>
          </cell>
        </row>
        <row r="16365">
          <cell r="A16365" t="str">
            <v>470810016All</v>
          </cell>
          <cell r="B16365">
            <v>46</v>
          </cell>
        </row>
        <row r="16366">
          <cell r="A16366" t="str">
            <v>470830011All</v>
          </cell>
          <cell r="B16366">
            <v>46</v>
          </cell>
        </row>
        <row r="16367">
          <cell r="A16367" t="str">
            <v>470850011All</v>
          </cell>
          <cell r="B16367">
            <v>46</v>
          </cell>
        </row>
        <row r="16368">
          <cell r="A16368" t="str">
            <v>471010011All</v>
          </cell>
          <cell r="B16368">
            <v>46</v>
          </cell>
        </row>
        <row r="16369">
          <cell r="A16369" t="str">
            <v>471010016All</v>
          </cell>
          <cell r="B16369">
            <v>46</v>
          </cell>
        </row>
        <row r="16370">
          <cell r="A16370" t="str">
            <v>471170016All</v>
          </cell>
          <cell r="B16370">
            <v>46</v>
          </cell>
        </row>
        <row r="16371">
          <cell r="A16371" t="str">
            <v>471270016All</v>
          </cell>
          <cell r="B16371">
            <v>46</v>
          </cell>
        </row>
        <row r="16372">
          <cell r="A16372" t="str">
            <v>471350016All</v>
          </cell>
          <cell r="B16372">
            <v>46</v>
          </cell>
        </row>
        <row r="16373">
          <cell r="A16373" t="str">
            <v>090010016All</v>
          </cell>
          <cell r="B16373">
            <v>45.5</v>
          </cell>
        </row>
        <row r="16374">
          <cell r="A16374" t="str">
            <v>090030016All</v>
          </cell>
          <cell r="B16374">
            <v>45.5</v>
          </cell>
        </row>
        <row r="16375">
          <cell r="A16375" t="str">
            <v>090050016All</v>
          </cell>
          <cell r="B16375">
            <v>45.5</v>
          </cell>
        </row>
        <row r="16376">
          <cell r="A16376" t="str">
            <v>090070016All</v>
          </cell>
          <cell r="B16376">
            <v>45.5</v>
          </cell>
        </row>
        <row r="16377">
          <cell r="A16377" t="str">
            <v>090090016All</v>
          </cell>
          <cell r="B16377">
            <v>45.5</v>
          </cell>
        </row>
        <row r="16378">
          <cell r="A16378" t="str">
            <v>090110016All</v>
          </cell>
          <cell r="B16378">
            <v>45.5</v>
          </cell>
        </row>
        <row r="16379">
          <cell r="A16379" t="str">
            <v>090130016All</v>
          </cell>
          <cell r="B16379">
            <v>45.5</v>
          </cell>
        </row>
        <row r="16380">
          <cell r="A16380" t="str">
            <v>090150016All</v>
          </cell>
          <cell r="B16380">
            <v>45.5</v>
          </cell>
        </row>
        <row r="16381">
          <cell r="A16381" t="str">
            <v>517400011All</v>
          </cell>
          <cell r="B16381">
            <v>45.5</v>
          </cell>
        </row>
        <row r="16382">
          <cell r="A16382" t="str">
            <v>517900011All</v>
          </cell>
          <cell r="B16382">
            <v>45.5</v>
          </cell>
        </row>
        <row r="16383">
          <cell r="A16383" t="str">
            <v>518200011All</v>
          </cell>
          <cell r="B16383">
            <v>45.5</v>
          </cell>
        </row>
        <row r="16384">
          <cell r="A16384" t="str">
            <v>090010011All</v>
          </cell>
          <cell r="B16384">
            <v>45.4</v>
          </cell>
        </row>
        <row r="16385">
          <cell r="A16385" t="str">
            <v>090030011All</v>
          </cell>
          <cell r="B16385">
            <v>45.4</v>
          </cell>
        </row>
        <row r="16386">
          <cell r="A16386" t="str">
            <v>090050011All</v>
          </cell>
          <cell r="B16386">
            <v>45.4</v>
          </cell>
        </row>
        <row r="16387">
          <cell r="A16387" t="str">
            <v>090070011All</v>
          </cell>
          <cell r="B16387">
            <v>45.4</v>
          </cell>
        </row>
        <row r="16388">
          <cell r="A16388" t="str">
            <v>090090011All</v>
          </cell>
          <cell r="B16388">
            <v>45.4</v>
          </cell>
        </row>
        <row r="16389">
          <cell r="A16389" t="str">
            <v>090110011All</v>
          </cell>
          <cell r="B16389">
            <v>45.4</v>
          </cell>
        </row>
        <row r="16390">
          <cell r="A16390" t="str">
            <v>090130011All</v>
          </cell>
          <cell r="B16390">
            <v>45.4</v>
          </cell>
        </row>
        <row r="16391">
          <cell r="A16391" t="str">
            <v>090150011All</v>
          </cell>
          <cell r="B16391">
            <v>45.4</v>
          </cell>
        </row>
        <row r="16392">
          <cell r="A16392" t="str">
            <v>080850011All</v>
          </cell>
          <cell r="B16392">
            <v>45</v>
          </cell>
        </row>
        <row r="16393">
          <cell r="A16393" t="str">
            <v>080910011All</v>
          </cell>
          <cell r="B16393">
            <v>45</v>
          </cell>
        </row>
        <row r="16394">
          <cell r="A16394" t="str">
            <v>130010091All</v>
          </cell>
          <cell r="B16394">
            <v>45</v>
          </cell>
        </row>
        <row r="16395">
          <cell r="A16395" t="str">
            <v>130030091All</v>
          </cell>
          <cell r="B16395">
            <v>45</v>
          </cell>
        </row>
        <row r="16396">
          <cell r="A16396" t="str">
            <v>130050091All</v>
          </cell>
          <cell r="B16396">
            <v>45</v>
          </cell>
        </row>
        <row r="16397">
          <cell r="A16397" t="str">
            <v>130070091All</v>
          </cell>
          <cell r="B16397">
            <v>45</v>
          </cell>
        </row>
        <row r="16398">
          <cell r="A16398" t="str">
            <v>130090091All</v>
          </cell>
          <cell r="B16398">
            <v>45</v>
          </cell>
        </row>
        <row r="16399">
          <cell r="A16399" t="str">
            <v>130110091All</v>
          </cell>
          <cell r="B16399">
            <v>45</v>
          </cell>
        </row>
        <row r="16400">
          <cell r="A16400" t="str">
            <v>130130091All</v>
          </cell>
          <cell r="B16400">
            <v>45</v>
          </cell>
        </row>
        <row r="16401">
          <cell r="A16401" t="str">
            <v>130150091All</v>
          </cell>
          <cell r="B16401">
            <v>45</v>
          </cell>
        </row>
        <row r="16402">
          <cell r="A16402" t="str">
            <v>130170091All</v>
          </cell>
          <cell r="B16402">
            <v>45</v>
          </cell>
        </row>
        <row r="16403">
          <cell r="A16403" t="str">
            <v>130190091All</v>
          </cell>
          <cell r="B16403">
            <v>45</v>
          </cell>
        </row>
        <row r="16404">
          <cell r="A16404" t="str">
            <v>130210091All</v>
          </cell>
          <cell r="B16404">
            <v>45</v>
          </cell>
        </row>
        <row r="16405">
          <cell r="A16405" t="str">
            <v>130230091All</v>
          </cell>
          <cell r="B16405">
            <v>45</v>
          </cell>
        </row>
        <row r="16406">
          <cell r="A16406" t="str">
            <v>130250091All</v>
          </cell>
          <cell r="B16406">
            <v>45</v>
          </cell>
        </row>
        <row r="16407">
          <cell r="A16407" t="str">
            <v>130270091All</v>
          </cell>
          <cell r="B16407">
            <v>45</v>
          </cell>
        </row>
        <row r="16408">
          <cell r="A16408" t="str">
            <v>130290091All</v>
          </cell>
          <cell r="B16408">
            <v>45</v>
          </cell>
        </row>
        <row r="16409">
          <cell r="A16409" t="str">
            <v>130310091All</v>
          </cell>
          <cell r="B16409">
            <v>45</v>
          </cell>
        </row>
        <row r="16410">
          <cell r="A16410" t="str">
            <v>130330091All</v>
          </cell>
          <cell r="B16410">
            <v>45</v>
          </cell>
        </row>
        <row r="16411">
          <cell r="A16411" t="str">
            <v>130350091All</v>
          </cell>
          <cell r="B16411">
            <v>45</v>
          </cell>
        </row>
        <row r="16412">
          <cell r="A16412" t="str">
            <v>130370091All</v>
          </cell>
          <cell r="B16412">
            <v>45</v>
          </cell>
        </row>
        <row r="16413">
          <cell r="A16413" t="str">
            <v>130390091All</v>
          </cell>
          <cell r="B16413">
            <v>45</v>
          </cell>
        </row>
        <row r="16414">
          <cell r="A16414" t="str">
            <v>130430091All</v>
          </cell>
          <cell r="B16414">
            <v>45</v>
          </cell>
        </row>
        <row r="16415">
          <cell r="A16415" t="str">
            <v>130450091All</v>
          </cell>
          <cell r="B16415">
            <v>45</v>
          </cell>
        </row>
        <row r="16416">
          <cell r="A16416" t="str">
            <v>130470091All</v>
          </cell>
          <cell r="B16416">
            <v>45</v>
          </cell>
        </row>
        <row r="16417">
          <cell r="A16417" t="str">
            <v>130490091All</v>
          </cell>
          <cell r="B16417">
            <v>45</v>
          </cell>
        </row>
        <row r="16418">
          <cell r="A16418" t="str">
            <v>130510091All</v>
          </cell>
          <cell r="B16418">
            <v>45</v>
          </cell>
        </row>
        <row r="16419">
          <cell r="A16419" t="str">
            <v>130530091All</v>
          </cell>
          <cell r="B16419">
            <v>45</v>
          </cell>
        </row>
        <row r="16420">
          <cell r="A16420" t="str">
            <v>130550091All</v>
          </cell>
          <cell r="B16420">
            <v>45</v>
          </cell>
        </row>
        <row r="16421">
          <cell r="A16421" t="str">
            <v>130570091All</v>
          </cell>
          <cell r="B16421">
            <v>45</v>
          </cell>
        </row>
        <row r="16422">
          <cell r="A16422" t="str">
            <v>130590091All</v>
          </cell>
          <cell r="B16422">
            <v>45</v>
          </cell>
        </row>
        <row r="16423">
          <cell r="A16423" t="str">
            <v>130610091All</v>
          </cell>
          <cell r="B16423">
            <v>45</v>
          </cell>
        </row>
        <row r="16424">
          <cell r="A16424" t="str">
            <v>130630091All</v>
          </cell>
          <cell r="B16424">
            <v>45</v>
          </cell>
        </row>
        <row r="16425">
          <cell r="A16425" t="str">
            <v>130650091All</v>
          </cell>
          <cell r="B16425">
            <v>45</v>
          </cell>
        </row>
        <row r="16426">
          <cell r="A16426" t="str">
            <v>130670091All</v>
          </cell>
          <cell r="B16426">
            <v>45</v>
          </cell>
        </row>
        <row r="16427">
          <cell r="A16427" t="str">
            <v>130690091All</v>
          </cell>
          <cell r="B16427">
            <v>45</v>
          </cell>
        </row>
        <row r="16428">
          <cell r="A16428" t="str">
            <v>130710091All</v>
          </cell>
          <cell r="B16428">
            <v>45</v>
          </cell>
        </row>
        <row r="16429">
          <cell r="A16429" t="str">
            <v>130730091All</v>
          </cell>
          <cell r="B16429">
            <v>45</v>
          </cell>
        </row>
        <row r="16430">
          <cell r="A16430" t="str">
            <v>130750091All</v>
          </cell>
          <cell r="B16430">
            <v>45</v>
          </cell>
        </row>
        <row r="16431">
          <cell r="A16431" t="str">
            <v>130770091All</v>
          </cell>
          <cell r="B16431">
            <v>45</v>
          </cell>
        </row>
        <row r="16432">
          <cell r="A16432" t="str">
            <v>130790091All</v>
          </cell>
          <cell r="B16432">
            <v>45</v>
          </cell>
        </row>
        <row r="16433">
          <cell r="A16433" t="str">
            <v>130810091All</v>
          </cell>
          <cell r="B16433">
            <v>45</v>
          </cell>
        </row>
        <row r="16434">
          <cell r="A16434" t="str">
            <v>130830091All</v>
          </cell>
          <cell r="B16434">
            <v>45</v>
          </cell>
        </row>
        <row r="16435">
          <cell r="A16435" t="str">
            <v>130850091All</v>
          </cell>
          <cell r="B16435">
            <v>45</v>
          </cell>
        </row>
        <row r="16436">
          <cell r="A16436" t="str">
            <v>130870091All</v>
          </cell>
          <cell r="B16436">
            <v>45</v>
          </cell>
        </row>
        <row r="16437">
          <cell r="A16437" t="str">
            <v>130890091All</v>
          </cell>
          <cell r="B16437">
            <v>45</v>
          </cell>
        </row>
        <row r="16438">
          <cell r="A16438" t="str">
            <v>130910091All</v>
          </cell>
          <cell r="B16438">
            <v>45</v>
          </cell>
        </row>
        <row r="16439">
          <cell r="A16439" t="str">
            <v>130930091All</v>
          </cell>
          <cell r="B16439">
            <v>45</v>
          </cell>
        </row>
        <row r="16440">
          <cell r="A16440" t="str">
            <v>130950091All</v>
          </cell>
          <cell r="B16440">
            <v>45</v>
          </cell>
        </row>
        <row r="16441">
          <cell r="A16441" t="str">
            <v>130970091All</v>
          </cell>
          <cell r="B16441">
            <v>45</v>
          </cell>
        </row>
        <row r="16442">
          <cell r="A16442" t="str">
            <v>130990091All</v>
          </cell>
          <cell r="B16442">
            <v>45</v>
          </cell>
        </row>
        <row r="16443">
          <cell r="A16443" t="str">
            <v>131010091All</v>
          </cell>
          <cell r="B16443">
            <v>45</v>
          </cell>
        </row>
        <row r="16444">
          <cell r="A16444" t="str">
            <v>131030091All</v>
          </cell>
          <cell r="B16444">
            <v>45</v>
          </cell>
        </row>
        <row r="16445">
          <cell r="A16445" t="str">
            <v>131050091All</v>
          </cell>
          <cell r="B16445">
            <v>45</v>
          </cell>
        </row>
        <row r="16446">
          <cell r="A16446" t="str">
            <v>131070091All</v>
          </cell>
          <cell r="B16446">
            <v>45</v>
          </cell>
        </row>
        <row r="16447">
          <cell r="A16447" t="str">
            <v>131090091All</v>
          </cell>
          <cell r="B16447">
            <v>45</v>
          </cell>
        </row>
        <row r="16448">
          <cell r="A16448" t="str">
            <v>131110091All</v>
          </cell>
          <cell r="B16448">
            <v>45</v>
          </cell>
        </row>
        <row r="16449">
          <cell r="A16449" t="str">
            <v>131130091All</v>
          </cell>
          <cell r="B16449">
            <v>45</v>
          </cell>
        </row>
        <row r="16450">
          <cell r="A16450" t="str">
            <v>131150091All</v>
          </cell>
          <cell r="B16450">
            <v>45</v>
          </cell>
        </row>
        <row r="16451">
          <cell r="A16451" t="str">
            <v>131170091All</v>
          </cell>
          <cell r="B16451">
            <v>45</v>
          </cell>
        </row>
        <row r="16452">
          <cell r="A16452" t="str">
            <v>131190091All</v>
          </cell>
          <cell r="B16452">
            <v>45</v>
          </cell>
        </row>
        <row r="16453">
          <cell r="A16453" t="str">
            <v>131210091All</v>
          </cell>
          <cell r="B16453">
            <v>45</v>
          </cell>
        </row>
        <row r="16454">
          <cell r="A16454" t="str">
            <v>131230091All</v>
          </cell>
          <cell r="B16454">
            <v>45</v>
          </cell>
        </row>
        <row r="16455">
          <cell r="A16455" t="str">
            <v>131250091All</v>
          </cell>
          <cell r="B16455">
            <v>45</v>
          </cell>
        </row>
        <row r="16456">
          <cell r="A16456" t="str">
            <v>131270091All</v>
          </cell>
          <cell r="B16456">
            <v>45</v>
          </cell>
        </row>
        <row r="16457">
          <cell r="A16457" t="str">
            <v>131290091All</v>
          </cell>
          <cell r="B16457">
            <v>45</v>
          </cell>
        </row>
        <row r="16458">
          <cell r="A16458" t="str">
            <v>131310091All</v>
          </cell>
          <cell r="B16458">
            <v>45</v>
          </cell>
        </row>
        <row r="16459">
          <cell r="A16459" t="str">
            <v>131330091All</v>
          </cell>
          <cell r="B16459">
            <v>45</v>
          </cell>
        </row>
        <row r="16460">
          <cell r="A16460" t="str">
            <v>131350091All</v>
          </cell>
          <cell r="B16460">
            <v>45</v>
          </cell>
        </row>
        <row r="16461">
          <cell r="A16461" t="str">
            <v>131370091All</v>
          </cell>
          <cell r="B16461">
            <v>45</v>
          </cell>
        </row>
        <row r="16462">
          <cell r="A16462" t="str">
            <v>131390091All</v>
          </cell>
          <cell r="B16462">
            <v>45</v>
          </cell>
        </row>
        <row r="16463">
          <cell r="A16463" t="str">
            <v>131410091All</v>
          </cell>
          <cell r="B16463">
            <v>45</v>
          </cell>
        </row>
        <row r="16464">
          <cell r="A16464" t="str">
            <v>131430091All</v>
          </cell>
          <cell r="B16464">
            <v>45</v>
          </cell>
        </row>
        <row r="16465">
          <cell r="A16465" t="str">
            <v>131450091All</v>
          </cell>
          <cell r="B16465">
            <v>45</v>
          </cell>
        </row>
        <row r="16466">
          <cell r="A16466" t="str">
            <v>131470091All</v>
          </cell>
          <cell r="B16466">
            <v>45</v>
          </cell>
        </row>
        <row r="16467">
          <cell r="A16467" t="str">
            <v>131490091All</v>
          </cell>
          <cell r="B16467">
            <v>45</v>
          </cell>
        </row>
        <row r="16468">
          <cell r="A16468" t="str">
            <v>131510091All</v>
          </cell>
          <cell r="B16468">
            <v>45</v>
          </cell>
        </row>
        <row r="16469">
          <cell r="A16469" t="str">
            <v>131530091All</v>
          </cell>
          <cell r="B16469">
            <v>45</v>
          </cell>
        </row>
        <row r="16470">
          <cell r="A16470" t="str">
            <v>131550091All</v>
          </cell>
          <cell r="B16470">
            <v>45</v>
          </cell>
        </row>
        <row r="16471">
          <cell r="A16471" t="str">
            <v>131570091All</v>
          </cell>
          <cell r="B16471">
            <v>45</v>
          </cell>
        </row>
        <row r="16472">
          <cell r="A16472" t="str">
            <v>131590091All</v>
          </cell>
          <cell r="B16472">
            <v>45</v>
          </cell>
        </row>
        <row r="16473">
          <cell r="A16473" t="str">
            <v>131610091All</v>
          </cell>
          <cell r="B16473">
            <v>45</v>
          </cell>
        </row>
        <row r="16474">
          <cell r="A16474" t="str">
            <v>131630091All</v>
          </cell>
          <cell r="B16474">
            <v>45</v>
          </cell>
        </row>
        <row r="16475">
          <cell r="A16475" t="str">
            <v>131650091All</v>
          </cell>
          <cell r="B16475">
            <v>45</v>
          </cell>
        </row>
        <row r="16476">
          <cell r="A16476" t="str">
            <v>131670091All</v>
          </cell>
          <cell r="B16476">
            <v>45</v>
          </cell>
        </row>
        <row r="16477">
          <cell r="A16477" t="str">
            <v>131690091All</v>
          </cell>
          <cell r="B16477">
            <v>45</v>
          </cell>
        </row>
        <row r="16478">
          <cell r="A16478" t="str">
            <v>131710091All</v>
          </cell>
          <cell r="B16478">
            <v>45</v>
          </cell>
        </row>
        <row r="16479">
          <cell r="A16479" t="str">
            <v>131730091All</v>
          </cell>
          <cell r="B16479">
            <v>45</v>
          </cell>
        </row>
        <row r="16480">
          <cell r="A16480" t="str">
            <v>131750091All</v>
          </cell>
          <cell r="B16480">
            <v>45</v>
          </cell>
        </row>
        <row r="16481">
          <cell r="A16481" t="str">
            <v>131770091All</v>
          </cell>
          <cell r="B16481">
            <v>45</v>
          </cell>
        </row>
        <row r="16482">
          <cell r="A16482" t="str">
            <v>131790091All</v>
          </cell>
          <cell r="B16482">
            <v>45</v>
          </cell>
        </row>
        <row r="16483">
          <cell r="A16483" t="str">
            <v>131810091All</v>
          </cell>
          <cell r="B16483">
            <v>45</v>
          </cell>
        </row>
        <row r="16484">
          <cell r="A16484" t="str">
            <v>131830091All</v>
          </cell>
          <cell r="B16484">
            <v>45</v>
          </cell>
        </row>
        <row r="16485">
          <cell r="A16485" t="str">
            <v>131850091All</v>
          </cell>
          <cell r="B16485">
            <v>45</v>
          </cell>
        </row>
        <row r="16486">
          <cell r="A16486" t="str">
            <v>131870091All</v>
          </cell>
          <cell r="B16486">
            <v>45</v>
          </cell>
        </row>
        <row r="16487">
          <cell r="A16487" t="str">
            <v>131890091All</v>
          </cell>
          <cell r="B16487">
            <v>45</v>
          </cell>
        </row>
        <row r="16488">
          <cell r="A16488" t="str">
            <v>131910091All</v>
          </cell>
          <cell r="B16488">
            <v>45</v>
          </cell>
        </row>
        <row r="16489">
          <cell r="A16489" t="str">
            <v>131930091All</v>
          </cell>
          <cell r="B16489">
            <v>45</v>
          </cell>
        </row>
        <row r="16490">
          <cell r="A16490" t="str">
            <v>131950091All</v>
          </cell>
          <cell r="B16490">
            <v>45</v>
          </cell>
        </row>
        <row r="16491">
          <cell r="A16491" t="str">
            <v>131970091All</v>
          </cell>
          <cell r="B16491">
            <v>45</v>
          </cell>
        </row>
        <row r="16492">
          <cell r="A16492" t="str">
            <v>131990091All</v>
          </cell>
          <cell r="B16492">
            <v>45</v>
          </cell>
        </row>
        <row r="16493">
          <cell r="A16493" t="str">
            <v>132010091All</v>
          </cell>
          <cell r="B16493">
            <v>45</v>
          </cell>
        </row>
        <row r="16494">
          <cell r="A16494" t="str">
            <v>132050091All</v>
          </cell>
          <cell r="B16494">
            <v>45</v>
          </cell>
        </row>
        <row r="16495">
          <cell r="A16495" t="str">
            <v>132070091All</v>
          </cell>
          <cell r="B16495">
            <v>45</v>
          </cell>
        </row>
        <row r="16496">
          <cell r="A16496" t="str">
            <v>132090091All</v>
          </cell>
          <cell r="B16496">
            <v>45</v>
          </cell>
        </row>
        <row r="16497">
          <cell r="A16497" t="str">
            <v>132110091All</v>
          </cell>
          <cell r="B16497">
            <v>45</v>
          </cell>
        </row>
        <row r="16498">
          <cell r="A16498" t="str">
            <v>132130091All</v>
          </cell>
          <cell r="B16498">
            <v>45</v>
          </cell>
        </row>
        <row r="16499">
          <cell r="A16499" t="str">
            <v>132150091All</v>
          </cell>
          <cell r="B16499">
            <v>45</v>
          </cell>
        </row>
        <row r="16500">
          <cell r="A16500" t="str">
            <v>132170091All</v>
          </cell>
          <cell r="B16500">
            <v>45</v>
          </cell>
        </row>
        <row r="16501">
          <cell r="A16501" t="str">
            <v>132190091All</v>
          </cell>
          <cell r="B16501">
            <v>45</v>
          </cell>
        </row>
        <row r="16502">
          <cell r="A16502" t="str">
            <v>132210091All</v>
          </cell>
          <cell r="B16502">
            <v>45</v>
          </cell>
        </row>
        <row r="16503">
          <cell r="A16503" t="str">
            <v>132230091All</v>
          </cell>
          <cell r="B16503">
            <v>45</v>
          </cell>
        </row>
        <row r="16504">
          <cell r="A16504" t="str">
            <v>132250091All</v>
          </cell>
          <cell r="B16504">
            <v>45</v>
          </cell>
        </row>
        <row r="16505">
          <cell r="A16505" t="str">
            <v>132270091All</v>
          </cell>
          <cell r="B16505">
            <v>45</v>
          </cell>
        </row>
        <row r="16506">
          <cell r="A16506" t="str">
            <v>132290091All</v>
          </cell>
          <cell r="B16506">
            <v>45</v>
          </cell>
        </row>
        <row r="16507">
          <cell r="A16507" t="str">
            <v>132310091All</v>
          </cell>
          <cell r="B16507">
            <v>45</v>
          </cell>
        </row>
        <row r="16508">
          <cell r="A16508" t="str">
            <v>132330091All</v>
          </cell>
          <cell r="B16508">
            <v>45</v>
          </cell>
        </row>
        <row r="16509">
          <cell r="A16509" t="str">
            <v>132350091All</v>
          </cell>
          <cell r="B16509">
            <v>45</v>
          </cell>
        </row>
        <row r="16510">
          <cell r="A16510" t="str">
            <v>132370091All</v>
          </cell>
          <cell r="B16510">
            <v>45</v>
          </cell>
        </row>
        <row r="16511">
          <cell r="A16511" t="str">
            <v>132390091All</v>
          </cell>
          <cell r="B16511">
            <v>45</v>
          </cell>
        </row>
        <row r="16512">
          <cell r="A16512" t="str">
            <v>132410091All</v>
          </cell>
          <cell r="B16512">
            <v>45</v>
          </cell>
        </row>
        <row r="16513">
          <cell r="A16513" t="str">
            <v>132430091All</v>
          </cell>
          <cell r="B16513">
            <v>45</v>
          </cell>
        </row>
        <row r="16514">
          <cell r="A16514" t="str">
            <v>132450091All</v>
          </cell>
          <cell r="B16514">
            <v>45</v>
          </cell>
        </row>
        <row r="16515">
          <cell r="A16515" t="str">
            <v>132470091All</v>
          </cell>
          <cell r="B16515">
            <v>45</v>
          </cell>
        </row>
        <row r="16516">
          <cell r="A16516" t="str">
            <v>132490091All</v>
          </cell>
          <cell r="B16516">
            <v>45</v>
          </cell>
        </row>
        <row r="16517">
          <cell r="A16517" t="str">
            <v>132510091All</v>
          </cell>
          <cell r="B16517">
            <v>45</v>
          </cell>
        </row>
        <row r="16518">
          <cell r="A16518" t="str">
            <v>132530091All</v>
          </cell>
          <cell r="B16518">
            <v>45</v>
          </cell>
        </row>
        <row r="16519">
          <cell r="A16519" t="str">
            <v>132550091All</v>
          </cell>
          <cell r="B16519">
            <v>45</v>
          </cell>
        </row>
        <row r="16520">
          <cell r="A16520" t="str">
            <v>132570091All</v>
          </cell>
          <cell r="B16520">
            <v>45</v>
          </cell>
        </row>
        <row r="16521">
          <cell r="A16521" t="str">
            <v>132590091All</v>
          </cell>
          <cell r="B16521">
            <v>45</v>
          </cell>
        </row>
        <row r="16522">
          <cell r="A16522" t="str">
            <v>132610091All</v>
          </cell>
          <cell r="B16522">
            <v>45</v>
          </cell>
        </row>
        <row r="16523">
          <cell r="A16523" t="str">
            <v>132630091All</v>
          </cell>
          <cell r="B16523">
            <v>45</v>
          </cell>
        </row>
        <row r="16524">
          <cell r="A16524" t="str">
            <v>132650091All</v>
          </cell>
          <cell r="B16524">
            <v>45</v>
          </cell>
        </row>
        <row r="16525">
          <cell r="A16525" t="str">
            <v>132670091All</v>
          </cell>
          <cell r="B16525">
            <v>45</v>
          </cell>
        </row>
        <row r="16526">
          <cell r="A16526" t="str">
            <v>132690091All</v>
          </cell>
          <cell r="B16526">
            <v>45</v>
          </cell>
        </row>
        <row r="16527">
          <cell r="A16527" t="str">
            <v>132710091All</v>
          </cell>
          <cell r="B16527">
            <v>45</v>
          </cell>
        </row>
        <row r="16528">
          <cell r="A16528" t="str">
            <v>132730091All</v>
          </cell>
          <cell r="B16528">
            <v>45</v>
          </cell>
        </row>
        <row r="16529">
          <cell r="A16529" t="str">
            <v>132750091All</v>
          </cell>
          <cell r="B16529">
            <v>45</v>
          </cell>
        </row>
        <row r="16530">
          <cell r="A16530" t="str">
            <v>132770091All</v>
          </cell>
          <cell r="B16530">
            <v>45</v>
          </cell>
        </row>
        <row r="16531">
          <cell r="A16531" t="str">
            <v>132790091All</v>
          </cell>
          <cell r="B16531">
            <v>45</v>
          </cell>
        </row>
        <row r="16532">
          <cell r="A16532" t="str">
            <v>132810091All</v>
          </cell>
          <cell r="B16532">
            <v>45</v>
          </cell>
        </row>
        <row r="16533">
          <cell r="A16533" t="str">
            <v>132830091All</v>
          </cell>
          <cell r="B16533">
            <v>45</v>
          </cell>
        </row>
        <row r="16534">
          <cell r="A16534" t="str">
            <v>132850091All</v>
          </cell>
          <cell r="B16534">
            <v>45</v>
          </cell>
        </row>
        <row r="16535">
          <cell r="A16535" t="str">
            <v>132870091All</v>
          </cell>
          <cell r="B16535">
            <v>45</v>
          </cell>
        </row>
        <row r="16536">
          <cell r="A16536" t="str">
            <v>132890091All</v>
          </cell>
          <cell r="B16536">
            <v>45</v>
          </cell>
        </row>
        <row r="16537">
          <cell r="A16537" t="str">
            <v>132910091All</v>
          </cell>
          <cell r="B16537">
            <v>45</v>
          </cell>
        </row>
        <row r="16538">
          <cell r="A16538" t="str">
            <v>132930091All</v>
          </cell>
          <cell r="B16538">
            <v>45</v>
          </cell>
        </row>
        <row r="16539">
          <cell r="A16539" t="str">
            <v>132950091All</v>
          </cell>
          <cell r="B16539">
            <v>45</v>
          </cell>
        </row>
        <row r="16540">
          <cell r="A16540" t="str">
            <v>132970091All</v>
          </cell>
          <cell r="B16540">
            <v>45</v>
          </cell>
        </row>
        <row r="16541">
          <cell r="A16541" t="str">
            <v>132990091All</v>
          </cell>
          <cell r="B16541">
            <v>45</v>
          </cell>
        </row>
        <row r="16542">
          <cell r="A16542" t="str">
            <v>133010091All</v>
          </cell>
          <cell r="B16542">
            <v>45</v>
          </cell>
        </row>
        <row r="16543">
          <cell r="A16543" t="str">
            <v>133030091All</v>
          </cell>
          <cell r="B16543">
            <v>45</v>
          </cell>
        </row>
        <row r="16544">
          <cell r="A16544" t="str">
            <v>133050091All</v>
          </cell>
          <cell r="B16544">
            <v>45</v>
          </cell>
        </row>
        <row r="16545">
          <cell r="A16545" t="str">
            <v>133070091All</v>
          </cell>
          <cell r="B16545">
            <v>45</v>
          </cell>
        </row>
        <row r="16546">
          <cell r="A16546" t="str">
            <v>133090091All</v>
          </cell>
          <cell r="B16546">
            <v>45</v>
          </cell>
        </row>
        <row r="16547">
          <cell r="A16547" t="str">
            <v>133110091All</v>
          </cell>
          <cell r="B16547">
            <v>45</v>
          </cell>
        </row>
        <row r="16548">
          <cell r="A16548" t="str">
            <v>133130091All</v>
          </cell>
          <cell r="B16548">
            <v>45</v>
          </cell>
        </row>
        <row r="16549">
          <cell r="A16549" t="str">
            <v>133150091All</v>
          </cell>
          <cell r="B16549">
            <v>45</v>
          </cell>
        </row>
        <row r="16550">
          <cell r="A16550" t="str">
            <v>133170091All</v>
          </cell>
          <cell r="B16550">
            <v>45</v>
          </cell>
        </row>
        <row r="16551">
          <cell r="A16551" t="str">
            <v>133190091All</v>
          </cell>
          <cell r="B16551">
            <v>45</v>
          </cell>
        </row>
        <row r="16552">
          <cell r="A16552" t="str">
            <v>133210091All</v>
          </cell>
          <cell r="B16552">
            <v>45</v>
          </cell>
        </row>
        <row r="16553">
          <cell r="A16553" t="str">
            <v>180450051All</v>
          </cell>
          <cell r="B16553">
            <v>45</v>
          </cell>
        </row>
        <row r="16554">
          <cell r="A16554" t="str">
            <v>180910051Nonirrigated</v>
          </cell>
          <cell r="B16554">
            <v>45</v>
          </cell>
        </row>
        <row r="16555">
          <cell r="A16555" t="str">
            <v>260390011All</v>
          </cell>
          <cell r="B16555">
            <v>45</v>
          </cell>
        </row>
        <row r="16556">
          <cell r="A16556" t="str">
            <v>261350011All</v>
          </cell>
          <cell r="B16556">
            <v>45</v>
          </cell>
        </row>
        <row r="16557">
          <cell r="A16557" t="str">
            <v>261430011All</v>
          </cell>
          <cell r="B16557">
            <v>45</v>
          </cell>
        </row>
        <row r="16558">
          <cell r="A16558" t="str">
            <v>310090051All</v>
          </cell>
          <cell r="B16558">
            <v>45</v>
          </cell>
        </row>
        <row r="16559">
          <cell r="A16559" t="str">
            <v>310570016Irrigated</v>
          </cell>
          <cell r="B16559">
            <v>45</v>
          </cell>
        </row>
        <row r="16560">
          <cell r="A16560" t="str">
            <v>340010091All</v>
          </cell>
          <cell r="B16560">
            <v>45</v>
          </cell>
        </row>
        <row r="16561">
          <cell r="A16561" t="str">
            <v>340050091All</v>
          </cell>
          <cell r="B16561">
            <v>45</v>
          </cell>
        </row>
        <row r="16562">
          <cell r="A16562" t="str">
            <v>340070091All</v>
          </cell>
          <cell r="B16562">
            <v>45</v>
          </cell>
        </row>
        <row r="16563">
          <cell r="A16563" t="str">
            <v>340090091All</v>
          </cell>
          <cell r="B16563">
            <v>45</v>
          </cell>
        </row>
        <row r="16564">
          <cell r="A16564" t="str">
            <v>380010041All</v>
          </cell>
          <cell r="B16564">
            <v>45</v>
          </cell>
        </row>
        <row r="16565">
          <cell r="A16565" t="str">
            <v>380070041All</v>
          </cell>
          <cell r="B16565">
            <v>45</v>
          </cell>
        </row>
        <row r="16566">
          <cell r="A16566" t="str">
            <v>380330041All</v>
          </cell>
          <cell r="B16566">
            <v>45</v>
          </cell>
        </row>
        <row r="16567">
          <cell r="A16567" t="str">
            <v>380850041All</v>
          </cell>
          <cell r="B16567">
            <v>45</v>
          </cell>
        </row>
        <row r="16568">
          <cell r="A16568" t="str">
            <v>380850041Nonirrigated</v>
          </cell>
          <cell r="B16568">
            <v>45</v>
          </cell>
        </row>
        <row r="16569">
          <cell r="A16569" t="str">
            <v>380870041All</v>
          </cell>
          <cell r="B16569">
            <v>45</v>
          </cell>
        </row>
        <row r="16570">
          <cell r="A16570" t="str">
            <v>400770041All</v>
          </cell>
          <cell r="B16570">
            <v>45</v>
          </cell>
        </row>
        <row r="16571">
          <cell r="A16571" t="str">
            <v>401530041All</v>
          </cell>
          <cell r="B16571">
            <v>45</v>
          </cell>
        </row>
        <row r="16572">
          <cell r="A16572" t="str">
            <v>560410091All</v>
          </cell>
          <cell r="B16572">
            <v>45</v>
          </cell>
        </row>
        <row r="16573">
          <cell r="A16573" t="str">
            <v>510090011All</v>
          </cell>
          <cell r="B16573">
            <v>44.8</v>
          </cell>
        </row>
        <row r="16574">
          <cell r="A16574" t="str">
            <v>510130011All</v>
          </cell>
          <cell r="B16574">
            <v>44.8</v>
          </cell>
        </row>
        <row r="16575">
          <cell r="A16575" t="str">
            <v>510210011All</v>
          </cell>
          <cell r="B16575">
            <v>44.8</v>
          </cell>
        </row>
        <row r="16576">
          <cell r="A16576" t="str">
            <v>510270011All</v>
          </cell>
          <cell r="B16576">
            <v>44.8</v>
          </cell>
        </row>
        <row r="16577">
          <cell r="A16577" t="str">
            <v>510350011All</v>
          </cell>
          <cell r="B16577">
            <v>44.8</v>
          </cell>
        </row>
        <row r="16578">
          <cell r="A16578" t="str">
            <v>510450011All</v>
          </cell>
          <cell r="B16578">
            <v>44.8</v>
          </cell>
        </row>
        <row r="16579">
          <cell r="A16579" t="str">
            <v>510510011All</v>
          </cell>
          <cell r="B16579">
            <v>44.8</v>
          </cell>
        </row>
        <row r="16580">
          <cell r="A16580" t="str">
            <v>510590011All</v>
          </cell>
          <cell r="B16580">
            <v>44.8</v>
          </cell>
        </row>
        <row r="16581">
          <cell r="A16581" t="str">
            <v>510630011All</v>
          </cell>
          <cell r="B16581">
            <v>44.8</v>
          </cell>
        </row>
        <row r="16582">
          <cell r="A16582" t="str">
            <v>510710011All</v>
          </cell>
          <cell r="B16582">
            <v>44.8</v>
          </cell>
        </row>
        <row r="16583">
          <cell r="A16583" t="str">
            <v>510770011All</v>
          </cell>
          <cell r="B16583">
            <v>44.8</v>
          </cell>
        </row>
        <row r="16584">
          <cell r="A16584" t="str">
            <v>510790011All</v>
          </cell>
          <cell r="B16584">
            <v>44.8</v>
          </cell>
        </row>
        <row r="16585">
          <cell r="A16585" t="str">
            <v>511050011All</v>
          </cell>
          <cell r="B16585">
            <v>44.8</v>
          </cell>
        </row>
        <row r="16586">
          <cell r="A16586" t="str">
            <v>511550011All</v>
          </cell>
          <cell r="B16586">
            <v>44.8</v>
          </cell>
        </row>
        <row r="16587">
          <cell r="A16587" t="str">
            <v>511610011All</v>
          </cell>
          <cell r="B16587">
            <v>44.8</v>
          </cell>
        </row>
        <row r="16588">
          <cell r="A16588" t="str">
            <v>511670011All</v>
          </cell>
          <cell r="B16588">
            <v>44.8</v>
          </cell>
        </row>
        <row r="16589">
          <cell r="A16589" t="str">
            <v>511690011All</v>
          </cell>
          <cell r="B16589">
            <v>44.8</v>
          </cell>
        </row>
        <row r="16590">
          <cell r="A16590" t="str">
            <v>511730011All</v>
          </cell>
          <cell r="B16590">
            <v>44.8</v>
          </cell>
        </row>
        <row r="16591">
          <cell r="A16591" t="str">
            <v>511850011All</v>
          </cell>
          <cell r="B16591">
            <v>44.8</v>
          </cell>
        </row>
        <row r="16592">
          <cell r="A16592" t="str">
            <v>511870011All</v>
          </cell>
          <cell r="B16592">
            <v>44.8</v>
          </cell>
        </row>
        <row r="16593">
          <cell r="A16593" t="str">
            <v>511950011All</v>
          </cell>
          <cell r="B16593">
            <v>44.8</v>
          </cell>
        </row>
        <row r="16594">
          <cell r="A16594" t="str">
            <v>511990011All</v>
          </cell>
          <cell r="B16594">
            <v>44.8</v>
          </cell>
        </row>
        <row r="16595">
          <cell r="A16595" t="str">
            <v>515100011All</v>
          </cell>
          <cell r="B16595">
            <v>44.8</v>
          </cell>
        </row>
        <row r="16596">
          <cell r="A16596" t="str">
            <v>516000011All</v>
          </cell>
          <cell r="B16596">
            <v>44.8</v>
          </cell>
        </row>
        <row r="16597">
          <cell r="A16597" t="str">
            <v>516100011All</v>
          </cell>
          <cell r="B16597">
            <v>44.8</v>
          </cell>
        </row>
        <row r="16598">
          <cell r="A16598" t="str">
            <v>516500011All</v>
          </cell>
          <cell r="B16598">
            <v>44.8</v>
          </cell>
        </row>
        <row r="16599">
          <cell r="A16599" t="str">
            <v>516830011All</v>
          </cell>
          <cell r="B16599">
            <v>44.8</v>
          </cell>
        </row>
        <row r="16600">
          <cell r="A16600" t="str">
            <v>516850011All</v>
          </cell>
          <cell r="B16600">
            <v>44.8</v>
          </cell>
        </row>
        <row r="16601">
          <cell r="A16601" t="str">
            <v>517000011All</v>
          </cell>
          <cell r="B16601">
            <v>44.8</v>
          </cell>
        </row>
        <row r="16602">
          <cell r="A16602" t="str">
            <v>517100011All</v>
          </cell>
          <cell r="B16602">
            <v>44.8</v>
          </cell>
        </row>
        <row r="16603">
          <cell r="A16603" t="str">
            <v>517200011All</v>
          </cell>
          <cell r="B16603">
            <v>44.8</v>
          </cell>
        </row>
        <row r="16604">
          <cell r="A16604" t="str">
            <v>250030011All</v>
          </cell>
          <cell r="B16604">
            <v>44.7</v>
          </cell>
        </row>
        <row r="16605">
          <cell r="A16605" t="str">
            <v>250050011All</v>
          </cell>
          <cell r="B16605">
            <v>44.7</v>
          </cell>
        </row>
        <row r="16606">
          <cell r="A16606" t="str">
            <v>250070011All</v>
          </cell>
          <cell r="B16606">
            <v>44.7</v>
          </cell>
        </row>
        <row r="16607">
          <cell r="A16607" t="str">
            <v>250110011All</v>
          </cell>
          <cell r="B16607">
            <v>44.7</v>
          </cell>
        </row>
        <row r="16608">
          <cell r="A16608" t="str">
            <v>250130011All</v>
          </cell>
          <cell r="B16608">
            <v>44.7</v>
          </cell>
        </row>
        <row r="16609">
          <cell r="A16609" t="str">
            <v>250150011All</v>
          </cell>
          <cell r="B16609">
            <v>44.7</v>
          </cell>
        </row>
        <row r="16610">
          <cell r="A16610" t="str">
            <v>250170011All</v>
          </cell>
          <cell r="B16610">
            <v>44.7</v>
          </cell>
        </row>
        <row r="16611">
          <cell r="A16611" t="str">
            <v>250230011All</v>
          </cell>
          <cell r="B16611">
            <v>44.7</v>
          </cell>
        </row>
        <row r="16612">
          <cell r="A16612" t="str">
            <v>250270011All</v>
          </cell>
          <cell r="B16612">
            <v>44.7</v>
          </cell>
        </row>
        <row r="16613">
          <cell r="A16613" t="str">
            <v>010170011All</v>
          </cell>
          <cell r="B16613">
            <v>44</v>
          </cell>
        </row>
        <row r="16614">
          <cell r="A16614" t="str">
            <v>010250011All</v>
          </cell>
          <cell r="B16614">
            <v>44</v>
          </cell>
        </row>
        <row r="16615">
          <cell r="A16615" t="str">
            <v>010270011All</v>
          </cell>
          <cell r="B16615">
            <v>44</v>
          </cell>
        </row>
        <row r="16616">
          <cell r="A16616" t="str">
            <v>010370011All</v>
          </cell>
          <cell r="B16616">
            <v>44</v>
          </cell>
        </row>
        <row r="16617">
          <cell r="A16617" t="str">
            <v>010570011All</v>
          </cell>
          <cell r="B16617">
            <v>44</v>
          </cell>
        </row>
        <row r="16618">
          <cell r="A16618" t="str">
            <v>010730011All</v>
          </cell>
          <cell r="B16618">
            <v>44</v>
          </cell>
        </row>
        <row r="16619">
          <cell r="A16619" t="str">
            <v>011230011All</v>
          </cell>
          <cell r="B16619">
            <v>44</v>
          </cell>
        </row>
        <row r="16620">
          <cell r="A16620" t="str">
            <v>011270011All</v>
          </cell>
          <cell r="B16620">
            <v>44</v>
          </cell>
        </row>
        <row r="16621">
          <cell r="A16621" t="str">
            <v>060170011All</v>
          </cell>
          <cell r="B16621">
            <v>44</v>
          </cell>
        </row>
        <row r="16622">
          <cell r="A16622" t="str">
            <v>060410016All</v>
          </cell>
          <cell r="B16622">
            <v>44</v>
          </cell>
        </row>
        <row r="16623">
          <cell r="A16623" t="str">
            <v>060850016All</v>
          </cell>
          <cell r="B16623">
            <v>44</v>
          </cell>
        </row>
        <row r="16624">
          <cell r="A16624" t="str">
            <v>061110016All</v>
          </cell>
          <cell r="B16624">
            <v>44</v>
          </cell>
        </row>
        <row r="16625">
          <cell r="A16625" t="str">
            <v>130250016All</v>
          </cell>
          <cell r="B16625">
            <v>44</v>
          </cell>
        </row>
        <row r="16626">
          <cell r="A16626" t="str">
            <v>130650051All</v>
          </cell>
          <cell r="B16626">
            <v>44</v>
          </cell>
        </row>
        <row r="16627">
          <cell r="A16627" t="str">
            <v>130710051All</v>
          </cell>
          <cell r="B16627">
            <v>44</v>
          </cell>
        </row>
        <row r="16628">
          <cell r="A16628" t="str">
            <v>131730051All</v>
          </cell>
          <cell r="B16628">
            <v>44</v>
          </cell>
        </row>
        <row r="16629">
          <cell r="A16629" t="str">
            <v>132390051All</v>
          </cell>
          <cell r="B16629">
            <v>44</v>
          </cell>
        </row>
        <row r="16630">
          <cell r="A16630" t="str">
            <v>180190051All</v>
          </cell>
          <cell r="B16630">
            <v>44</v>
          </cell>
        </row>
        <row r="16631">
          <cell r="A16631" t="str">
            <v>181430051All</v>
          </cell>
          <cell r="B16631">
            <v>44</v>
          </cell>
        </row>
        <row r="16632">
          <cell r="A16632" t="str">
            <v>210050011All</v>
          </cell>
          <cell r="B16632">
            <v>44</v>
          </cell>
        </row>
        <row r="16633">
          <cell r="A16633" t="str">
            <v>210110011All</v>
          </cell>
          <cell r="B16633">
            <v>44</v>
          </cell>
        </row>
        <row r="16634">
          <cell r="A16634" t="str">
            <v>210130011All</v>
          </cell>
          <cell r="B16634">
            <v>44</v>
          </cell>
        </row>
        <row r="16635">
          <cell r="A16635" t="str">
            <v>210150011All</v>
          </cell>
          <cell r="B16635">
            <v>44</v>
          </cell>
        </row>
        <row r="16636">
          <cell r="A16636" t="str">
            <v>210190011All</v>
          </cell>
          <cell r="B16636">
            <v>44</v>
          </cell>
        </row>
        <row r="16637">
          <cell r="A16637" t="str">
            <v>210230011All</v>
          </cell>
          <cell r="B16637">
            <v>44</v>
          </cell>
        </row>
        <row r="16638">
          <cell r="A16638" t="str">
            <v>210250011All</v>
          </cell>
          <cell r="B16638">
            <v>44</v>
          </cell>
        </row>
        <row r="16639">
          <cell r="A16639" t="str">
            <v>210370011All</v>
          </cell>
          <cell r="B16639">
            <v>44</v>
          </cell>
        </row>
        <row r="16640">
          <cell r="A16640" t="str">
            <v>210410011All</v>
          </cell>
          <cell r="B16640">
            <v>44</v>
          </cell>
        </row>
        <row r="16641">
          <cell r="A16641" t="str">
            <v>210430011All</v>
          </cell>
          <cell r="B16641">
            <v>44</v>
          </cell>
        </row>
        <row r="16642">
          <cell r="A16642" t="str">
            <v>210450011All</v>
          </cell>
          <cell r="B16642">
            <v>44</v>
          </cell>
        </row>
        <row r="16643">
          <cell r="A16643" t="str">
            <v>210510011All</v>
          </cell>
          <cell r="B16643">
            <v>44</v>
          </cell>
        </row>
        <row r="16644">
          <cell r="A16644" t="str">
            <v>210530011All</v>
          </cell>
          <cell r="B16644">
            <v>44</v>
          </cell>
        </row>
        <row r="16645">
          <cell r="A16645" t="str">
            <v>210570011All</v>
          </cell>
          <cell r="B16645">
            <v>44</v>
          </cell>
        </row>
        <row r="16646">
          <cell r="A16646" t="str">
            <v>210630011All</v>
          </cell>
          <cell r="B16646">
            <v>44</v>
          </cell>
        </row>
        <row r="16647">
          <cell r="A16647" t="str">
            <v>210650011All</v>
          </cell>
          <cell r="B16647">
            <v>44</v>
          </cell>
        </row>
        <row r="16648">
          <cell r="A16648" t="str">
            <v>210710011All</v>
          </cell>
          <cell r="B16648">
            <v>44</v>
          </cell>
        </row>
        <row r="16649">
          <cell r="A16649" t="str">
            <v>210770011All</v>
          </cell>
          <cell r="B16649">
            <v>44</v>
          </cell>
        </row>
        <row r="16650">
          <cell r="A16650" t="str">
            <v>210790011All</v>
          </cell>
          <cell r="B16650">
            <v>44</v>
          </cell>
        </row>
        <row r="16651">
          <cell r="A16651" t="str">
            <v>210810011All</v>
          </cell>
          <cell r="B16651">
            <v>44</v>
          </cell>
        </row>
        <row r="16652">
          <cell r="A16652" t="str">
            <v>210890011All</v>
          </cell>
          <cell r="B16652">
            <v>44</v>
          </cell>
        </row>
        <row r="16653">
          <cell r="A16653" t="str">
            <v>210950011All</v>
          </cell>
          <cell r="B16653">
            <v>44</v>
          </cell>
        </row>
        <row r="16654">
          <cell r="A16654" t="str">
            <v>211090011All</v>
          </cell>
          <cell r="B16654">
            <v>44</v>
          </cell>
        </row>
        <row r="16655">
          <cell r="A16655" t="str">
            <v>211130011All</v>
          </cell>
          <cell r="B16655">
            <v>44</v>
          </cell>
        </row>
        <row r="16656">
          <cell r="A16656" t="str">
            <v>211150011All</v>
          </cell>
          <cell r="B16656">
            <v>44</v>
          </cell>
        </row>
        <row r="16657">
          <cell r="A16657" t="str">
            <v>211170011All</v>
          </cell>
          <cell r="B16657">
            <v>44</v>
          </cell>
        </row>
        <row r="16658">
          <cell r="A16658" t="str">
            <v>211190011All</v>
          </cell>
          <cell r="B16658">
            <v>44</v>
          </cell>
        </row>
        <row r="16659">
          <cell r="A16659" t="str">
            <v>211210011All</v>
          </cell>
          <cell r="B16659">
            <v>44</v>
          </cell>
        </row>
        <row r="16660">
          <cell r="A16660" t="str">
            <v>211250011All</v>
          </cell>
          <cell r="B16660">
            <v>44</v>
          </cell>
        </row>
        <row r="16661">
          <cell r="A16661" t="str">
            <v>211270011All</v>
          </cell>
          <cell r="B16661">
            <v>44</v>
          </cell>
        </row>
        <row r="16662">
          <cell r="A16662" t="str">
            <v>211290011All</v>
          </cell>
          <cell r="B16662">
            <v>44</v>
          </cell>
        </row>
        <row r="16663">
          <cell r="A16663" t="str">
            <v>211310011All</v>
          </cell>
          <cell r="B16663">
            <v>44</v>
          </cell>
        </row>
        <row r="16664">
          <cell r="A16664" t="str">
            <v>211330011All</v>
          </cell>
          <cell r="B16664">
            <v>44</v>
          </cell>
        </row>
        <row r="16665">
          <cell r="A16665" t="str">
            <v>211370011All</v>
          </cell>
          <cell r="B16665">
            <v>44</v>
          </cell>
        </row>
        <row r="16666">
          <cell r="A16666" t="str">
            <v>211470011All</v>
          </cell>
          <cell r="B16666">
            <v>44</v>
          </cell>
        </row>
        <row r="16667">
          <cell r="A16667" t="str">
            <v>211510011All</v>
          </cell>
          <cell r="B16667">
            <v>44</v>
          </cell>
        </row>
        <row r="16668">
          <cell r="A16668" t="str">
            <v>211530011All</v>
          </cell>
          <cell r="B16668">
            <v>44</v>
          </cell>
        </row>
        <row r="16669">
          <cell r="A16669" t="str">
            <v>211590011All</v>
          </cell>
          <cell r="B16669">
            <v>44</v>
          </cell>
        </row>
        <row r="16670">
          <cell r="A16670" t="str">
            <v>211650011All</v>
          </cell>
          <cell r="B16670">
            <v>44</v>
          </cell>
        </row>
        <row r="16671">
          <cell r="A16671" t="str">
            <v>211690011All</v>
          </cell>
          <cell r="B16671">
            <v>44</v>
          </cell>
        </row>
        <row r="16672">
          <cell r="A16672" t="str">
            <v>211710011All</v>
          </cell>
          <cell r="B16672">
            <v>44</v>
          </cell>
        </row>
        <row r="16673">
          <cell r="A16673" t="str">
            <v>211750011All</v>
          </cell>
          <cell r="B16673">
            <v>44</v>
          </cell>
        </row>
        <row r="16674">
          <cell r="A16674" t="str">
            <v>211870011All</v>
          </cell>
          <cell r="B16674">
            <v>44</v>
          </cell>
        </row>
        <row r="16675">
          <cell r="A16675" t="str">
            <v>211890011All</v>
          </cell>
          <cell r="B16675">
            <v>44</v>
          </cell>
        </row>
        <row r="16676">
          <cell r="A16676" t="str">
            <v>211910011All</v>
          </cell>
          <cell r="B16676">
            <v>44</v>
          </cell>
        </row>
        <row r="16677">
          <cell r="A16677" t="str">
            <v>211930011All</v>
          </cell>
          <cell r="B16677">
            <v>44</v>
          </cell>
        </row>
        <row r="16678">
          <cell r="A16678" t="str">
            <v>211950011All</v>
          </cell>
          <cell r="B16678">
            <v>44</v>
          </cell>
        </row>
        <row r="16679">
          <cell r="A16679" t="str">
            <v>211970011All</v>
          </cell>
          <cell r="B16679">
            <v>44</v>
          </cell>
        </row>
        <row r="16680">
          <cell r="A16680" t="str">
            <v>212010011All</v>
          </cell>
          <cell r="B16680">
            <v>44</v>
          </cell>
        </row>
        <row r="16681">
          <cell r="A16681" t="str">
            <v>212030011All</v>
          </cell>
          <cell r="B16681">
            <v>44</v>
          </cell>
        </row>
        <row r="16682">
          <cell r="A16682" t="str">
            <v>212050011All</v>
          </cell>
          <cell r="B16682">
            <v>44</v>
          </cell>
        </row>
        <row r="16683">
          <cell r="A16683" t="str">
            <v>212350011All</v>
          </cell>
          <cell r="B16683">
            <v>44</v>
          </cell>
        </row>
        <row r="16684">
          <cell r="A16684" t="str">
            <v>212370011All</v>
          </cell>
          <cell r="B16684">
            <v>44</v>
          </cell>
        </row>
        <row r="16685">
          <cell r="A16685" t="str">
            <v>290350041All</v>
          </cell>
          <cell r="B16685">
            <v>44</v>
          </cell>
        </row>
        <row r="16686">
          <cell r="A16686" t="str">
            <v>290670041All</v>
          </cell>
          <cell r="B16686">
            <v>44</v>
          </cell>
        </row>
        <row r="16687">
          <cell r="A16687" t="str">
            <v>290930041All</v>
          </cell>
          <cell r="B16687">
            <v>44</v>
          </cell>
        </row>
        <row r="16688">
          <cell r="A16688" t="str">
            <v>291530041All</v>
          </cell>
          <cell r="B16688">
            <v>44</v>
          </cell>
        </row>
        <row r="16689">
          <cell r="A16689" t="str">
            <v>291790041All</v>
          </cell>
          <cell r="B16689">
            <v>44</v>
          </cell>
        </row>
        <row r="16690">
          <cell r="A16690" t="str">
            <v>292030041All</v>
          </cell>
          <cell r="B16690">
            <v>44</v>
          </cell>
        </row>
        <row r="16691">
          <cell r="A16691" t="str">
            <v>292130041All</v>
          </cell>
          <cell r="B16691">
            <v>44</v>
          </cell>
        </row>
        <row r="16692">
          <cell r="A16692" t="str">
            <v>292210041All</v>
          </cell>
          <cell r="B16692">
            <v>44</v>
          </cell>
        </row>
        <row r="16693">
          <cell r="A16693" t="str">
            <v>295100041All</v>
          </cell>
          <cell r="B16693">
            <v>44</v>
          </cell>
        </row>
        <row r="16694">
          <cell r="A16694" t="str">
            <v>360390016All</v>
          </cell>
          <cell r="B16694">
            <v>44</v>
          </cell>
        </row>
        <row r="16695">
          <cell r="A16695" t="str">
            <v>360410016All</v>
          </cell>
          <cell r="B16695">
            <v>44</v>
          </cell>
        </row>
        <row r="16696">
          <cell r="A16696" t="str">
            <v>360790016All</v>
          </cell>
          <cell r="B16696">
            <v>44</v>
          </cell>
        </row>
        <row r="16697">
          <cell r="A16697" t="str">
            <v>360930016All</v>
          </cell>
          <cell r="B16697">
            <v>44</v>
          </cell>
        </row>
        <row r="16698">
          <cell r="A16698" t="str">
            <v>361050016All</v>
          </cell>
          <cell r="B16698">
            <v>44</v>
          </cell>
        </row>
        <row r="16699">
          <cell r="A16699" t="str">
            <v>361110016All</v>
          </cell>
          <cell r="B16699">
            <v>44</v>
          </cell>
        </row>
        <row r="16700">
          <cell r="A16700" t="str">
            <v>361130016All</v>
          </cell>
          <cell r="B16700">
            <v>44</v>
          </cell>
        </row>
        <row r="16701">
          <cell r="A16701" t="str">
            <v>361190016All</v>
          </cell>
          <cell r="B16701">
            <v>44</v>
          </cell>
        </row>
        <row r="16702">
          <cell r="A16702" t="str">
            <v>401190041All</v>
          </cell>
          <cell r="B16702">
            <v>44</v>
          </cell>
        </row>
        <row r="16703">
          <cell r="A16703" t="str">
            <v>401430041All</v>
          </cell>
          <cell r="B16703">
            <v>44</v>
          </cell>
        </row>
        <row r="16704">
          <cell r="A16704" t="str">
            <v>410150011All</v>
          </cell>
          <cell r="B16704">
            <v>44</v>
          </cell>
        </row>
        <row r="16705">
          <cell r="A16705" t="str">
            <v>420330091All</v>
          </cell>
          <cell r="B16705">
            <v>44</v>
          </cell>
        </row>
        <row r="16706">
          <cell r="A16706" t="str">
            <v>420930091All</v>
          </cell>
          <cell r="B16706">
            <v>44</v>
          </cell>
        </row>
        <row r="16707">
          <cell r="A16707" t="str">
            <v>470310016All</v>
          </cell>
          <cell r="B16707">
            <v>44</v>
          </cell>
        </row>
        <row r="16708">
          <cell r="A16708" t="str">
            <v>470450016All</v>
          </cell>
          <cell r="B16708">
            <v>44</v>
          </cell>
        </row>
        <row r="16709">
          <cell r="A16709" t="str">
            <v>470610016All</v>
          </cell>
          <cell r="B16709">
            <v>44</v>
          </cell>
        </row>
        <row r="16710">
          <cell r="A16710" t="str">
            <v>540010051All</v>
          </cell>
          <cell r="B16710">
            <v>44</v>
          </cell>
        </row>
        <row r="16711">
          <cell r="A16711" t="str">
            <v>540030051All</v>
          </cell>
          <cell r="B16711">
            <v>44</v>
          </cell>
        </row>
        <row r="16712">
          <cell r="A16712" t="str">
            <v>540270051All</v>
          </cell>
          <cell r="B16712">
            <v>44</v>
          </cell>
        </row>
        <row r="16713">
          <cell r="A16713" t="str">
            <v>540310016All</v>
          </cell>
          <cell r="B16713">
            <v>44</v>
          </cell>
        </row>
        <row r="16714">
          <cell r="A16714" t="str">
            <v>540310051All</v>
          </cell>
          <cell r="B16714">
            <v>44</v>
          </cell>
        </row>
        <row r="16715">
          <cell r="A16715" t="str">
            <v>540350051All</v>
          </cell>
          <cell r="B16715">
            <v>44</v>
          </cell>
        </row>
        <row r="16716">
          <cell r="A16716" t="str">
            <v>540370051All</v>
          </cell>
          <cell r="B16716">
            <v>44</v>
          </cell>
        </row>
        <row r="16717">
          <cell r="A16717" t="str">
            <v>540400016All</v>
          </cell>
          <cell r="B16717">
            <v>44</v>
          </cell>
        </row>
        <row r="16718">
          <cell r="A16718" t="str">
            <v>540490051All</v>
          </cell>
          <cell r="B16718">
            <v>44</v>
          </cell>
        </row>
        <row r="16719">
          <cell r="A16719" t="str">
            <v>540570051All</v>
          </cell>
          <cell r="B16719">
            <v>44</v>
          </cell>
        </row>
        <row r="16720">
          <cell r="A16720" t="str">
            <v>540610016All</v>
          </cell>
          <cell r="B16720">
            <v>44</v>
          </cell>
        </row>
        <row r="16721">
          <cell r="A16721" t="str">
            <v>540610051All</v>
          </cell>
          <cell r="B16721">
            <v>44</v>
          </cell>
        </row>
        <row r="16722">
          <cell r="A16722" t="str">
            <v>540770051All</v>
          </cell>
          <cell r="B16722">
            <v>44</v>
          </cell>
        </row>
        <row r="16723">
          <cell r="A16723" t="str">
            <v>540830051All</v>
          </cell>
          <cell r="B16723">
            <v>44</v>
          </cell>
        </row>
        <row r="16724">
          <cell r="A16724" t="str">
            <v>540910016All</v>
          </cell>
          <cell r="B16724">
            <v>44</v>
          </cell>
        </row>
        <row r="16725">
          <cell r="A16725" t="str">
            <v>540910051All</v>
          </cell>
          <cell r="B16725">
            <v>44</v>
          </cell>
        </row>
        <row r="16726">
          <cell r="A16726" t="str">
            <v>540930051All</v>
          </cell>
          <cell r="B16726">
            <v>44</v>
          </cell>
        </row>
        <row r="16727">
          <cell r="A16727" t="str">
            <v>130030051All</v>
          </cell>
          <cell r="B16727">
            <v>43.4</v>
          </cell>
        </row>
        <row r="16728">
          <cell r="A16728" t="str">
            <v>130270051All</v>
          </cell>
          <cell r="B16728">
            <v>43.4</v>
          </cell>
        </row>
        <row r="16729">
          <cell r="A16729" t="str">
            <v>131010051All</v>
          </cell>
          <cell r="B16729">
            <v>43.4</v>
          </cell>
        </row>
        <row r="16730">
          <cell r="A16730" t="str">
            <v>460630041All</v>
          </cell>
          <cell r="B16730">
            <v>43.3</v>
          </cell>
        </row>
        <row r="16731">
          <cell r="A16731" t="str">
            <v>080450091All</v>
          </cell>
          <cell r="B16731">
            <v>43</v>
          </cell>
        </row>
        <row r="16732">
          <cell r="A16732" t="str">
            <v>230010091All</v>
          </cell>
          <cell r="B16732">
            <v>43</v>
          </cell>
        </row>
        <row r="16733">
          <cell r="A16733" t="str">
            <v>230020091All</v>
          </cell>
          <cell r="B16733">
            <v>43</v>
          </cell>
        </row>
        <row r="16734">
          <cell r="A16734" t="str">
            <v>230040091All</v>
          </cell>
          <cell r="B16734">
            <v>43</v>
          </cell>
        </row>
        <row r="16735">
          <cell r="A16735" t="str">
            <v>230050091All</v>
          </cell>
          <cell r="B16735">
            <v>43</v>
          </cell>
        </row>
        <row r="16736">
          <cell r="A16736" t="str">
            <v>230070091All</v>
          </cell>
          <cell r="B16736">
            <v>43</v>
          </cell>
        </row>
        <row r="16737">
          <cell r="A16737" t="str">
            <v>230090091All</v>
          </cell>
          <cell r="B16737">
            <v>43</v>
          </cell>
        </row>
        <row r="16738">
          <cell r="A16738" t="str">
            <v>230110091All</v>
          </cell>
          <cell r="B16738">
            <v>43</v>
          </cell>
        </row>
        <row r="16739">
          <cell r="A16739" t="str">
            <v>230130091All</v>
          </cell>
          <cell r="B16739">
            <v>43</v>
          </cell>
        </row>
        <row r="16740">
          <cell r="A16740" t="str">
            <v>230150091All</v>
          </cell>
          <cell r="B16740">
            <v>43</v>
          </cell>
        </row>
        <row r="16741">
          <cell r="A16741" t="str">
            <v>230170091All</v>
          </cell>
          <cell r="B16741">
            <v>43</v>
          </cell>
        </row>
        <row r="16742">
          <cell r="A16742" t="str">
            <v>230190091All</v>
          </cell>
          <cell r="B16742">
            <v>43</v>
          </cell>
        </row>
        <row r="16743">
          <cell r="A16743" t="str">
            <v>230210091All</v>
          </cell>
          <cell r="B16743">
            <v>43</v>
          </cell>
        </row>
        <row r="16744">
          <cell r="A16744" t="str">
            <v>230230091All</v>
          </cell>
          <cell r="B16744">
            <v>43</v>
          </cell>
        </row>
        <row r="16745">
          <cell r="A16745" t="str">
            <v>230250091All</v>
          </cell>
          <cell r="B16745">
            <v>43</v>
          </cell>
        </row>
        <row r="16746">
          <cell r="A16746" t="str">
            <v>230270091All</v>
          </cell>
          <cell r="B16746">
            <v>43</v>
          </cell>
        </row>
        <row r="16747">
          <cell r="A16747" t="str">
            <v>230290091All</v>
          </cell>
          <cell r="B16747">
            <v>43</v>
          </cell>
        </row>
        <row r="16748">
          <cell r="A16748" t="str">
            <v>230310091All</v>
          </cell>
          <cell r="B16748">
            <v>43</v>
          </cell>
        </row>
        <row r="16749">
          <cell r="A16749" t="str">
            <v>240090016All</v>
          </cell>
          <cell r="B16749">
            <v>43</v>
          </cell>
        </row>
        <row r="16750">
          <cell r="A16750" t="str">
            <v>240350016All</v>
          </cell>
          <cell r="B16750">
            <v>43</v>
          </cell>
        </row>
        <row r="16751">
          <cell r="A16751" t="str">
            <v>240370016All</v>
          </cell>
          <cell r="B16751">
            <v>43</v>
          </cell>
        </row>
        <row r="16752">
          <cell r="A16752" t="str">
            <v>260230016All</v>
          </cell>
          <cell r="B16752">
            <v>43</v>
          </cell>
        </row>
        <row r="16753">
          <cell r="A16753" t="str">
            <v>260850016All</v>
          </cell>
          <cell r="B16753">
            <v>43</v>
          </cell>
        </row>
        <row r="16754">
          <cell r="A16754" t="str">
            <v>261490016All</v>
          </cell>
          <cell r="B16754">
            <v>43</v>
          </cell>
        </row>
        <row r="16755">
          <cell r="A16755" t="str">
            <v>270010051All</v>
          </cell>
          <cell r="B16755">
            <v>43</v>
          </cell>
        </row>
        <row r="16756">
          <cell r="A16756" t="str">
            <v>270210051All</v>
          </cell>
          <cell r="B16756">
            <v>43</v>
          </cell>
        </row>
        <row r="16757">
          <cell r="A16757" t="str">
            <v>270270051All</v>
          </cell>
          <cell r="B16757">
            <v>43</v>
          </cell>
        </row>
        <row r="16758">
          <cell r="A16758" t="str">
            <v>270350051All</v>
          </cell>
          <cell r="B16758">
            <v>43</v>
          </cell>
        </row>
        <row r="16759">
          <cell r="A16759" t="str">
            <v>270370051All</v>
          </cell>
          <cell r="B16759">
            <v>43</v>
          </cell>
        </row>
        <row r="16760">
          <cell r="A16760" t="str">
            <v>270390051All</v>
          </cell>
          <cell r="B16760">
            <v>43</v>
          </cell>
        </row>
        <row r="16761">
          <cell r="A16761" t="str">
            <v>270450051All</v>
          </cell>
          <cell r="B16761">
            <v>43</v>
          </cell>
        </row>
        <row r="16762">
          <cell r="A16762" t="str">
            <v>270490051All</v>
          </cell>
          <cell r="B16762">
            <v>43</v>
          </cell>
        </row>
        <row r="16763">
          <cell r="A16763" t="str">
            <v>270550051All</v>
          </cell>
          <cell r="B16763">
            <v>43</v>
          </cell>
        </row>
        <row r="16764">
          <cell r="A16764" t="str">
            <v>270730051All</v>
          </cell>
          <cell r="B16764">
            <v>43</v>
          </cell>
        </row>
        <row r="16765">
          <cell r="A16765" t="str">
            <v>270810051All</v>
          </cell>
          <cell r="B16765">
            <v>43</v>
          </cell>
        </row>
        <row r="16766">
          <cell r="A16766" t="str">
            <v>270970051All</v>
          </cell>
          <cell r="B16766">
            <v>43</v>
          </cell>
        </row>
        <row r="16767">
          <cell r="A16767" t="str">
            <v>270990051All</v>
          </cell>
          <cell r="B16767">
            <v>43</v>
          </cell>
        </row>
        <row r="16768">
          <cell r="A16768" t="str">
            <v>271090051All</v>
          </cell>
          <cell r="B16768">
            <v>43</v>
          </cell>
        </row>
        <row r="16769">
          <cell r="A16769" t="str">
            <v>271200051All</v>
          </cell>
          <cell r="B16769">
            <v>43</v>
          </cell>
        </row>
        <row r="16770">
          <cell r="A16770" t="str">
            <v>271230051All</v>
          </cell>
          <cell r="B16770">
            <v>43</v>
          </cell>
        </row>
        <row r="16771">
          <cell r="A16771" t="str">
            <v>271310051All</v>
          </cell>
          <cell r="B16771">
            <v>43</v>
          </cell>
        </row>
        <row r="16772">
          <cell r="A16772" t="str">
            <v>271390051All</v>
          </cell>
          <cell r="B16772">
            <v>43</v>
          </cell>
        </row>
        <row r="16773">
          <cell r="A16773" t="str">
            <v>271490051All</v>
          </cell>
          <cell r="B16773">
            <v>43</v>
          </cell>
        </row>
        <row r="16774">
          <cell r="A16774" t="str">
            <v>271570051All</v>
          </cell>
          <cell r="B16774">
            <v>43</v>
          </cell>
        </row>
        <row r="16775">
          <cell r="A16775" t="str">
            <v>271630051All</v>
          </cell>
          <cell r="B16775">
            <v>43</v>
          </cell>
        </row>
        <row r="16776">
          <cell r="A16776" t="str">
            <v>271690051All</v>
          </cell>
          <cell r="B16776">
            <v>43</v>
          </cell>
        </row>
        <row r="16777">
          <cell r="A16777" t="str">
            <v>290290051All</v>
          </cell>
          <cell r="B16777">
            <v>43</v>
          </cell>
        </row>
        <row r="16778">
          <cell r="A16778" t="str">
            <v>290350051All</v>
          </cell>
          <cell r="B16778">
            <v>43</v>
          </cell>
        </row>
        <row r="16779">
          <cell r="A16779" t="str">
            <v>290430051All</v>
          </cell>
          <cell r="B16779">
            <v>43</v>
          </cell>
        </row>
        <row r="16780">
          <cell r="A16780" t="str">
            <v>290770051All</v>
          </cell>
          <cell r="B16780">
            <v>43</v>
          </cell>
        </row>
        <row r="16781">
          <cell r="A16781" t="str">
            <v>290930051All</v>
          </cell>
          <cell r="B16781">
            <v>43</v>
          </cell>
        </row>
        <row r="16782">
          <cell r="A16782" t="str">
            <v>291190051All</v>
          </cell>
          <cell r="B16782">
            <v>43</v>
          </cell>
        </row>
        <row r="16783">
          <cell r="A16783" t="str">
            <v>291530051All</v>
          </cell>
          <cell r="B16783">
            <v>43</v>
          </cell>
        </row>
        <row r="16784">
          <cell r="A16784" t="str">
            <v>291610051All</v>
          </cell>
          <cell r="B16784">
            <v>43</v>
          </cell>
        </row>
        <row r="16785">
          <cell r="A16785" t="str">
            <v>291690051All</v>
          </cell>
          <cell r="B16785">
            <v>43</v>
          </cell>
        </row>
        <row r="16786">
          <cell r="A16786" t="str">
            <v>291790051All</v>
          </cell>
          <cell r="B16786">
            <v>43</v>
          </cell>
        </row>
        <row r="16787">
          <cell r="A16787" t="str">
            <v>291890051All</v>
          </cell>
          <cell r="B16787">
            <v>43</v>
          </cell>
        </row>
        <row r="16788">
          <cell r="A16788" t="str">
            <v>292030051All</v>
          </cell>
          <cell r="B16788">
            <v>43</v>
          </cell>
        </row>
        <row r="16789">
          <cell r="A16789" t="str">
            <v>292090051All</v>
          </cell>
          <cell r="B16789">
            <v>43</v>
          </cell>
        </row>
        <row r="16790">
          <cell r="A16790" t="str">
            <v>292130051All</v>
          </cell>
          <cell r="B16790">
            <v>43</v>
          </cell>
        </row>
        <row r="16791">
          <cell r="A16791" t="str">
            <v>292150051All</v>
          </cell>
          <cell r="B16791">
            <v>43</v>
          </cell>
        </row>
        <row r="16792">
          <cell r="A16792" t="str">
            <v>292210051All</v>
          </cell>
          <cell r="B16792">
            <v>43</v>
          </cell>
        </row>
        <row r="16793">
          <cell r="A16793" t="str">
            <v>292250051All</v>
          </cell>
          <cell r="B16793">
            <v>43</v>
          </cell>
        </row>
        <row r="16794">
          <cell r="A16794" t="str">
            <v>292290051All</v>
          </cell>
          <cell r="B16794">
            <v>43</v>
          </cell>
        </row>
        <row r="16795">
          <cell r="A16795" t="str">
            <v>295100051All</v>
          </cell>
          <cell r="B16795">
            <v>43</v>
          </cell>
        </row>
        <row r="16796">
          <cell r="A16796" t="str">
            <v>300530011All</v>
          </cell>
          <cell r="B16796">
            <v>43</v>
          </cell>
        </row>
        <row r="16797">
          <cell r="A16797" t="str">
            <v>300530016All</v>
          </cell>
          <cell r="B16797">
            <v>43</v>
          </cell>
        </row>
        <row r="16798">
          <cell r="A16798" t="str">
            <v>310550016All</v>
          </cell>
          <cell r="B16798">
            <v>43</v>
          </cell>
        </row>
        <row r="16799">
          <cell r="A16799" t="str">
            <v>340370051All</v>
          </cell>
          <cell r="B16799">
            <v>43</v>
          </cell>
        </row>
        <row r="16800">
          <cell r="A16800" t="str">
            <v>360010011All</v>
          </cell>
          <cell r="B16800">
            <v>43</v>
          </cell>
        </row>
        <row r="16801">
          <cell r="A16801" t="str">
            <v>360070011All</v>
          </cell>
          <cell r="B16801">
            <v>43</v>
          </cell>
        </row>
        <row r="16802">
          <cell r="A16802" t="str">
            <v>360150011All</v>
          </cell>
          <cell r="B16802">
            <v>43</v>
          </cell>
        </row>
        <row r="16803">
          <cell r="A16803" t="str">
            <v>360170011All</v>
          </cell>
          <cell r="B16803">
            <v>43</v>
          </cell>
        </row>
        <row r="16804">
          <cell r="A16804" t="str">
            <v>360230011All</v>
          </cell>
          <cell r="B16804">
            <v>43</v>
          </cell>
        </row>
        <row r="16805">
          <cell r="A16805" t="str">
            <v>360250011All</v>
          </cell>
          <cell r="B16805">
            <v>43</v>
          </cell>
        </row>
        <row r="16806">
          <cell r="A16806" t="str">
            <v>360270011All</v>
          </cell>
          <cell r="B16806">
            <v>43</v>
          </cell>
        </row>
        <row r="16807">
          <cell r="A16807" t="str">
            <v>360350011All</v>
          </cell>
          <cell r="B16807">
            <v>43</v>
          </cell>
        </row>
        <row r="16808">
          <cell r="A16808" t="str">
            <v>360390011All</v>
          </cell>
          <cell r="B16808">
            <v>43</v>
          </cell>
        </row>
        <row r="16809">
          <cell r="A16809" t="str">
            <v>360430011All</v>
          </cell>
          <cell r="B16809">
            <v>43</v>
          </cell>
        </row>
        <row r="16810">
          <cell r="A16810" t="str">
            <v>360490011All</v>
          </cell>
          <cell r="B16810">
            <v>43</v>
          </cell>
        </row>
        <row r="16811">
          <cell r="A16811" t="str">
            <v>360710011All</v>
          </cell>
          <cell r="B16811">
            <v>43</v>
          </cell>
        </row>
        <row r="16812">
          <cell r="A16812" t="str">
            <v>360770011All</v>
          </cell>
          <cell r="B16812">
            <v>43</v>
          </cell>
        </row>
        <row r="16813">
          <cell r="A16813" t="str">
            <v>360790011All</v>
          </cell>
          <cell r="B16813">
            <v>43</v>
          </cell>
        </row>
        <row r="16814">
          <cell r="A16814" t="str">
            <v>360830011All</v>
          </cell>
          <cell r="B16814">
            <v>43</v>
          </cell>
        </row>
        <row r="16815">
          <cell r="A16815" t="str">
            <v>360890011All</v>
          </cell>
          <cell r="B16815">
            <v>43</v>
          </cell>
        </row>
        <row r="16816">
          <cell r="A16816" t="str">
            <v>360910011All</v>
          </cell>
          <cell r="B16816">
            <v>43</v>
          </cell>
        </row>
        <row r="16817">
          <cell r="A16817" t="str">
            <v>360930011All</v>
          </cell>
          <cell r="B16817">
            <v>43</v>
          </cell>
        </row>
        <row r="16818">
          <cell r="A16818" t="str">
            <v>360950011All</v>
          </cell>
          <cell r="B16818">
            <v>43</v>
          </cell>
        </row>
        <row r="16819">
          <cell r="A16819" t="str">
            <v>361050011All</v>
          </cell>
          <cell r="B16819">
            <v>43</v>
          </cell>
        </row>
        <row r="16820">
          <cell r="A16820" t="str">
            <v>361050081All</v>
          </cell>
          <cell r="B16820">
            <v>43</v>
          </cell>
        </row>
        <row r="16821">
          <cell r="A16821" t="str">
            <v>361070011All</v>
          </cell>
          <cell r="B16821">
            <v>43</v>
          </cell>
        </row>
        <row r="16822">
          <cell r="A16822" t="str">
            <v>361110011All</v>
          </cell>
          <cell r="B16822">
            <v>43</v>
          </cell>
        </row>
        <row r="16823">
          <cell r="A16823" t="str">
            <v>361190011All</v>
          </cell>
          <cell r="B16823">
            <v>43</v>
          </cell>
        </row>
        <row r="16824">
          <cell r="A16824" t="str">
            <v>450010091All</v>
          </cell>
          <cell r="B16824">
            <v>43</v>
          </cell>
        </row>
        <row r="16825">
          <cell r="A16825" t="str">
            <v>450030091All</v>
          </cell>
          <cell r="B16825">
            <v>43</v>
          </cell>
        </row>
        <row r="16826">
          <cell r="A16826" t="str">
            <v>450050091All</v>
          </cell>
          <cell r="B16826">
            <v>43</v>
          </cell>
        </row>
        <row r="16827">
          <cell r="A16827" t="str">
            <v>450090091All</v>
          </cell>
          <cell r="B16827">
            <v>43</v>
          </cell>
        </row>
        <row r="16828">
          <cell r="A16828" t="str">
            <v>450110091All</v>
          </cell>
          <cell r="B16828">
            <v>43</v>
          </cell>
        </row>
        <row r="16829">
          <cell r="A16829" t="str">
            <v>450130091All</v>
          </cell>
          <cell r="B16829">
            <v>43</v>
          </cell>
        </row>
        <row r="16830">
          <cell r="A16830" t="str">
            <v>450150091All</v>
          </cell>
          <cell r="B16830">
            <v>43</v>
          </cell>
        </row>
        <row r="16831">
          <cell r="A16831" t="str">
            <v>450170091All</v>
          </cell>
          <cell r="B16831">
            <v>43</v>
          </cell>
        </row>
        <row r="16832">
          <cell r="A16832" t="str">
            <v>450190091All</v>
          </cell>
          <cell r="B16832">
            <v>43</v>
          </cell>
        </row>
        <row r="16833">
          <cell r="A16833" t="str">
            <v>450210091All</v>
          </cell>
          <cell r="B16833">
            <v>43</v>
          </cell>
        </row>
        <row r="16834">
          <cell r="A16834" t="str">
            <v>450230091All</v>
          </cell>
          <cell r="B16834">
            <v>43</v>
          </cell>
        </row>
        <row r="16835">
          <cell r="A16835" t="str">
            <v>450250091All</v>
          </cell>
          <cell r="B16835">
            <v>43</v>
          </cell>
        </row>
        <row r="16836">
          <cell r="A16836" t="str">
            <v>450270091All</v>
          </cell>
          <cell r="B16836">
            <v>43</v>
          </cell>
        </row>
        <row r="16837">
          <cell r="A16837" t="str">
            <v>450290091All</v>
          </cell>
          <cell r="B16837">
            <v>43</v>
          </cell>
        </row>
        <row r="16838">
          <cell r="A16838" t="str">
            <v>450310091All</v>
          </cell>
          <cell r="B16838">
            <v>43</v>
          </cell>
        </row>
        <row r="16839">
          <cell r="A16839" t="str">
            <v>450330091All</v>
          </cell>
          <cell r="B16839">
            <v>43</v>
          </cell>
        </row>
        <row r="16840">
          <cell r="A16840" t="str">
            <v>450350091All</v>
          </cell>
          <cell r="B16840">
            <v>43</v>
          </cell>
        </row>
        <row r="16841">
          <cell r="A16841" t="str">
            <v>450370091All</v>
          </cell>
          <cell r="B16841">
            <v>43</v>
          </cell>
        </row>
        <row r="16842">
          <cell r="A16842" t="str">
            <v>450390091All</v>
          </cell>
          <cell r="B16842">
            <v>43</v>
          </cell>
        </row>
        <row r="16843">
          <cell r="A16843" t="str">
            <v>450410091All</v>
          </cell>
          <cell r="B16843">
            <v>43</v>
          </cell>
        </row>
        <row r="16844">
          <cell r="A16844" t="str">
            <v>450430091All</v>
          </cell>
          <cell r="B16844">
            <v>43</v>
          </cell>
        </row>
        <row r="16845">
          <cell r="A16845" t="str">
            <v>450450091All</v>
          </cell>
          <cell r="B16845">
            <v>43</v>
          </cell>
        </row>
        <row r="16846">
          <cell r="A16846" t="str">
            <v>450470091All</v>
          </cell>
          <cell r="B16846">
            <v>43</v>
          </cell>
        </row>
        <row r="16847">
          <cell r="A16847" t="str">
            <v>450490091All</v>
          </cell>
          <cell r="B16847">
            <v>43</v>
          </cell>
        </row>
        <row r="16848">
          <cell r="A16848" t="str">
            <v>450510091All</v>
          </cell>
          <cell r="B16848">
            <v>43</v>
          </cell>
        </row>
        <row r="16849">
          <cell r="A16849" t="str">
            <v>450530091All</v>
          </cell>
          <cell r="B16849">
            <v>43</v>
          </cell>
        </row>
        <row r="16850">
          <cell r="A16850" t="str">
            <v>450550091All</v>
          </cell>
          <cell r="B16850">
            <v>43</v>
          </cell>
        </row>
        <row r="16851">
          <cell r="A16851" t="str">
            <v>450570091All</v>
          </cell>
          <cell r="B16851">
            <v>43</v>
          </cell>
        </row>
        <row r="16852">
          <cell r="A16852" t="str">
            <v>450610091All</v>
          </cell>
          <cell r="B16852">
            <v>43</v>
          </cell>
        </row>
        <row r="16853">
          <cell r="A16853" t="str">
            <v>450630091All</v>
          </cell>
          <cell r="B16853">
            <v>43</v>
          </cell>
        </row>
        <row r="16854">
          <cell r="A16854" t="str">
            <v>450650091All</v>
          </cell>
          <cell r="B16854">
            <v>43</v>
          </cell>
        </row>
        <row r="16855">
          <cell r="A16855" t="str">
            <v>450670091All</v>
          </cell>
          <cell r="B16855">
            <v>43</v>
          </cell>
        </row>
        <row r="16856">
          <cell r="A16856" t="str">
            <v>450690091All</v>
          </cell>
          <cell r="B16856">
            <v>43</v>
          </cell>
        </row>
        <row r="16857">
          <cell r="A16857" t="str">
            <v>450750091All</v>
          </cell>
          <cell r="B16857">
            <v>43</v>
          </cell>
        </row>
        <row r="16858">
          <cell r="A16858" t="str">
            <v>450770091All</v>
          </cell>
          <cell r="B16858">
            <v>43</v>
          </cell>
        </row>
        <row r="16859">
          <cell r="A16859" t="str">
            <v>450790091All</v>
          </cell>
          <cell r="B16859">
            <v>43</v>
          </cell>
        </row>
        <row r="16860">
          <cell r="A16860" t="str">
            <v>450810091All</v>
          </cell>
          <cell r="B16860">
            <v>43</v>
          </cell>
        </row>
        <row r="16861">
          <cell r="A16861" t="str">
            <v>450830091All</v>
          </cell>
          <cell r="B16861">
            <v>43</v>
          </cell>
        </row>
        <row r="16862">
          <cell r="A16862" t="str">
            <v>450850091All</v>
          </cell>
          <cell r="B16862">
            <v>43</v>
          </cell>
        </row>
        <row r="16863">
          <cell r="A16863" t="str">
            <v>450870091All</v>
          </cell>
          <cell r="B16863">
            <v>43</v>
          </cell>
        </row>
        <row r="16864">
          <cell r="A16864" t="str">
            <v>450890091All</v>
          </cell>
          <cell r="B16864">
            <v>43</v>
          </cell>
        </row>
        <row r="16865">
          <cell r="A16865" t="str">
            <v>450910091All</v>
          </cell>
          <cell r="B16865">
            <v>43</v>
          </cell>
        </row>
        <row r="16866">
          <cell r="A16866" t="str">
            <v>470390011All</v>
          </cell>
          <cell r="B16866">
            <v>43</v>
          </cell>
        </row>
        <row r="16867">
          <cell r="A16867" t="str">
            <v>530090011All</v>
          </cell>
          <cell r="B16867">
            <v>43</v>
          </cell>
        </row>
        <row r="16868">
          <cell r="A16868" t="str">
            <v>530270011All</v>
          </cell>
          <cell r="B16868">
            <v>43</v>
          </cell>
        </row>
        <row r="16869">
          <cell r="A16869" t="str">
            <v>530310011All</v>
          </cell>
          <cell r="B16869">
            <v>43</v>
          </cell>
        </row>
        <row r="16870">
          <cell r="A16870" t="str">
            <v>530330011All</v>
          </cell>
          <cell r="B16870">
            <v>43</v>
          </cell>
        </row>
        <row r="16871">
          <cell r="A16871" t="str">
            <v>530350011All</v>
          </cell>
          <cell r="B16871">
            <v>43</v>
          </cell>
        </row>
        <row r="16872">
          <cell r="A16872" t="str">
            <v>530450011All</v>
          </cell>
          <cell r="B16872">
            <v>43</v>
          </cell>
        </row>
        <row r="16873">
          <cell r="A16873" t="str">
            <v>530490011All</v>
          </cell>
          <cell r="B16873">
            <v>43</v>
          </cell>
        </row>
        <row r="16874">
          <cell r="A16874" t="str">
            <v>530530011All</v>
          </cell>
          <cell r="B16874">
            <v>43</v>
          </cell>
        </row>
        <row r="16875">
          <cell r="A16875" t="str">
            <v>530550011All</v>
          </cell>
          <cell r="B16875">
            <v>43</v>
          </cell>
        </row>
        <row r="16876">
          <cell r="A16876" t="str">
            <v>530590011All</v>
          </cell>
          <cell r="B16876">
            <v>43</v>
          </cell>
        </row>
        <row r="16877">
          <cell r="A16877" t="str">
            <v>530670011All</v>
          </cell>
          <cell r="B16877">
            <v>43</v>
          </cell>
        </row>
        <row r="16878">
          <cell r="A16878" t="str">
            <v>530690011All</v>
          </cell>
          <cell r="B16878">
            <v>43</v>
          </cell>
        </row>
        <row r="16879">
          <cell r="A16879" t="str">
            <v>010490091All</v>
          </cell>
          <cell r="B16879">
            <v>42</v>
          </cell>
        </row>
        <row r="16880">
          <cell r="A16880" t="str">
            <v>010830091All</v>
          </cell>
          <cell r="B16880">
            <v>42</v>
          </cell>
        </row>
        <row r="16881">
          <cell r="A16881" t="str">
            <v>060870016All</v>
          </cell>
          <cell r="B16881">
            <v>42</v>
          </cell>
        </row>
        <row r="16882">
          <cell r="A16882" t="str">
            <v>080110091All</v>
          </cell>
          <cell r="B16882">
            <v>42</v>
          </cell>
        </row>
        <row r="16883">
          <cell r="A16883" t="str">
            <v>080330091All</v>
          </cell>
          <cell r="B16883">
            <v>42</v>
          </cell>
        </row>
        <row r="16884">
          <cell r="A16884" t="str">
            <v>120470016Irrigated</v>
          </cell>
          <cell r="B16884">
            <v>42</v>
          </cell>
        </row>
        <row r="16885">
          <cell r="A16885" t="str">
            <v>132990016All</v>
          </cell>
          <cell r="B16885">
            <v>42</v>
          </cell>
        </row>
        <row r="16886">
          <cell r="A16886" t="str">
            <v>170030016All</v>
          </cell>
          <cell r="B16886">
            <v>42</v>
          </cell>
        </row>
        <row r="16887">
          <cell r="A16887" t="str">
            <v>170070016All</v>
          </cell>
          <cell r="B16887">
            <v>42</v>
          </cell>
        </row>
        <row r="16888">
          <cell r="A16888" t="str">
            <v>170090016All</v>
          </cell>
          <cell r="B16888">
            <v>42</v>
          </cell>
        </row>
        <row r="16889">
          <cell r="A16889" t="str">
            <v>170210016All</v>
          </cell>
          <cell r="B16889">
            <v>42</v>
          </cell>
        </row>
        <row r="16890">
          <cell r="A16890" t="str">
            <v>170230016All</v>
          </cell>
          <cell r="B16890">
            <v>42</v>
          </cell>
        </row>
        <row r="16891">
          <cell r="A16891" t="str">
            <v>170250016All</v>
          </cell>
          <cell r="B16891">
            <v>42</v>
          </cell>
        </row>
        <row r="16892">
          <cell r="A16892" t="str">
            <v>170270016All</v>
          </cell>
          <cell r="B16892">
            <v>42</v>
          </cell>
        </row>
        <row r="16893">
          <cell r="A16893" t="str">
            <v>170290016All</v>
          </cell>
          <cell r="B16893">
            <v>42</v>
          </cell>
        </row>
        <row r="16894">
          <cell r="A16894" t="str">
            <v>170310016All</v>
          </cell>
          <cell r="B16894">
            <v>42</v>
          </cell>
        </row>
        <row r="16895">
          <cell r="A16895" t="str">
            <v>170330016All</v>
          </cell>
          <cell r="B16895">
            <v>42</v>
          </cell>
        </row>
        <row r="16896">
          <cell r="A16896" t="str">
            <v>170350016All</v>
          </cell>
          <cell r="B16896">
            <v>42</v>
          </cell>
        </row>
        <row r="16897">
          <cell r="A16897" t="str">
            <v>170390016All</v>
          </cell>
          <cell r="B16897">
            <v>42</v>
          </cell>
        </row>
        <row r="16898">
          <cell r="A16898" t="str">
            <v>170430016All</v>
          </cell>
          <cell r="B16898">
            <v>42</v>
          </cell>
        </row>
        <row r="16899">
          <cell r="A16899" t="str">
            <v>170450016All</v>
          </cell>
          <cell r="B16899">
            <v>42</v>
          </cell>
        </row>
        <row r="16900">
          <cell r="A16900" t="str">
            <v>170490016All</v>
          </cell>
          <cell r="B16900">
            <v>42</v>
          </cell>
        </row>
        <row r="16901">
          <cell r="A16901" t="str">
            <v>170510016All</v>
          </cell>
          <cell r="B16901">
            <v>42</v>
          </cell>
        </row>
        <row r="16902">
          <cell r="A16902" t="str">
            <v>170570016All</v>
          </cell>
          <cell r="B16902">
            <v>42</v>
          </cell>
        </row>
        <row r="16903">
          <cell r="A16903" t="str">
            <v>170630016All</v>
          </cell>
          <cell r="B16903">
            <v>42</v>
          </cell>
        </row>
        <row r="16904">
          <cell r="A16904" t="str">
            <v>170710016All</v>
          </cell>
          <cell r="B16904">
            <v>42</v>
          </cell>
        </row>
        <row r="16905">
          <cell r="A16905" t="str">
            <v>170770016All</v>
          </cell>
          <cell r="B16905">
            <v>42</v>
          </cell>
        </row>
        <row r="16906">
          <cell r="A16906" t="str">
            <v>170790016All</v>
          </cell>
          <cell r="B16906">
            <v>42</v>
          </cell>
        </row>
        <row r="16907">
          <cell r="A16907" t="str">
            <v>170870016All</v>
          </cell>
          <cell r="B16907">
            <v>42</v>
          </cell>
        </row>
        <row r="16908">
          <cell r="A16908" t="str">
            <v>170930016All</v>
          </cell>
          <cell r="B16908">
            <v>42</v>
          </cell>
        </row>
        <row r="16909">
          <cell r="A16909" t="str">
            <v>170950016All</v>
          </cell>
          <cell r="B16909">
            <v>42</v>
          </cell>
        </row>
        <row r="16910">
          <cell r="A16910" t="str">
            <v>171010016All</v>
          </cell>
          <cell r="B16910">
            <v>42</v>
          </cell>
        </row>
        <row r="16911">
          <cell r="A16911" t="str">
            <v>171090016All</v>
          </cell>
          <cell r="B16911">
            <v>42</v>
          </cell>
        </row>
        <row r="16912">
          <cell r="A16912" t="str">
            <v>171150016All</v>
          </cell>
          <cell r="B16912">
            <v>42</v>
          </cell>
        </row>
        <row r="16913">
          <cell r="A16913" t="str">
            <v>171170016All</v>
          </cell>
          <cell r="B16913">
            <v>42</v>
          </cell>
        </row>
        <row r="16914">
          <cell r="A16914" t="str">
            <v>171210016All</v>
          </cell>
          <cell r="B16914">
            <v>42</v>
          </cell>
        </row>
        <row r="16915">
          <cell r="A16915" t="str">
            <v>171230016All</v>
          </cell>
          <cell r="B16915">
            <v>42</v>
          </cell>
        </row>
        <row r="16916">
          <cell r="A16916" t="str">
            <v>171290016All</v>
          </cell>
          <cell r="B16916">
            <v>42</v>
          </cell>
        </row>
        <row r="16917">
          <cell r="A16917" t="str">
            <v>171330016All</v>
          </cell>
          <cell r="B16917">
            <v>42</v>
          </cell>
        </row>
        <row r="16918">
          <cell r="A16918" t="str">
            <v>171390016All</v>
          </cell>
          <cell r="B16918">
            <v>42</v>
          </cell>
        </row>
        <row r="16919">
          <cell r="A16919" t="str">
            <v>171450016All</v>
          </cell>
          <cell r="B16919">
            <v>42</v>
          </cell>
        </row>
        <row r="16920">
          <cell r="A16920" t="str">
            <v>171470016All</v>
          </cell>
          <cell r="B16920">
            <v>42</v>
          </cell>
        </row>
        <row r="16921">
          <cell r="A16921" t="str">
            <v>171490016All</v>
          </cell>
          <cell r="B16921">
            <v>42</v>
          </cell>
        </row>
        <row r="16922">
          <cell r="A16922" t="str">
            <v>171530016All</v>
          </cell>
          <cell r="B16922">
            <v>42</v>
          </cell>
        </row>
        <row r="16923">
          <cell r="A16923" t="str">
            <v>171550016All</v>
          </cell>
          <cell r="B16923">
            <v>42</v>
          </cell>
        </row>
        <row r="16924">
          <cell r="A16924" t="str">
            <v>171570016All</v>
          </cell>
          <cell r="B16924">
            <v>42</v>
          </cell>
        </row>
        <row r="16925">
          <cell r="A16925" t="str">
            <v>171590016All</v>
          </cell>
          <cell r="B16925">
            <v>42</v>
          </cell>
        </row>
        <row r="16926">
          <cell r="A16926" t="str">
            <v>171630016All</v>
          </cell>
          <cell r="B16926">
            <v>42</v>
          </cell>
        </row>
        <row r="16927">
          <cell r="A16927" t="str">
            <v>171690016All</v>
          </cell>
          <cell r="B16927">
            <v>42</v>
          </cell>
        </row>
        <row r="16928">
          <cell r="A16928" t="str">
            <v>171730016All</v>
          </cell>
          <cell r="B16928">
            <v>42</v>
          </cell>
        </row>
        <row r="16929">
          <cell r="A16929" t="str">
            <v>171750016All</v>
          </cell>
          <cell r="B16929">
            <v>42</v>
          </cell>
        </row>
        <row r="16930">
          <cell r="A16930" t="str">
            <v>171790016All</v>
          </cell>
          <cell r="B16930">
            <v>42</v>
          </cell>
        </row>
        <row r="16931">
          <cell r="A16931" t="str">
            <v>171810016All</v>
          </cell>
          <cell r="B16931">
            <v>42</v>
          </cell>
        </row>
        <row r="16932">
          <cell r="A16932" t="str">
            <v>171830016All</v>
          </cell>
          <cell r="B16932">
            <v>42</v>
          </cell>
        </row>
        <row r="16933">
          <cell r="A16933" t="str">
            <v>171870016All</v>
          </cell>
          <cell r="B16933">
            <v>42</v>
          </cell>
        </row>
        <row r="16934">
          <cell r="A16934" t="str">
            <v>171890016All</v>
          </cell>
          <cell r="B16934">
            <v>42</v>
          </cell>
        </row>
        <row r="16935">
          <cell r="A16935" t="str">
            <v>171950016All</v>
          </cell>
          <cell r="B16935">
            <v>42</v>
          </cell>
        </row>
        <row r="16936">
          <cell r="A16936" t="str">
            <v>171990016All</v>
          </cell>
          <cell r="B16936">
            <v>42</v>
          </cell>
        </row>
        <row r="16937">
          <cell r="A16937" t="str">
            <v>180010016All</v>
          </cell>
          <cell r="B16937">
            <v>42</v>
          </cell>
        </row>
        <row r="16938">
          <cell r="A16938" t="str">
            <v>180030016All</v>
          </cell>
          <cell r="B16938">
            <v>42</v>
          </cell>
        </row>
        <row r="16939">
          <cell r="A16939" t="str">
            <v>180190016All</v>
          </cell>
          <cell r="B16939">
            <v>42</v>
          </cell>
        </row>
        <row r="16940">
          <cell r="A16940" t="str">
            <v>180330016All</v>
          </cell>
          <cell r="B16940">
            <v>42</v>
          </cell>
        </row>
        <row r="16941">
          <cell r="A16941" t="str">
            <v>180670016All</v>
          </cell>
          <cell r="B16941">
            <v>42</v>
          </cell>
        </row>
        <row r="16942">
          <cell r="A16942" t="str">
            <v>180770016All</v>
          </cell>
          <cell r="B16942">
            <v>42</v>
          </cell>
        </row>
        <row r="16943">
          <cell r="A16943" t="str">
            <v>180850016All</v>
          </cell>
          <cell r="B16943">
            <v>42</v>
          </cell>
        </row>
        <row r="16944">
          <cell r="A16944" t="str">
            <v>180870016All</v>
          </cell>
          <cell r="B16944">
            <v>42</v>
          </cell>
        </row>
        <row r="16945">
          <cell r="A16945" t="str">
            <v>180910016All</v>
          </cell>
          <cell r="B16945">
            <v>42</v>
          </cell>
        </row>
        <row r="16946">
          <cell r="A16946" t="str">
            <v>181130016All</v>
          </cell>
          <cell r="B16946">
            <v>42</v>
          </cell>
        </row>
        <row r="16947">
          <cell r="A16947" t="str">
            <v>181430016All</v>
          </cell>
          <cell r="B16947">
            <v>42</v>
          </cell>
        </row>
        <row r="16948">
          <cell r="A16948" t="str">
            <v>181510016All</v>
          </cell>
          <cell r="B16948">
            <v>42</v>
          </cell>
        </row>
        <row r="16949">
          <cell r="A16949" t="str">
            <v>181570016All</v>
          </cell>
          <cell r="B16949">
            <v>42</v>
          </cell>
        </row>
        <row r="16950">
          <cell r="A16950" t="str">
            <v>181690016All</v>
          </cell>
          <cell r="B16950">
            <v>42</v>
          </cell>
        </row>
        <row r="16951">
          <cell r="A16951" t="str">
            <v>181790016All</v>
          </cell>
          <cell r="B16951">
            <v>42</v>
          </cell>
        </row>
        <row r="16952">
          <cell r="A16952" t="str">
            <v>181830016All</v>
          </cell>
          <cell r="B16952">
            <v>42</v>
          </cell>
        </row>
        <row r="16953">
          <cell r="A16953" t="str">
            <v>210090016All</v>
          </cell>
          <cell r="B16953">
            <v>42</v>
          </cell>
        </row>
        <row r="16954">
          <cell r="A16954" t="str">
            <v>210210016All</v>
          </cell>
          <cell r="B16954">
            <v>42</v>
          </cell>
        </row>
        <row r="16955">
          <cell r="A16955" t="str">
            <v>210790016All</v>
          </cell>
          <cell r="B16955">
            <v>42</v>
          </cell>
        </row>
        <row r="16956">
          <cell r="A16956" t="str">
            <v>211370016All</v>
          </cell>
          <cell r="B16956">
            <v>42</v>
          </cell>
        </row>
        <row r="16957">
          <cell r="A16957" t="str">
            <v>211670016All</v>
          </cell>
          <cell r="B16957">
            <v>42</v>
          </cell>
        </row>
        <row r="16958">
          <cell r="A16958" t="str">
            <v>211690016All</v>
          </cell>
          <cell r="B16958">
            <v>42</v>
          </cell>
        </row>
        <row r="16959">
          <cell r="A16959" t="str">
            <v>212130016All</v>
          </cell>
          <cell r="B16959">
            <v>42</v>
          </cell>
        </row>
        <row r="16960">
          <cell r="A16960" t="str">
            <v>260310016All</v>
          </cell>
          <cell r="B16960">
            <v>42</v>
          </cell>
        </row>
        <row r="16961">
          <cell r="A16961" t="str">
            <v>260390016All</v>
          </cell>
          <cell r="B16961">
            <v>42</v>
          </cell>
        </row>
        <row r="16962">
          <cell r="A16962" t="str">
            <v>261350016All</v>
          </cell>
          <cell r="B16962">
            <v>42</v>
          </cell>
        </row>
        <row r="16963">
          <cell r="A16963" t="str">
            <v>261430016All</v>
          </cell>
          <cell r="B16963">
            <v>42</v>
          </cell>
        </row>
        <row r="16964">
          <cell r="A16964" t="str">
            <v>300110081All</v>
          </cell>
          <cell r="B16964">
            <v>42</v>
          </cell>
        </row>
        <row r="16965">
          <cell r="A16965" t="str">
            <v>300150081All</v>
          </cell>
          <cell r="B16965">
            <v>42</v>
          </cell>
        </row>
        <row r="16966">
          <cell r="A16966" t="str">
            <v>300170081All</v>
          </cell>
          <cell r="B16966">
            <v>42</v>
          </cell>
        </row>
        <row r="16967">
          <cell r="A16967" t="str">
            <v>300250081All</v>
          </cell>
          <cell r="B16967">
            <v>42</v>
          </cell>
        </row>
        <row r="16968">
          <cell r="A16968" t="str">
            <v>300370081All</v>
          </cell>
          <cell r="B16968">
            <v>42</v>
          </cell>
        </row>
        <row r="16969">
          <cell r="A16969" t="str">
            <v>300470081All</v>
          </cell>
          <cell r="B16969">
            <v>42</v>
          </cell>
        </row>
        <row r="16970">
          <cell r="A16970" t="str">
            <v>300550081All</v>
          </cell>
          <cell r="B16970">
            <v>42</v>
          </cell>
        </row>
        <row r="16971">
          <cell r="A16971" t="str">
            <v>300650081All</v>
          </cell>
          <cell r="B16971">
            <v>42</v>
          </cell>
        </row>
        <row r="16972">
          <cell r="A16972" t="str">
            <v>300790081All</v>
          </cell>
          <cell r="B16972">
            <v>42</v>
          </cell>
        </row>
        <row r="16973">
          <cell r="A16973" t="str">
            <v>300810081All</v>
          </cell>
          <cell r="B16973">
            <v>42</v>
          </cell>
        </row>
        <row r="16974">
          <cell r="A16974" t="str">
            <v>301050081All</v>
          </cell>
          <cell r="B16974">
            <v>42</v>
          </cell>
        </row>
        <row r="16975">
          <cell r="A16975" t="str">
            <v>360190011All</v>
          </cell>
          <cell r="B16975">
            <v>42</v>
          </cell>
        </row>
        <row r="16976">
          <cell r="A16976" t="str">
            <v>360310011All</v>
          </cell>
          <cell r="B16976">
            <v>42</v>
          </cell>
        </row>
        <row r="16977">
          <cell r="A16977" t="str">
            <v>360330011All</v>
          </cell>
          <cell r="B16977">
            <v>42</v>
          </cell>
        </row>
        <row r="16978">
          <cell r="A16978" t="str">
            <v>401130041All</v>
          </cell>
          <cell r="B16978">
            <v>42</v>
          </cell>
        </row>
        <row r="16979">
          <cell r="A16979" t="str">
            <v>410050091All</v>
          </cell>
          <cell r="B16979">
            <v>42</v>
          </cell>
        </row>
        <row r="16980">
          <cell r="A16980" t="str">
            <v>410070091All</v>
          </cell>
          <cell r="B16980">
            <v>42</v>
          </cell>
        </row>
        <row r="16981">
          <cell r="A16981" t="str">
            <v>410330091All</v>
          </cell>
          <cell r="B16981">
            <v>42</v>
          </cell>
        </row>
        <row r="16982">
          <cell r="A16982" t="str">
            <v>410470091All</v>
          </cell>
          <cell r="B16982">
            <v>42</v>
          </cell>
        </row>
        <row r="16983">
          <cell r="A16983" t="str">
            <v>410510091All</v>
          </cell>
          <cell r="B16983">
            <v>42</v>
          </cell>
        </row>
        <row r="16984">
          <cell r="A16984" t="str">
            <v>470070016All</v>
          </cell>
          <cell r="B16984">
            <v>42</v>
          </cell>
        </row>
        <row r="16985">
          <cell r="A16985" t="str">
            <v>470270011All</v>
          </cell>
          <cell r="B16985">
            <v>42</v>
          </cell>
        </row>
        <row r="16986">
          <cell r="A16986" t="str">
            <v>470350016All</v>
          </cell>
          <cell r="B16986">
            <v>42</v>
          </cell>
        </row>
        <row r="16987">
          <cell r="A16987" t="str">
            <v>470490011All</v>
          </cell>
          <cell r="B16987">
            <v>42</v>
          </cell>
        </row>
        <row r="16988">
          <cell r="A16988" t="str">
            <v>470490016All</v>
          </cell>
          <cell r="B16988">
            <v>42</v>
          </cell>
        </row>
        <row r="16989">
          <cell r="A16989" t="str">
            <v>470870011All</v>
          </cell>
          <cell r="B16989">
            <v>42</v>
          </cell>
        </row>
        <row r="16990">
          <cell r="A16990" t="str">
            <v>471110016All</v>
          </cell>
          <cell r="B16990">
            <v>42</v>
          </cell>
        </row>
        <row r="16991">
          <cell r="A16991" t="str">
            <v>471270011All</v>
          </cell>
          <cell r="B16991">
            <v>42</v>
          </cell>
        </row>
        <row r="16992">
          <cell r="A16992" t="str">
            <v>471290011All</v>
          </cell>
          <cell r="B16992">
            <v>42</v>
          </cell>
        </row>
        <row r="16993">
          <cell r="A16993" t="str">
            <v>471330011All</v>
          </cell>
          <cell r="B16993">
            <v>42</v>
          </cell>
        </row>
        <row r="16994">
          <cell r="A16994" t="str">
            <v>471410011All</v>
          </cell>
          <cell r="B16994">
            <v>42</v>
          </cell>
        </row>
        <row r="16995">
          <cell r="A16995" t="str">
            <v>471510011All</v>
          </cell>
          <cell r="B16995">
            <v>42</v>
          </cell>
        </row>
        <row r="16996">
          <cell r="A16996" t="str">
            <v>471750011All</v>
          </cell>
          <cell r="B16996">
            <v>42</v>
          </cell>
        </row>
        <row r="16997">
          <cell r="A16997" t="str">
            <v>510010016All</v>
          </cell>
          <cell r="B16997">
            <v>42</v>
          </cell>
        </row>
        <row r="16998">
          <cell r="A16998" t="str">
            <v>510030016All</v>
          </cell>
          <cell r="B16998">
            <v>42</v>
          </cell>
        </row>
        <row r="16999">
          <cell r="A16999" t="str">
            <v>510050016All</v>
          </cell>
          <cell r="B16999">
            <v>42</v>
          </cell>
        </row>
        <row r="17000">
          <cell r="A17000" t="str">
            <v>510070016All</v>
          </cell>
          <cell r="B17000">
            <v>42</v>
          </cell>
        </row>
        <row r="17001">
          <cell r="A17001" t="str">
            <v>510090016All</v>
          </cell>
          <cell r="B17001">
            <v>42</v>
          </cell>
        </row>
        <row r="17002">
          <cell r="A17002" t="str">
            <v>510130016All</v>
          </cell>
          <cell r="B17002">
            <v>42</v>
          </cell>
        </row>
        <row r="17003">
          <cell r="A17003" t="str">
            <v>510170016All</v>
          </cell>
          <cell r="B17003">
            <v>42</v>
          </cell>
        </row>
        <row r="17004">
          <cell r="A17004" t="str">
            <v>510230016All</v>
          </cell>
          <cell r="B17004">
            <v>42</v>
          </cell>
        </row>
        <row r="17005">
          <cell r="A17005" t="str">
            <v>510250016All</v>
          </cell>
          <cell r="B17005">
            <v>42</v>
          </cell>
        </row>
        <row r="17006">
          <cell r="A17006" t="str">
            <v>510290016All</v>
          </cell>
          <cell r="B17006">
            <v>42</v>
          </cell>
        </row>
        <row r="17007">
          <cell r="A17007" t="str">
            <v>510330016All</v>
          </cell>
          <cell r="B17007">
            <v>42</v>
          </cell>
        </row>
        <row r="17008">
          <cell r="A17008" t="str">
            <v>510360016All</v>
          </cell>
          <cell r="B17008">
            <v>42</v>
          </cell>
        </row>
        <row r="17009">
          <cell r="A17009" t="str">
            <v>510410016All</v>
          </cell>
          <cell r="B17009">
            <v>42</v>
          </cell>
        </row>
        <row r="17010">
          <cell r="A17010" t="str">
            <v>510450016All</v>
          </cell>
          <cell r="B17010">
            <v>42</v>
          </cell>
        </row>
        <row r="17011">
          <cell r="A17011" t="str">
            <v>510470016All</v>
          </cell>
          <cell r="B17011">
            <v>42</v>
          </cell>
        </row>
        <row r="17012">
          <cell r="A17012" t="str">
            <v>510490016All</v>
          </cell>
          <cell r="B17012">
            <v>42</v>
          </cell>
        </row>
        <row r="17013">
          <cell r="A17013" t="str">
            <v>510530016All</v>
          </cell>
          <cell r="B17013">
            <v>42</v>
          </cell>
        </row>
        <row r="17014">
          <cell r="A17014" t="str">
            <v>510570016All</v>
          </cell>
          <cell r="B17014">
            <v>42</v>
          </cell>
        </row>
        <row r="17015">
          <cell r="A17015" t="str">
            <v>510590016All</v>
          </cell>
          <cell r="B17015">
            <v>42</v>
          </cell>
        </row>
        <row r="17016">
          <cell r="A17016" t="str">
            <v>510650016All</v>
          </cell>
          <cell r="B17016">
            <v>42</v>
          </cell>
        </row>
        <row r="17017">
          <cell r="A17017" t="str">
            <v>510670016All</v>
          </cell>
          <cell r="B17017">
            <v>42</v>
          </cell>
        </row>
        <row r="17018">
          <cell r="A17018" t="str">
            <v>510730016All</v>
          </cell>
          <cell r="B17018">
            <v>42</v>
          </cell>
        </row>
        <row r="17019">
          <cell r="A17019" t="str">
            <v>510750016All</v>
          </cell>
          <cell r="B17019">
            <v>42</v>
          </cell>
        </row>
        <row r="17020">
          <cell r="A17020" t="str">
            <v>510790016All</v>
          </cell>
          <cell r="B17020">
            <v>42</v>
          </cell>
        </row>
        <row r="17021">
          <cell r="A17021" t="str">
            <v>510810016All</v>
          </cell>
          <cell r="B17021">
            <v>42</v>
          </cell>
        </row>
        <row r="17022">
          <cell r="A17022" t="str">
            <v>510850016All</v>
          </cell>
          <cell r="B17022">
            <v>42</v>
          </cell>
        </row>
        <row r="17023">
          <cell r="A17023" t="str">
            <v>510870016All</v>
          </cell>
          <cell r="B17023">
            <v>42</v>
          </cell>
        </row>
        <row r="17024">
          <cell r="A17024" t="str">
            <v>510890016All</v>
          </cell>
          <cell r="B17024">
            <v>42</v>
          </cell>
        </row>
        <row r="17025">
          <cell r="A17025" t="str">
            <v>510930016All</v>
          </cell>
          <cell r="B17025">
            <v>42</v>
          </cell>
        </row>
        <row r="17026">
          <cell r="A17026" t="str">
            <v>510950016All</v>
          </cell>
          <cell r="B17026">
            <v>42</v>
          </cell>
        </row>
        <row r="17027">
          <cell r="A17027" t="str">
            <v>510970016All</v>
          </cell>
          <cell r="B17027">
            <v>42</v>
          </cell>
        </row>
        <row r="17028">
          <cell r="A17028" t="str">
            <v>510990016All</v>
          </cell>
          <cell r="B17028">
            <v>42</v>
          </cell>
        </row>
        <row r="17029">
          <cell r="A17029" t="str">
            <v>511010016All</v>
          </cell>
          <cell r="B17029">
            <v>42</v>
          </cell>
        </row>
        <row r="17030">
          <cell r="A17030" t="str">
            <v>511020016All</v>
          </cell>
          <cell r="B17030">
            <v>42</v>
          </cell>
        </row>
        <row r="17031">
          <cell r="A17031" t="str">
            <v>511030016All</v>
          </cell>
          <cell r="B17031">
            <v>42</v>
          </cell>
        </row>
        <row r="17032">
          <cell r="A17032" t="str">
            <v>511090016All</v>
          </cell>
          <cell r="B17032">
            <v>42</v>
          </cell>
        </row>
        <row r="17033">
          <cell r="A17033" t="str">
            <v>511110016All</v>
          </cell>
          <cell r="B17033">
            <v>42</v>
          </cell>
        </row>
        <row r="17034">
          <cell r="A17034" t="str">
            <v>511130016All</v>
          </cell>
          <cell r="B17034">
            <v>42</v>
          </cell>
        </row>
        <row r="17035">
          <cell r="A17035" t="str">
            <v>511150016All</v>
          </cell>
          <cell r="B17035">
            <v>42</v>
          </cell>
        </row>
        <row r="17036">
          <cell r="A17036" t="str">
            <v>511190016All</v>
          </cell>
          <cell r="B17036">
            <v>42</v>
          </cell>
        </row>
        <row r="17037">
          <cell r="A17037" t="str">
            <v>511250016All</v>
          </cell>
          <cell r="B17037">
            <v>42</v>
          </cell>
        </row>
        <row r="17038">
          <cell r="A17038" t="str">
            <v>511270016All</v>
          </cell>
          <cell r="B17038">
            <v>42</v>
          </cell>
        </row>
        <row r="17039">
          <cell r="A17039" t="str">
            <v>511310016All</v>
          </cell>
          <cell r="B17039">
            <v>42</v>
          </cell>
        </row>
        <row r="17040">
          <cell r="A17040" t="str">
            <v>511330016All</v>
          </cell>
          <cell r="B17040">
            <v>42</v>
          </cell>
        </row>
        <row r="17041">
          <cell r="A17041" t="str">
            <v>511350016All</v>
          </cell>
          <cell r="B17041">
            <v>42</v>
          </cell>
        </row>
        <row r="17042">
          <cell r="A17042" t="str">
            <v>511370016All</v>
          </cell>
          <cell r="B17042">
            <v>42</v>
          </cell>
        </row>
        <row r="17043">
          <cell r="A17043" t="str">
            <v>511390016All</v>
          </cell>
          <cell r="B17043">
            <v>42</v>
          </cell>
        </row>
        <row r="17044">
          <cell r="A17044" t="str">
            <v>511410016All</v>
          </cell>
          <cell r="B17044">
            <v>42</v>
          </cell>
        </row>
        <row r="17045">
          <cell r="A17045" t="str">
            <v>511430016All</v>
          </cell>
          <cell r="B17045">
            <v>42</v>
          </cell>
        </row>
        <row r="17046">
          <cell r="A17046" t="str">
            <v>511450016All</v>
          </cell>
          <cell r="B17046">
            <v>42</v>
          </cell>
        </row>
        <row r="17047">
          <cell r="A17047" t="str">
            <v>511470016All</v>
          </cell>
          <cell r="B17047">
            <v>42</v>
          </cell>
        </row>
        <row r="17048">
          <cell r="A17048" t="str">
            <v>511490016All</v>
          </cell>
          <cell r="B17048">
            <v>42</v>
          </cell>
        </row>
        <row r="17049">
          <cell r="A17049" t="str">
            <v>511530016All</v>
          </cell>
          <cell r="B17049">
            <v>42</v>
          </cell>
        </row>
        <row r="17050">
          <cell r="A17050" t="str">
            <v>511570016All</v>
          </cell>
          <cell r="B17050">
            <v>42</v>
          </cell>
        </row>
        <row r="17051">
          <cell r="A17051" t="str">
            <v>511590016All</v>
          </cell>
          <cell r="B17051">
            <v>42</v>
          </cell>
        </row>
        <row r="17052">
          <cell r="A17052" t="str">
            <v>511610016All</v>
          </cell>
          <cell r="B17052">
            <v>42</v>
          </cell>
        </row>
        <row r="17053">
          <cell r="A17053" t="str">
            <v>511630016All</v>
          </cell>
          <cell r="B17053">
            <v>42</v>
          </cell>
        </row>
        <row r="17054">
          <cell r="A17054" t="str">
            <v>511650016All</v>
          </cell>
          <cell r="B17054">
            <v>42</v>
          </cell>
        </row>
        <row r="17055">
          <cell r="A17055" t="str">
            <v>511670016All</v>
          </cell>
          <cell r="B17055">
            <v>42</v>
          </cell>
        </row>
        <row r="17056">
          <cell r="A17056" t="str">
            <v>511690016All</v>
          </cell>
          <cell r="B17056">
            <v>42</v>
          </cell>
        </row>
        <row r="17057">
          <cell r="A17057" t="str">
            <v>511730016All</v>
          </cell>
          <cell r="B17057">
            <v>42</v>
          </cell>
        </row>
        <row r="17058">
          <cell r="A17058" t="str">
            <v>511750016All</v>
          </cell>
          <cell r="B17058">
            <v>42</v>
          </cell>
        </row>
        <row r="17059">
          <cell r="A17059" t="str">
            <v>511770016All</v>
          </cell>
          <cell r="B17059">
            <v>42</v>
          </cell>
        </row>
        <row r="17060">
          <cell r="A17060" t="str">
            <v>511790016All</v>
          </cell>
          <cell r="B17060">
            <v>42</v>
          </cell>
        </row>
        <row r="17061">
          <cell r="A17061" t="str">
            <v>511810016All</v>
          </cell>
          <cell r="B17061">
            <v>42</v>
          </cell>
        </row>
        <row r="17062">
          <cell r="A17062" t="str">
            <v>511830016All</v>
          </cell>
          <cell r="B17062">
            <v>42</v>
          </cell>
        </row>
        <row r="17063">
          <cell r="A17063" t="str">
            <v>511850016All</v>
          </cell>
          <cell r="B17063">
            <v>42</v>
          </cell>
        </row>
        <row r="17064">
          <cell r="A17064" t="str">
            <v>511870016All</v>
          </cell>
          <cell r="B17064">
            <v>42</v>
          </cell>
        </row>
        <row r="17065">
          <cell r="A17065" t="str">
            <v>511910016All</v>
          </cell>
          <cell r="B17065">
            <v>42</v>
          </cell>
        </row>
        <row r="17066">
          <cell r="A17066" t="str">
            <v>511930016All</v>
          </cell>
          <cell r="B17066">
            <v>42</v>
          </cell>
        </row>
        <row r="17067">
          <cell r="A17067" t="str">
            <v>511970016All</v>
          </cell>
          <cell r="B17067">
            <v>42</v>
          </cell>
        </row>
        <row r="17068">
          <cell r="A17068" t="str">
            <v>511990016All</v>
          </cell>
          <cell r="B17068">
            <v>42</v>
          </cell>
        </row>
        <row r="17069">
          <cell r="A17069" t="str">
            <v>515100016All</v>
          </cell>
          <cell r="B17069">
            <v>42</v>
          </cell>
        </row>
        <row r="17070">
          <cell r="A17070" t="str">
            <v>515150016All</v>
          </cell>
          <cell r="B17070">
            <v>42</v>
          </cell>
        </row>
        <row r="17071">
          <cell r="A17071" t="str">
            <v>515500016All</v>
          </cell>
          <cell r="B17071">
            <v>42</v>
          </cell>
        </row>
        <row r="17072">
          <cell r="A17072" t="str">
            <v>515700016All</v>
          </cell>
          <cell r="B17072">
            <v>42</v>
          </cell>
        </row>
        <row r="17073">
          <cell r="A17073" t="str">
            <v>515900016All</v>
          </cell>
          <cell r="B17073">
            <v>42</v>
          </cell>
        </row>
        <row r="17074">
          <cell r="A17074" t="str">
            <v>516000016All</v>
          </cell>
          <cell r="B17074">
            <v>42</v>
          </cell>
        </row>
        <row r="17075">
          <cell r="A17075" t="str">
            <v>516100016All</v>
          </cell>
          <cell r="B17075">
            <v>42</v>
          </cell>
        </row>
        <row r="17076">
          <cell r="A17076" t="str">
            <v>516500016All</v>
          </cell>
          <cell r="B17076">
            <v>42</v>
          </cell>
        </row>
        <row r="17077">
          <cell r="A17077" t="str">
            <v>516700016All</v>
          </cell>
          <cell r="B17077">
            <v>42</v>
          </cell>
        </row>
        <row r="17078">
          <cell r="A17078" t="str">
            <v>516830016All</v>
          </cell>
          <cell r="B17078">
            <v>42</v>
          </cell>
        </row>
        <row r="17079">
          <cell r="A17079" t="str">
            <v>516850016All</v>
          </cell>
          <cell r="B17079">
            <v>42</v>
          </cell>
        </row>
        <row r="17080">
          <cell r="A17080" t="str">
            <v>517000016All</v>
          </cell>
          <cell r="B17080">
            <v>42</v>
          </cell>
        </row>
        <row r="17081">
          <cell r="A17081" t="str">
            <v>517100016All</v>
          </cell>
          <cell r="B17081">
            <v>42</v>
          </cell>
        </row>
        <row r="17082">
          <cell r="A17082" t="str">
            <v>517400016All</v>
          </cell>
          <cell r="B17082">
            <v>42</v>
          </cell>
        </row>
        <row r="17083">
          <cell r="A17083" t="str">
            <v>518000016All</v>
          </cell>
          <cell r="B17083">
            <v>42</v>
          </cell>
        </row>
        <row r="17084">
          <cell r="A17084" t="str">
            <v>518100016All</v>
          </cell>
          <cell r="B17084">
            <v>42</v>
          </cell>
        </row>
        <row r="17085">
          <cell r="A17085" t="str">
            <v>550230011All</v>
          </cell>
          <cell r="B17085">
            <v>42</v>
          </cell>
        </row>
        <row r="17086">
          <cell r="A17086" t="str">
            <v>551030011All</v>
          </cell>
          <cell r="B17086">
            <v>42</v>
          </cell>
        </row>
        <row r="17087">
          <cell r="A17087" t="str">
            <v>461030041All</v>
          </cell>
          <cell r="B17087">
            <v>41.4</v>
          </cell>
        </row>
        <row r="17088">
          <cell r="A17088" t="str">
            <v>060070091All</v>
          </cell>
          <cell r="B17088">
            <v>41</v>
          </cell>
        </row>
        <row r="17089">
          <cell r="A17089" t="str">
            <v>060110091All</v>
          </cell>
          <cell r="B17089">
            <v>41</v>
          </cell>
        </row>
        <row r="17090">
          <cell r="A17090" t="str">
            <v>060670091All</v>
          </cell>
          <cell r="B17090">
            <v>41</v>
          </cell>
        </row>
        <row r="17091">
          <cell r="A17091" t="str">
            <v>061010091All</v>
          </cell>
          <cell r="B17091">
            <v>41</v>
          </cell>
        </row>
        <row r="17092">
          <cell r="A17092" t="str">
            <v>061150091All</v>
          </cell>
          <cell r="B17092">
            <v>41</v>
          </cell>
        </row>
        <row r="17093">
          <cell r="A17093" t="str">
            <v>120410051Nonirrigated</v>
          </cell>
          <cell r="B17093">
            <v>41</v>
          </cell>
        </row>
        <row r="17094">
          <cell r="A17094" t="str">
            <v>120630051Nonirrigated</v>
          </cell>
          <cell r="B17094">
            <v>41</v>
          </cell>
        </row>
        <row r="17095">
          <cell r="A17095" t="str">
            <v>121210051Nonirrigated</v>
          </cell>
          <cell r="B17095">
            <v>41</v>
          </cell>
        </row>
        <row r="17096">
          <cell r="A17096" t="str">
            <v>130830011All</v>
          </cell>
          <cell r="B17096">
            <v>41</v>
          </cell>
        </row>
        <row r="17097">
          <cell r="A17097" t="str">
            <v>130850011All</v>
          </cell>
          <cell r="B17097">
            <v>41</v>
          </cell>
        </row>
        <row r="17098">
          <cell r="A17098" t="str">
            <v>131490016All</v>
          </cell>
          <cell r="B17098">
            <v>41</v>
          </cell>
        </row>
        <row r="17099">
          <cell r="A17099" t="str">
            <v>132070016All</v>
          </cell>
          <cell r="B17099">
            <v>41</v>
          </cell>
        </row>
        <row r="17100">
          <cell r="A17100" t="str">
            <v>132230011All</v>
          </cell>
          <cell r="B17100">
            <v>41</v>
          </cell>
        </row>
        <row r="17101">
          <cell r="A17101" t="str">
            <v>132550016All</v>
          </cell>
          <cell r="B17101">
            <v>41</v>
          </cell>
        </row>
        <row r="17102">
          <cell r="A17102" t="str">
            <v>132890016All</v>
          </cell>
          <cell r="B17102">
            <v>41</v>
          </cell>
        </row>
        <row r="17103">
          <cell r="A17103" t="str">
            <v>220910011Nonirrigated</v>
          </cell>
          <cell r="B17103">
            <v>41</v>
          </cell>
        </row>
        <row r="17104">
          <cell r="A17104" t="str">
            <v>260210016All</v>
          </cell>
          <cell r="B17104">
            <v>41</v>
          </cell>
        </row>
        <row r="17105">
          <cell r="A17105" t="str">
            <v>270030091All</v>
          </cell>
          <cell r="B17105">
            <v>41</v>
          </cell>
        </row>
        <row r="17106">
          <cell r="A17106" t="str">
            <v>270110091All</v>
          </cell>
          <cell r="B17106">
            <v>41</v>
          </cell>
        </row>
        <row r="17107">
          <cell r="A17107" t="str">
            <v>270130091All</v>
          </cell>
          <cell r="B17107">
            <v>41</v>
          </cell>
        </row>
        <row r="17108">
          <cell r="A17108" t="str">
            <v>270150091All</v>
          </cell>
          <cell r="B17108">
            <v>41</v>
          </cell>
        </row>
        <row r="17109">
          <cell r="A17109" t="str">
            <v>270170091All</v>
          </cell>
          <cell r="B17109">
            <v>41</v>
          </cell>
        </row>
        <row r="17110">
          <cell r="A17110" t="str">
            <v>270190091All</v>
          </cell>
          <cell r="B17110">
            <v>41</v>
          </cell>
        </row>
        <row r="17111">
          <cell r="A17111" t="str">
            <v>270210091All</v>
          </cell>
          <cell r="B17111">
            <v>41</v>
          </cell>
        </row>
        <row r="17112">
          <cell r="A17112" t="str">
            <v>270230091All</v>
          </cell>
          <cell r="B17112">
            <v>41</v>
          </cell>
        </row>
        <row r="17113">
          <cell r="A17113" t="str">
            <v>270250091All</v>
          </cell>
          <cell r="B17113">
            <v>41</v>
          </cell>
        </row>
        <row r="17114">
          <cell r="A17114" t="str">
            <v>270330091All</v>
          </cell>
          <cell r="B17114">
            <v>41</v>
          </cell>
        </row>
        <row r="17115">
          <cell r="A17115" t="str">
            <v>270430091All</v>
          </cell>
          <cell r="B17115">
            <v>41</v>
          </cell>
        </row>
        <row r="17116">
          <cell r="A17116" t="str">
            <v>270470091All</v>
          </cell>
          <cell r="B17116">
            <v>41</v>
          </cell>
        </row>
        <row r="17117">
          <cell r="A17117" t="str">
            <v>270530091All</v>
          </cell>
          <cell r="B17117">
            <v>41</v>
          </cell>
        </row>
        <row r="17118">
          <cell r="A17118" t="str">
            <v>270630091All</v>
          </cell>
          <cell r="B17118">
            <v>41</v>
          </cell>
        </row>
        <row r="17119">
          <cell r="A17119" t="str">
            <v>270790091All</v>
          </cell>
          <cell r="B17119">
            <v>41</v>
          </cell>
        </row>
        <row r="17120">
          <cell r="A17120" t="str">
            <v>270810091All</v>
          </cell>
          <cell r="B17120">
            <v>41</v>
          </cell>
        </row>
        <row r="17121">
          <cell r="A17121" t="str">
            <v>270850091All</v>
          </cell>
          <cell r="B17121">
            <v>41</v>
          </cell>
        </row>
        <row r="17122">
          <cell r="A17122" t="str">
            <v>270870091All</v>
          </cell>
          <cell r="B17122">
            <v>41</v>
          </cell>
        </row>
        <row r="17123">
          <cell r="A17123" t="str">
            <v>270910091All</v>
          </cell>
          <cell r="B17123">
            <v>41</v>
          </cell>
        </row>
        <row r="17124">
          <cell r="A17124" t="str">
            <v>270990091All</v>
          </cell>
          <cell r="B17124">
            <v>41</v>
          </cell>
        </row>
        <row r="17125">
          <cell r="A17125" t="str">
            <v>271030091All</v>
          </cell>
          <cell r="B17125">
            <v>41</v>
          </cell>
        </row>
        <row r="17126">
          <cell r="A17126" t="str">
            <v>271050091All</v>
          </cell>
          <cell r="B17126">
            <v>41</v>
          </cell>
        </row>
        <row r="17127">
          <cell r="A17127" t="str">
            <v>271120091All</v>
          </cell>
          <cell r="B17127">
            <v>41</v>
          </cell>
        </row>
        <row r="17128">
          <cell r="A17128" t="str">
            <v>271200091All</v>
          </cell>
          <cell r="B17128">
            <v>41</v>
          </cell>
        </row>
        <row r="17129">
          <cell r="A17129" t="str">
            <v>271230091All</v>
          </cell>
          <cell r="B17129">
            <v>41</v>
          </cell>
        </row>
        <row r="17130">
          <cell r="A17130" t="str">
            <v>271270091All</v>
          </cell>
          <cell r="B17130">
            <v>41</v>
          </cell>
        </row>
        <row r="17131">
          <cell r="A17131" t="str">
            <v>271290091All</v>
          </cell>
          <cell r="B17131">
            <v>41</v>
          </cell>
        </row>
        <row r="17132">
          <cell r="A17132" t="str">
            <v>271310091All</v>
          </cell>
          <cell r="B17132">
            <v>41</v>
          </cell>
        </row>
        <row r="17133">
          <cell r="A17133" t="str">
            <v>271330091All</v>
          </cell>
          <cell r="B17133">
            <v>41</v>
          </cell>
        </row>
        <row r="17134">
          <cell r="A17134" t="str">
            <v>271410091All</v>
          </cell>
          <cell r="B17134">
            <v>41</v>
          </cell>
        </row>
        <row r="17135">
          <cell r="A17135" t="str">
            <v>271430091All</v>
          </cell>
          <cell r="B17135">
            <v>41</v>
          </cell>
        </row>
        <row r="17136">
          <cell r="A17136" t="str">
            <v>271470091All</v>
          </cell>
          <cell r="B17136">
            <v>41</v>
          </cell>
        </row>
        <row r="17137">
          <cell r="A17137" t="str">
            <v>271610091All</v>
          </cell>
          <cell r="B17137">
            <v>41</v>
          </cell>
        </row>
        <row r="17138">
          <cell r="A17138" t="str">
            <v>271650091All</v>
          </cell>
          <cell r="B17138">
            <v>41</v>
          </cell>
        </row>
        <row r="17139">
          <cell r="A17139" t="str">
            <v>292090041All</v>
          </cell>
          <cell r="B17139">
            <v>41</v>
          </cell>
        </row>
        <row r="17140">
          <cell r="A17140" t="str">
            <v>301070041All</v>
          </cell>
          <cell r="B17140">
            <v>41</v>
          </cell>
        </row>
        <row r="17141">
          <cell r="A17141" t="str">
            <v>350030051All</v>
          </cell>
          <cell r="B17141">
            <v>41</v>
          </cell>
        </row>
        <row r="17142">
          <cell r="A17142" t="str">
            <v>350070051All</v>
          </cell>
          <cell r="B17142">
            <v>41</v>
          </cell>
        </row>
        <row r="17143">
          <cell r="A17143" t="str">
            <v>350170051All</v>
          </cell>
          <cell r="B17143">
            <v>41</v>
          </cell>
        </row>
        <row r="17144">
          <cell r="A17144" t="str">
            <v>350270051All</v>
          </cell>
          <cell r="B17144">
            <v>41</v>
          </cell>
        </row>
        <row r="17145">
          <cell r="A17145" t="str">
            <v>350330051All</v>
          </cell>
          <cell r="B17145">
            <v>41</v>
          </cell>
        </row>
        <row r="17146">
          <cell r="A17146" t="str">
            <v>350350051All</v>
          </cell>
          <cell r="B17146">
            <v>41</v>
          </cell>
        </row>
        <row r="17147">
          <cell r="A17147" t="str">
            <v>350470051All</v>
          </cell>
          <cell r="B17147">
            <v>41</v>
          </cell>
        </row>
        <row r="17148">
          <cell r="A17148" t="str">
            <v>350510051All</v>
          </cell>
          <cell r="B17148">
            <v>41</v>
          </cell>
        </row>
        <row r="17149">
          <cell r="A17149" t="str">
            <v>350530011All</v>
          </cell>
          <cell r="B17149">
            <v>41</v>
          </cell>
        </row>
        <row r="17150">
          <cell r="A17150" t="str">
            <v>350530051All</v>
          </cell>
          <cell r="B17150">
            <v>41</v>
          </cell>
        </row>
        <row r="17151">
          <cell r="A17151" t="str">
            <v>350570051All</v>
          </cell>
          <cell r="B17151">
            <v>41</v>
          </cell>
        </row>
        <row r="17152">
          <cell r="A17152" t="str">
            <v>370050016All</v>
          </cell>
          <cell r="B17152">
            <v>41</v>
          </cell>
        </row>
        <row r="17153">
          <cell r="A17153" t="str">
            <v>370090016All</v>
          </cell>
          <cell r="B17153">
            <v>41</v>
          </cell>
        </row>
        <row r="17154">
          <cell r="A17154" t="str">
            <v>370110016All</v>
          </cell>
          <cell r="B17154">
            <v>41</v>
          </cell>
        </row>
        <row r="17155">
          <cell r="A17155" t="str">
            <v>370210016All</v>
          </cell>
          <cell r="B17155">
            <v>41</v>
          </cell>
        </row>
        <row r="17156">
          <cell r="A17156" t="str">
            <v>370390016All</v>
          </cell>
          <cell r="B17156">
            <v>41</v>
          </cell>
        </row>
        <row r="17157">
          <cell r="A17157" t="str">
            <v>370430016All</v>
          </cell>
          <cell r="B17157">
            <v>41</v>
          </cell>
        </row>
        <row r="17158">
          <cell r="A17158" t="str">
            <v>370750016All</v>
          </cell>
          <cell r="B17158">
            <v>41</v>
          </cell>
        </row>
        <row r="17159">
          <cell r="A17159" t="str">
            <v>370870016All</v>
          </cell>
          <cell r="B17159">
            <v>41</v>
          </cell>
        </row>
        <row r="17160">
          <cell r="A17160" t="str">
            <v>370890016All</v>
          </cell>
          <cell r="B17160">
            <v>41</v>
          </cell>
        </row>
        <row r="17161">
          <cell r="A17161" t="str">
            <v>370990016All</v>
          </cell>
          <cell r="B17161">
            <v>41</v>
          </cell>
        </row>
        <row r="17162">
          <cell r="A17162" t="str">
            <v>371110016All</v>
          </cell>
          <cell r="B17162">
            <v>41</v>
          </cell>
        </row>
        <row r="17163">
          <cell r="A17163" t="str">
            <v>371130016All</v>
          </cell>
          <cell r="B17163">
            <v>41</v>
          </cell>
        </row>
        <row r="17164">
          <cell r="A17164" t="str">
            <v>371150016All</v>
          </cell>
          <cell r="B17164">
            <v>41</v>
          </cell>
        </row>
        <row r="17165">
          <cell r="A17165" t="str">
            <v>371210016All</v>
          </cell>
          <cell r="B17165">
            <v>41</v>
          </cell>
        </row>
        <row r="17166">
          <cell r="A17166" t="str">
            <v>371730016All</v>
          </cell>
          <cell r="B17166">
            <v>41</v>
          </cell>
        </row>
        <row r="17167">
          <cell r="A17167" t="str">
            <v>371750016All</v>
          </cell>
          <cell r="B17167">
            <v>41</v>
          </cell>
        </row>
        <row r="17168">
          <cell r="A17168" t="str">
            <v>371890016All</v>
          </cell>
          <cell r="B17168">
            <v>41</v>
          </cell>
        </row>
        <row r="17169">
          <cell r="A17169" t="str">
            <v>371990016All</v>
          </cell>
          <cell r="B17169">
            <v>41</v>
          </cell>
        </row>
        <row r="17170">
          <cell r="A17170" t="str">
            <v>380130041All</v>
          </cell>
          <cell r="B17170">
            <v>41</v>
          </cell>
        </row>
        <row r="17171">
          <cell r="A17171" t="str">
            <v>401470041All</v>
          </cell>
          <cell r="B17171">
            <v>41</v>
          </cell>
        </row>
        <row r="17172">
          <cell r="A17172" t="str">
            <v>420070091All</v>
          </cell>
          <cell r="B17172">
            <v>41</v>
          </cell>
        </row>
        <row r="17173">
          <cell r="A17173" t="str">
            <v>420310091All</v>
          </cell>
          <cell r="B17173">
            <v>41</v>
          </cell>
        </row>
        <row r="17174">
          <cell r="A17174" t="str">
            <v>420450016All</v>
          </cell>
          <cell r="B17174">
            <v>41</v>
          </cell>
        </row>
        <row r="17175">
          <cell r="A17175" t="str">
            <v>420650091All</v>
          </cell>
          <cell r="B17175">
            <v>41</v>
          </cell>
        </row>
        <row r="17176">
          <cell r="A17176" t="str">
            <v>420730091All</v>
          </cell>
          <cell r="B17176">
            <v>41</v>
          </cell>
        </row>
        <row r="17177">
          <cell r="A17177" t="str">
            <v>421010016All</v>
          </cell>
          <cell r="B17177">
            <v>41</v>
          </cell>
        </row>
        <row r="17178">
          <cell r="A17178" t="str">
            <v>421030016All</v>
          </cell>
          <cell r="B17178">
            <v>41</v>
          </cell>
        </row>
        <row r="17179">
          <cell r="A17179" t="str">
            <v>490390081All</v>
          </cell>
          <cell r="B17179">
            <v>41</v>
          </cell>
        </row>
        <row r="17180">
          <cell r="A17180" t="str">
            <v>530210091All</v>
          </cell>
          <cell r="B17180">
            <v>41</v>
          </cell>
        </row>
        <row r="17181">
          <cell r="A17181" t="str">
            <v>550390091All</v>
          </cell>
          <cell r="B17181">
            <v>41</v>
          </cell>
        </row>
        <row r="17182">
          <cell r="A17182" t="str">
            <v>560350091All</v>
          </cell>
          <cell r="B17182">
            <v>41</v>
          </cell>
        </row>
        <row r="17183">
          <cell r="A17183" t="str">
            <v>515150011All</v>
          </cell>
          <cell r="B17183">
            <v>40.6</v>
          </cell>
        </row>
        <row r="17184">
          <cell r="A17184" t="str">
            <v>010490016All</v>
          </cell>
          <cell r="B17184">
            <v>40</v>
          </cell>
        </row>
        <row r="17185">
          <cell r="A17185" t="str">
            <v>010830016All</v>
          </cell>
          <cell r="B17185">
            <v>40</v>
          </cell>
        </row>
        <row r="17186">
          <cell r="A17186" t="str">
            <v>060830016All</v>
          </cell>
          <cell r="B17186">
            <v>40</v>
          </cell>
        </row>
        <row r="17187">
          <cell r="A17187" t="str">
            <v>130110016All</v>
          </cell>
          <cell r="B17187">
            <v>40</v>
          </cell>
        </row>
        <row r="17188">
          <cell r="A17188" t="str">
            <v>130130016All</v>
          </cell>
          <cell r="B17188">
            <v>40</v>
          </cell>
        </row>
        <row r="17189">
          <cell r="A17189" t="str">
            <v>130150016All</v>
          </cell>
          <cell r="B17189">
            <v>40</v>
          </cell>
        </row>
        <row r="17190">
          <cell r="A17190" t="str">
            <v>130470016All</v>
          </cell>
          <cell r="B17190">
            <v>40</v>
          </cell>
        </row>
        <row r="17191">
          <cell r="A17191" t="str">
            <v>130550016All</v>
          </cell>
          <cell r="B17191">
            <v>40</v>
          </cell>
        </row>
        <row r="17192">
          <cell r="A17192" t="str">
            <v>130570016All</v>
          </cell>
          <cell r="B17192">
            <v>40</v>
          </cell>
        </row>
        <row r="17193">
          <cell r="A17193" t="str">
            <v>130590016All</v>
          </cell>
          <cell r="B17193">
            <v>40</v>
          </cell>
        </row>
        <row r="17194">
          <cell r="A17194" t="str">
            <v>130670016All</v>
          </cell>
          <cell r="B17194">
            <v>40</v>
          </cell>
        </row>
        <row r="17195">
          <cell r="A17195" t="str">
            <v>130830016All</v>
          </cell>
          <cell r="B17195">
            <v>40</v>
          </cell>
        </row>
        <row r="17196">
          <cell r="A17196" t="str">
            <v>130850016All</v>
          </cell>
          <cell r="B17196">
            <v>40</v>
          </cell>
        </row>
        <row r="17197">
          <cell r="A17197" t="str">
            <v>130890016All</v>
          </cell>
          <cell r="B17197">
            <v>40</v>
          </cell>
        </row>
        <row r="17198">
          <cell r="A17198" t="str">
            <v>131110016All</v>
          </cell>
          <cell r="B17198">
            <v>40</v>
          </cell>
        </row>
        <row r="17199">
          <cell r="A17199" t="str">
            <v>131150016All</v>
          </cell>
          <cell r="B17199">
            <v>40</v>
          </cell>
        </row>
        <row r="17200">
          <cell r="A17200" t="str">
            <v>131170016All</v>
          </cell>
          <cell r="B17200">
            <v>40</v>
          </cell>
        </row>
        <row r="17201">
          <cell r="A17201" t="str">
            <v>131190016All</v>
          </cell>
          <cell r="B17201">
            <v>40</v>
          </cell>
        </row>
        <row r="17202">
          <cell r="A17202" t="str">
            <v>131210016All</v>
          </cell>
          <cell r="B17202">
            <v>40</v>
          </cell>
        </row>
        <row r="17203">
          <cell r="A17203" t="str">
            <v>131230016All</v>
          </cell>
          <cell r="B17203">
            <v>40</v>
          </cell>
        </row>
        <row r="17204">
          <cell r="A17204" t="str">
            <v>131290016All</v>
          </cell>
          <cell r="B17204">
            <v>40</v>
          </cell>
        </row>
        <row r="17205">
          <cell r="A17205" t="str">
            <v>131350016All</v>
          </cell>
          <cell r="B17205">
            <v>40</v>
          </cell>
        </row>
        <row r="17206">
          <cell r="A17206" t="str">
            <v>131370016All</v>
          </cell>
          <cell r="B17206">
            <v>40</v>
          </cell>
        </row>
        <row r="17207">
          <cell r="A17207" t="str">
            <v>131390016All</v>
          </cell>
          <cell r="B17207">
            <v>40</v>
          </cell>
        </row>
        <row r="17208">
          <cell r="A17208" t="str">
            <v>131570016All</v>
          </cell>
          <cell r="B17208">
            <v>40</v>
          </cell>
        </row>
        <row r="17209">
          <cell r="A17209" t="str">
            <v>131810016All</v>
          </cell>
          <cell r="B17209">
            <v>40</v>
          </cell>
        </row>
        <row r="17210">
          <cell r="A17210" t="str">
            <v>131870016All</v>
          </cell>
          <cell r="B17210">
            <v>40</v>
          </cell>
        </row>
        <row r="17211">
          <cell r="A17211" t="str">
            <v>132130016All</v>
          </cell>
          <cell r="B17211">
            <v>40</v>
          </cell>
        </row>
        <row r="17212">
          <cell r="A17212" t="str">
            <v>132190016All</v>
          </cell>
          <cell r="B17212">
            <v>40</v>
          </cell>
        </row>
        <row r="17213">
          <cell r="A17213" t="str">
            <v>132230016All</v>
          </cell>
          <cell r="B17213">
            <v>40</v>
          </cell>
        </row>
        <row r="17214">
          <cell r="A17214" t="str">
            <v>132270016All</v>
          </cell>
          <cell r="B17214">
            <v>40</v>
          </cell>
        </row>
        <row r="17215">
          <cell r="A17215" t="str">
            <v>132330016All</v>
          </cell>
          <cell r="B17215">
            <v>40</v>
          </cell>
        </row>
        <row r="17216">
          <cell r="A17216" t="str">
            <v>132390016All</v>
          </cell>
          <cell r="B17216">
            <v>40</v>
          </cell>
        </row>
        <row r="17217">
          <cell r="A17217" t="str">
            <v>132410016All</v>
          </cell>
          <cell r="B17217">
            <v>40</v>
          </cell>
        </row>
        <row r="17218">
          <cell r="A17218" t="str">
            <v>132470016All</v>
          </cell>
          <cell r="B17218">
            <v>40</v>
          </cell>
        </row>
        <row r="17219">
          <cell r="A17219" t="str">
            <v>132810016All</v>
          </cell>
          <cell r="B17219">
            <v>40</v>
          </cell>
        </row>
        <row r="17220">
          <cell r="A17220" t="str">
            <v>132910016All</v>
          </cell>
          <cell r="B17220">
            <v>40</v>
          </cell>
        </row>
        <row r="17221">
          <cell r="A17221" t="str">
            <v>132950016All</v>
          </cell>
          <cell r="B17221">
            <v>40</v>
          </cell>
        </row>
        <row r="17222">
          <cell r="A17222" t="str">
            <v>133110016All</v>
          </cell>
          <cell r="B17222">
            <v>40</v>
          </cell>
        </row>
        <row r="17223">
          <cell r="A17223" t="str">
            <v>133130016All</v>
          </cell>
          <cell r="B17223">
            <v>40</v>
          </cell>
        </row>
        <row r="17224">
          <cell r="A17224" t="str">
            <v>221050011All</v>
          </cell>
          <cell r="B17224">
            <v>40</v>
          </cell>
        </row>
        <row r="17225">
          <cell r="A17225" t="str">
            <v>221050011Nonirrigated</v>
          </cell>
          <cell r="B17225">
            <v>40</v>
          </cell>
        </row>
        <row r="17226">
          <cell r="A17226" t="str">
            <v>240230091All</v>
          </cell>
          <cell r="B17226">
            <v>40</v>
          </cell>
        </row>
        <row r="17227">
          <cell r="A17227" t="str">
            <v>245100011All</v>
          </cell>
          <cell r="B17227">
            <v>40</v>
          </cell>
        </row>
        <row r="17228">
          <cell r="A17228" t="str">
            <v>260910016All</v>
          </cell>
          <cell r="B17228">
            <v>40</v>
          </cell>
        </row>
        <row r="17229">
          <cell r="A17229" t="str">
            <v>261250016All</v>
          </cell>
          <cell r="B17229">
            <v>40</v>
          </cell>
        </row>
        <row r="17230">
          <cell r="A17230" t="str">
            <v>261630016All</v>
          </cell>
          <cell r="B17230">
            <v>40</v>
          </cell>
        </row>
        <row r="17231">
          <cell r="A17231" t="str">
            <v>300930011All</v>
          </cell>
          <cell r="B17231">
            <v>40</v>
          </cell>
        </row>
        <row r="17232">
          <cell r="A17232" t="str">
            <v>350150011All</v>
          </cell>
          <cell r="B17232">
            <v>40</v>
          </cell>
        </row>
        <row r="17233">
          <cell r="A17233" t="str">
            <v>350170011All</v>
          </cell>
          <cell r="B17233">
            <v>40</v>
          </cell>
        </row>
        <row r="17234">
          <cell r="A17234" t="str">
            <v>350230011All</v>
          </cell>
          <cell r="B17234">
            <v>40</v>
          </cell>
        </row>
        <row r="17235">
          <cell r="A17235" t="str">
            <v>350510011All</v>
          </cell>
          <cell r="B17235">
            <v>40</v>
          </cell>
        </row>
        <row r="17236">
          <cell r="A17236" t="str">
            <v>390610011All</v>
          </cell>
          <cell r="B17236">
            <v>40</v>
          </cell>
        </row>
        <row r="17237">
          <cell r="A17237" t="str">
            <v>450550016All</v>
          </cell>
          <cell r="B17237">
            <v>40</v>
          </cell>
        </row>
        <row r="17238">
          <cell r="A17238" t="str">
            <v>450570016All</v>
          </cell>
          <cell r="B17238">
            <v>40</v>
          </cell>
        </row>
        <row r="17239">
          <cell r="A17239" t="str">
            <v>471530011All</v>
          </cell>
          <cell r="B17239">
            <v>40</v>
          </cell>
        </row>
        <row r="17240">
          <cell r="A17240" t="str">
            <v>540830011All</v>
          </cell>
          <cell r="B17240">
            <v>40</v>
          </cell>
        </row>
        <row r="17241">
          <cell r="A17241" t="str">
            <v>540930011All</v>
          </cell>
          <cell r="B17241">
            <v>40</v>
          </cell>
        </row>
        <row r="17242">
          <cell r="A17242" t="str">
            <v>550050051All</v>
          </cell>
          <cell r="B17242">
            <v>40</v>
          </cell>
        </row>
        <row r="17243">
          <cell r="A17243" t="str">
            <v>550130051All</v>
          </cell>
          <cell r="B17243">
            <v>40</v>
          </cell>
        </row>
        <row r="17244">
          <cell r="A17244" t="str">
            <v>550270051All</v>
          </cell>
          <cell r="B17244">
            <v>40</v>
          </cell>
        </row>
        <row r="17245">
          <cell r="A17245" t="str">
            <v>550450051All</v>
          </cell>
          <cell r="B17245">
            <v>40</v>
          </cell>
        </row>
        <row r="17246">
          <cell r="A17246" t="str">
            <v>550550051All</v>
          </cell>
          <cell r="B17246">
            <v>40</v>
          </cell>
        </row>
        <row r="17247">
          <cell r="A17247" t="str">
            <v>550750051All</v>
          </cell>
          <cell r="B17247">
            <v>40</v>
          </cell>
        </row>
        <row r="17248">
          <cell r="A17248" t="str">
            <v>550780011All</v>
          </cell>
          <cell r="B17248">
            <v>40</v>
          </cell>
        </row>
        <row r="17249">
          <cell r="A17249" t="str">
            <v>550830051All</v>
          </cell>
          <cell r="B17249">
            <v>40</v>
          </cell>
        </row>
        <row r="17250">
          <cell r="A17250" t="str">
            <v>551030051All</v>
          </cell>
          <cell r="B17250">
            <v>40</v>
          </cell>
        </row>
        <row r="17251">
          <cell r="A17251" t="str">
            <v>551270051All</v>
          </cell>
          <cell r="B17251">
            <v>40</v>
          </cell>
        </row>
        <row r="17252">
          <cell r="A17252" t="str">
            <v>551290051All</v>
          </cell>
          <cell r="B17252">
            <v>40</v>
          </cell>
        </row>
        <row r="17253">
          <cell r="A17253" t="str">
            <v>515900041All</v>
          </cell>
          <cell r="B17253">
            <v>39.200000000000003</v>
          </cell>
        </row>
        <row r="17254">
          <cell r="A17254" t="str">
            <v>516700011All</v>
          </cell>
          <cell r="B17254">
            <v>39.200000000000003</v>
          </cell>
        </row>
        <row r="17255">
          <cell r="A17255" t="str">
            <v>060310016All</v>
          </cell>
          <cell r="B17255">
            <v>39</v>
          </cell>
        </row>
        <row r="17256">
          <cell r="A17256" t="str">
            <v>060330011All</v>
          </cell>
          <cell r="B17256">
            <v>39</v>
          </cell>
        </row>
        <row r="17257">
          <cell r="A17257" t="str">
            <v>060370016All</v>
          </cell>
          <cell r="B17257">
            <v>39</v>
          </cell>
        </row>
        <row r="17258">
          <cell r="A17258" t="str">
            <v>130650016All</v>
          </cell>
          <cell r="B17258">
            <v>39</v>
          </cell>
        </row>
        <row r="17259">
          <cell r="A17259" t="str">
            <v>131010016All</v>
          </cell>
          <cell r="B17259">
            <v>39</v>
          </cell>
        </row>
        <row r="17260">
          <cell r="A17260" t="str">
            <v>131730016All</v>
          </cell>
          <cell r="B17260">
            <v>39</v>
          </cell>
        </row>
        <row r="17261">
          <cell r="A17261" t="str">
            <v>240090051All</v>
          </cell>
          <cell r="B17261">
            <v>39</v>
          </cell>
        </row>
        <row r="17262">
          <cell r="A17262" t="str">
            <v>240170051All</v>
          </cell>
          <cell r="B17262">
            <v>39</v>
          </cell>
        </row>
        <row r="17263">
          <cell r="A17263" t="str">
            <v>260130016All</v>
          </cell>
          <cell r="B17263">
            <v>39</v>
          </cell>
        </row>
        <row r="17264">
          <cell r="A17264" t="str">
            <v>260530016All</v>
          </cell>
          <cell r="B17264">
            <v>39</v>
          </cell>
        </row>
        <row r="17265">
          <cell r="A17265" t="str">
            <v>260610016All</v>
          </cell>
          <cell r="B17265">
            <v>39</v>
          </cell>
        </row>
        <row r="17266">
          <cell r="A17266" t="str">
            <v>260830016All</v>
          </cell>
          <cell r="B17266">
            <v>39</v>
          </cell>
        </row>
        <row r="17267">
          <cell r="A17267" t="str">
            <v>280190011All</v>
          </cell>
          <cell r="B17267">
            <v>39</v>
          </cell>
        </row>
        <row r="17268">
          <cell r="A17268" t="str">
            <v>280790011All</v>
          </cell>
          <cell r="B17268">
            <v>39</v>
          </cell>
        </row>
        <row r="17269">
          <cell r="A17269" t="str">
            <v>280970011All</v>
          </cell>
          <cell r="B17269">
            <v>39</v>
          </cell>
        </row>
        <row r="17270">
          <cell r="A17270" t="str">
            <v>281550011All</v>
          </cell>
          <cell r="B17270">
            <v>39</v>
          </cell>
        </row>
        <row r="17271">
          <cell r="A17271" t="str">
            <v>311170051All</v>
          </cell>
          <cell r="B17271">
            <v>39</v>
          </cell>
        </row>
        <row r="17272">
          <cell r="A17272" t="str">
            <v>311530016All</v>
          </cell>
          <cell r="B17272">
            <v>39</v>
          </cell>
        </row>
        <row r="17273">
          <cell r="A17273" t="str">
            <v>450130016All</v>
          </cell>
          <cell r="B17273">
            <v>39</v>
          </cell>
        </row>
        <row r="17274">
          <cell r="A17274" t="str">
            <v>450190016All</v>
          </cell>
          <cell r="B17274">
            <v>39</v>
          </cell>
        </row>
        <row r="17275">
          <cell r="A17275" t="str">
            <v>450430016All</v>
          </cell>
          <cell r="B17275">
            <v>39</v>
          </cell>
        </row>
        <row r="17276">
          <cell r="A17276" t="str">
            <v>450530016All</v>
          </cell>
          <cell r="B17276">
            <v>39</v>
          </cell>
        </row>
        <row r="17277">
          <cell r="A17277" t="str">
            <v>470210011All</v>
          </cell>
          <cell r="B17277">
            <v>39</v>
          </cell>
        </row>
        <row r="17278">
          <cell r="A17278" t="str">
            <v>500210091All</v>
          </cell>
          <cell r="B17278">
            <v>39</v>
          </cell>
        </row>
        <row r="17279">
          <cell r="A17279" t="str">
            <v>540010011All</v>
          </cell>
          <cell r="B17279">
            <v>39</v>
          </cell>
        </row>
        <row r="17280">
          <cell r="A17280" t="str">
            <v>540050011All</v>
          </cell>
          <cell r="B17280">
            <v>39</v>
          </cell>
        </row>
        <row r="17281">
          <cell r="A17281" t="str">
            <v>540070011All</v>
          </cell>
          <cell r="B17281">
            <v>39</v>
          </cell>
        </row>
        <row r="17282">
          <cell r="A17282" t="str">
            <v>540090011All</v>
          </cell>
          <cell r="B17282">
            <v>39</v>
          </cell>
        </row>
        <row r="17283">
          <cell r="A17283" t="str">
            <v>540130011All</v>
          </cell>
          <cell r="B17283">
            <v>39</v>
          </cell>
        </row>
        <row r="17284">
          <cell r="A17284" t="str">
            <v>540150011All</v>
          </cell>
          <cell r="B17284">
            <v>39</v>
          </cell>
        </row>
        <row r="17285">
          <cell r="A17285" t="str">
            <v>540170011All</v>
          </cell>
          <cell r="B17285">
            <v>39</v>
          </cell>
        </row>
        <row r="17286">
          <cell r="A17286" t="str">
            <v>540190011All</v>
          </cell>
          <cell r="B17286">
            <v>39</v>
          </cell>
        </row>
        <row r="17287">
          <cell r="A17287" t="str">
            <v>540210011All</v>
          </cell>
          <cell r="B17287">
            <v>39</v>
          </cell>
        </row>
        <row r="17288">
          <cell r="A17288" t="str">
            <v>540330011All</v>
          </cell>
          <cell r="B17288">
            <v>39</v>
          </cell>
        </row>
        <row r="17289">
          <cell r="A17289" t="str">
            <v>540390011All</v>
          </cell>
          <cell r="B17289">
            <v>39</v>
          </cell>
        </row>
        <row r="17290">
          <cell r="A17290" t="str">
            <v>540410011All</v>
          </cell>
          <cell r="B17290">
            <v>39</v>
          </cell>
        </row>
        <row r="17291">
          <cell r="A17291" t="str">
            <v>540430011All</v>
          </cell>
          <cell r="B17291">
            <v>39</v>
          </cell>
        </row>
        <row r="17292">
          <cell r="A17292" t="str">
            <v>540450011All</v>
          </cell>
          <cell r="B17292">
            <v>39</v>
          </cell>
        </row>
        <row r="17293">
          <cell r="A17293" t="str">
            <v>540490011All</v>
          </cell>
          <cell r="B17293">
            <v>39</v>
          </cell>
        </row>
        <row r="17294">
          <cell r="A17294" t="str">
            <v>540510011All</v>
          </cell>
          <cell r="B17294">
            <v>39</v>
          </cell>
        </row>
        <row r="17295">
          <cell r="A17295" t="str">
            <v>540550011All</v>
          </cell>
          <cell r="B17295">
            <v>39</v>
          </cell>
        </row>
        <row r="17296">
          <cell r="A17296" t="str">
            <v>540610011All</v>
          </cell>
          <cell r="B17296">
            <v>39</v>
          </cell>
        </row>
        <row r="17297">
          <cell r="A17297" t="str">
            <v>540670011All</v>
          </cell>
          <cell r="B17297">
            <v>39</v>
          </cell>
        </row>
        <row r="17298">
          <cell r="A17298" t="str">
            <v>540730011All</v>
          </cell>
          <cell r="B17298">
            <v>39</v>
          </cell>
        </row>
        <row r="17299">
          <cell r="A17299" t="str">
            <v>540790011All</v>
          </cell>
          <cell r="B17299">
            <v>39</v>
          </cell>
        </row>
        <row r="17300">
          <cell r="A17300" t="str">
            <v>540810011All</v>
          </cell>
          <cell r="B17300">
            <v>39</v>
          </cell>
        </row>
        <row r="17301">
          <cell r="A17301" t="str">
            <v>540850011All</v>
          </cell>
          <cell r="B17301">
            <v>39</v>
          </cell>
        </row>
        <row r="17302">
          <cell r="A17302" t="str">
            <v>540870011All</v>
          </cell>
          <cell r="B17302">
            <v>39</v>
          </cell>
        </row>
        <row r="17303">
          <cell r="A17303" t="str">
            <v>540910011All</v>
          </cell>
          <cell r="B17303">
            <v>39</v>
          </cell>
        </row>
        <row r="17304">
          <cell r="A17304" t="str">
            <v>540950011All</v>
          </cell>
          <cell r="B17304">
            <v>39</v>
          </cell>
        </row>
        <row r="17305">
          <cell r="A17305" t="str">
            <v>540970011All</v>
          </cell>
          <cell r="B17305">
            <v>39</v>
          </cell>
        </row>
        <row r="17306">
          <cell r="A17306" t="str">
            <v>540990011All</v>
          </cell>
          <cell r="B17306">
            <v>39</v>
          </cell>
        </row>
        <row r="17307">
          <cell r="A17307" t="str">
            <v>541010011All</v>
          </cell>
          <cell r="B17307">
            <v>39</v>
          </cell>
        </row>
        <row r="17308">
          <cell r="A17308" t="str">
            <v>541030011All</v>
          </cell>
          <cell r="B17308">
            <v>39</v>
          </cell>
        </row>
        <row r="17309">
          <cell r="A17309" t="str">
            <v>541050011All</v>
          </cell>
          <cell r="B17309">
            <v>39</v>
          </cell>
        </row>
        <row r="17310">
          <cell r="A17310" t="str">
            <v>541090011All</v>
          </cell>
          <cell r="B17310">
            <v>39</v>
          </cell>
        </row>
        <row r="17311">
          <cell r="A17311" t="str">
            <v>550450091All</v>
          </cell>
          <cell r="B17311">
            <v>39</v>
          </cell>
        </row>
        <row r="17312">
          <cell r="A17312" t="str">
            <v>550470091All</v>
          </cell>
          <cell r="B17312">
            <v>39</v>
          </cell>
        </row>
        <row r="17313">
          <cell r="A17313" t="str">
            <v>550550091All</v>
          </cell>
          <cell r="B17313">
            <v>39</v>
          </cell>
        </row>
        <row r="17314">
          <cell r="A17314" t="str">
            <v>550590091All</v>
          </cell>
          <cell r="B17314">
            <v>39</v>
          </cell>
        </row>
        <row r="17315">
          <cell r="A17315" t="str">
            <v>550790091All</v>
          </cell>
          <cell r="B17315">
            <v>39</v>
          </cell>
        </row>
        <row r="17316">
          <cell r="A17316" t="str">
            <v>551010091All</v>
          </cell>
          <cell r="B17316">
            <v>39</v>
          </cell>
        </row>
        <row r="17317">
          <cell r="A17317" t="str">
            <v>551050091All</v>
          </cell>
          <cell r="B17317">
            <v>39</v>
          </cell>
        </row>
        <row r="17318">
          <cell r="A17318" t="str">
            <v>551110091All</v>
          </cell>
          <cell r="B17318">
            <v>39</v>
          </cell>
        </row>
        <row r="17319">
          <cell r="A17319" t="str">
            <v>551270091All</v>
          </cell>
          <cell r="B17319">
            <v>39</v>
          </cell>
        </row>
        <row r="17320">
          <cell r="A17320" t="str">
            <v>551330091All</v>
          </cell>
          <cell r="B17320">
            <v>39</v>
          </cell>
        </row>
        <row r="17321">
          <cell r="A17321" t="str">
            <v>551390091All</v>
          </cell>
          <cell r="B17321">
            <v>39</v>
          </cell>
        </row>
        <row r="17322">
          <cell r="A17322" t="str">
            <v>230010051All</v>
          </cell>
          <cell r="B17322">
            <v>38.674999999999997</v>
          </cell>
        </row>
        <row r="17323">
          <cell r="A17323" t="str">
            <v>230020051All</v>
          </cell>
          <cell r="B17323">
            <v>38.674999999999997</v>
          </cell>
        </row>
        <row r="17324">
          <cell r="A17324" t="str">
            <v>230030051All</v>
          </cell>
          <cell r="B17324">
            <v>38.674999999999997</v>
          </cell>
        </row>
        <row r="17325">
          <cell r="A17325" t="str">
            <v>230040051All</v>
          </cell>
          <cell r="B17325">
            <v>38.674999999999997</v>
          </cell>
        </row>
        <row r="17326">
          <cell r="A17326" t="str">
            <v>230050051All</v>
          </cell>
          <cell r="B17326">
            <v>38.674999999999997</v>
          </cell>
        </row>
        <row r="17327">
          <cell r="A17327" t="str">
            <v>230070051All</v>
          </cell>
          <cell r="B17327">
            <v>38.674999999999997</v>
          </cell>
        </row>
        <row r="17328">
          <cell r="A17328" t="str">
            <v>230090051All</v>
          </cell>
          <cell r="B17328">
            <v>38.674999999999997</v>
          </cell>
        </row>
        <row r="17329">
          <cell r="A17329" t="str">
            <v>230110051All</v>
          </cell>
          <cell r="B17329">
            <v>38.674999999999997</v>
          </cell>
        </row>
        <row r="17330">
          <cell r="A17330" t="str">
            <v>230130051All</v>
          </cell>
          <cell r="B17330">
            <v>38.674999999999997</v>
          </cell>
        </row>
        <row r="17331">
          <cell r="A17331" t="str">
            <v>230150051All</v>
          </cell>
          <cell r="B17331">
            <v>38.674999999999997</v>
          </cell>
        </row>
        <row r="17332">
          <cell r="A17332" t="str">
            <v>230170051All</v>
          </cell>
          <cell r="B17332">
            <v>38.674999999999997</v>
          </cell>
        </row>
        <row r="17333">
          <cell r="A17333" t="str">
            <v>230190051All</v>
          </cell>
          <cell r="B17333">
            <v>38.674999999999997</v>
          </cell>
        </row>
        <row r="17334">
          <cell r="A17334" t="str">
            <v>230210051All</v>
          </cell>
          <cell r="B17334">
            <v>38.674999999999997</v>
          </cell>
        </row>
        <row r="17335">
          <cell r="A17335" t="str">
            <v>230230051All</v>
          </cell>
          <cell r="B17335">
            <v>38.674999999999997</v>
          </cell>
        </row>
        <row r="17336">
          <cell r="A17336" t="str">
            <v>230250051All</v>
          </cell>
          <cell r="B17336">
            <v>38.674999999999997</v>
          </cell>
        </row>
        <row r="17337">
          <cell r="A17337" t="str">
            <v>230270051All</v>
          </cell>
          <cell r="B17337">
            <v>38.674999999999997</v>
          </cell>
        </row>
        <row r="17338">
          <cell r="A17338" t="str">
            <v>230290051All</v>
          </cell>
          <cell r="B17338">
            <v>38.674999999999997</v>
          </cell>
        </row>
        <row r="17339">
          <cell r="A17339" t="str">
            <v>230310051All</v>
          </cell>
          <cell r="B17339">
            <v>38.674999999999997</v>
          </cell>
        </row>
        <row r="17340">
          <cell r="A17340" t="str">
            <v>010130016All</v>
          </cell>
          <cell r="B17340">
            <v>38</v>
          </cell>
        </row>
        <row r="17341">
          <cell r="A17341" t="str">
            <v>010230016All</v>
          </cell>
          <cell r="B17341">
            <v>38</v>
          </cell>
        </row>
        <row r="17342">
          <cell r="A17342" t="str">
            <v>010970016All</v>
          </cell>
          <cell r="B17342">
            <v>38</v>
          </cell>
        </row>
        <row r="17343">
          <cell r="A17343" t="str">
            <v>011310016All</v>
          </cell>
          <cell r="B17343">
            <v>38</v>
          </cell>
        </row>
        <row r="17344">
          <cell r="A17344" t="str">
            <v>060410011All</v>
          </cell>
          <cell r="B17344">
            <v>38</v>
          </cell>
        </row>
        <row r="17345">
          <cell r="A17345" t="str">
            <v>060550011All</v>
          </cell>
          <cell r="B17345">
            <v>38</v>
          </cell>
        </row>
        <row r="17346">
          <cell r="A17346" t="str">
            <v>080110016All</v>
          </cell>
          <cell r="B17346">
            <v>38</v>
          </cell>
        </row>
        <row r="17347">
          <cell r="A17347" t="str">
            <v>160190051All</v>
          </cell>
          <cell r="B17347">
            <v>38</v>
          </cell>
        </row>
        <row r="17348">
          <cell r="A17348" t="str">
            <v>160410051All</v>
          </cell>
          <cell r="B17348">
            <v>38</v>
          </cell>
        </row>
        <row r="17349">
          <cell r="A17349" t="str">
            <v>160830051All</v>
          </cell>
          <cell r="B17349">
            <v>38</v>
          </cell>
        </row>
        <row r="17350">
          <cell r="A17350" t="str">
            <v>190010091All</v>
          </cell>
          <cell r="B17350">
            <v>38</v>
          </cell>
        </row>
        <row r="17351">
          <cell r="A17351" t="str">
            <v>190030091All</v>
          </cell>
          <cell r="B17351">
            <v>38</v>
          </cell>
        </row>
        <row r="17352">
          <cell r="A17352" t="str">
            <v>190070091All</v>
          </cell>
          <cell r="B17352">
            <v>38</v>
          </cell>
        </row>
        <row r="17353">
          <cell r="A17353" t="str">
            <v>190090091All</v>
          </cell>
          <cell r="B17353">
            <v>38</v>
          </cell>
        </row>
        <row r="17354">
          <cell r="A17354" t="str">
            <v>190110091All</v>
          </cell>
          <cell r="B17354">
            <v>38</v>
          </cell>
        </row>
        <row r="17355">
          <cell r="A17355" t="str">
            <v>190130091All</v>
          </cell>
          <cell r="B17355">
            <v>38</v>
          </cell>
        </row>
        <row r="17356">
          <cell r="A17356" t="str">
            <v>190150091All</v>
          </cell>
          <cell r="B17356">
            <v>38</v>
          </cell>
        </row>
        <row r="17357">
          <cell r="A17357" t="str">
            <v>190170091All</v>
          </cell>
          <cell r="B17357">
            <v>38</v>
          </cell>
        </row>
        <row r="17358">
          <cell r="A17358" t="str">
            <v>190190091All</v>
          </cell>
          <cell r="B17358">
            <v>38</v>
          </cell>
        </row>
        <row r="17359">
          <cell r="A17359" t="str">
            <v>190210091All</v>
          </cell>
          <cell r="B17359">
            <v>38</v>
          </cell>
        </row>
        <row r="17360">
          <cell r="A17360" t="str">
            <v>190230091All</v>
          </cell>
          <cell r="B17360">
            <v>38</v>
          </cell>
        </row>
        <row r="17361">
          <cell r="A17361" t="str">
            <v>190250091All</v>
          </cell>
          <cell r="B17361">
            <v>38</v>
          </cell>
        </row>
        <row r="17362">
          <cell r="A17362" t="str">
            <v>190270091All</v>
          </cell>
          <cell r="B17362">
            <v>38</v>
          </cell>
        </row>
        <row r="17363">
          <cell r="A17363" t="str">
            <v>190290091All</v>
          </cell>
          <cell r="B17363">
            <v>38</v>
          </cell>
        </row>
        <row r="17364">
          <cell r="A17364" t="str">
            <v>190310091All</v>
          </cell>
          <cell r="B17364">
            <v>38</v>
          </cell>
        </row>
        <row r="17365">
          <cell r="A17365" t="str">
            <v>190330091All</v>
          </cell>
          <cell r="B17365">
            <v>38</v>
          </cell>
        </row>
        <row r="17366">
          <cell r="A17366" t="str">
            <v>190350091All</v>
          </cell>
          <cell r="B17366">
            <v>38</v>
          </cell>
        </row>
        <row r="17367">
          <cell r="A17367" t="str">
            <v>190370091All</v>
          </cell>
          <cell r="B17367">
            <v>38</v>
          </cell>
        </row>
        <row r="17368">
          <cell r="A17368" t="str">
            <v>190390091All</v>
          </cell>
          <cell r="B17368">
            <v>38</v>
          </cell>
        </row>
        <row r="17369">
          <cell r="A17369" t="str">
            <v>190410091All</v>
          </cell>
          <cell r="B17369">
            <v>38</v>
          </cell>
        </row>
        <row r="17370">
          <cell r="A17370" t="str">
            <v>190450091All</v>
          </cell>
          <cell r="B17370">
            <v>38</v>
          </cell>
        </row>
        <row r="17371">
          <cell r="A17371" t="str">
            <v>190470091All</v>
          </cell>
          <cell r="B17371">
            <v>38</v>
          </cell>
        </row>
        <row r="17372">
          <cell r="A17372" t="str">
            <v>190490091All</v>
          </cell>
          <cell r="B17372">
            <v>38</v>
          </cell>
        </row>
        <row r="17373">
          <cell r="A17373" t="str">
            <v>190510091All</v>
          </cell>
          <cell r="B17373">
            <v>38</v>
          </cell>
        </row>
        <row r="17374">
          <cell r="A17374" t="str">
            <v>190530091All</v>
          </cell>
          <cell r="B17374">
            <v>38</v>
          </cell>
        </row>
        <row r="17375">
          <cell r="A17375" t="str">
            <v>190550091All</v>
          </cell>
          <cell r="B17375">
            <v>38</v>
          </cell>
        </row>
        <row r="17376">
          <cell r="A17376" t="str">
            <v>190570091All</v>
          </cell>
          <cell r="B17376">
            <v>38</v>
          </cell>
        </row>
        <row r="17377">
          <cell r="A17377" t="str">
            <v>190590091All</v>
          </cell>
          <cell r="B17377">
            <v>38</v>
          </cell>
        </row>
        <row r="17378">
          <cell r="A17378" t="str">
            <v>190630091All</v>
          </cell>
          <cell r="B17378">
            <v>38</v>
          </cell>
        </row>
        <row r="17379">
          <cell r="A17379" t="str">
            <v>190650091All</v>
          </cell>
          <cell r="B17379">
            <v>38</v>
          </cell>
        </row>
        <row r="17380">
          <cell r="A17380" t="str">
            <v>190670091All</v>
          </cell>
          <cell r="B17380">
            <v>38</v>
          </cell>
        </row>
        <row r="17381">
          <cell r="A17381" t="str">
            <v>190690091All</v>
          </cell>
          <cell r="B17381">
            <v>38</v>
          </cell>
        </row>
        <row r="17382">
          <cell r="A17382" t="str">
            <v>190710091All</v>
          </cell>
          <cell r="B17382">
            <v>38</v>
          </cell>
        </row>
        <row r="17383">
          <cell r="A17383" t="str">
            <v>190730091All</v>
          </cell>
          <cell r="B17383">
            <v>38</v>
          </cell>
        </row>
        <row r="17384">
          <cell r="A17384" t="str">
            <v>190750091All</v>
          </cell>
          <cell r="B17384">
            <v>38</v>
          </cell>
        </row>
        <row r="17385">
          <cell r="A17385" t="str">
            <v>190770091All</v>
          </cell>
          <cell r="B17385">
            <v>38</v>
          </cell>
        </row>
        <row r="17386">
          <cell r="A17386" t="str">
            <v>190790091All</v>
          </cell>
          <cell r="B17386">
            <v>38</v>
          </cell>
        </row>
        <row r="17387">
          <cell r="A17387" t="str">
            <v>190810091All</v>
          </cell>
          <cell r="B17387">
            <v>38</v>
          </cell>
        </row>
        <row r="17388">
          <cell r="A17388" t="str">
            <v>190830091All</v>
          </cell>
          <cell r="B17388">
            <v>38</v>
          </cell>
        </row>
        <row r="17389">
          <cell r="A17389" t="str">
            <v>190850091All</v>
          </cell>
          <cell r="B17389">
            <v>38</v>
          </cell>
        </row>
        <row r="17390">
          <cell r="A17390" t="str">
            <v>190870091All</v>
          </cell>
          <cell r="B17390">
            <v>38</v>
          </cell>
        </row>
        <row r="17391">
          <cell r="A17391" t="str">
            <v>190890091All</v>
          </cell>
          <cell r="B17391">
            <v>38</v>
          </cell>
        </row>
        <row r="17392">
          <cell r="A17392" t="str">
            <v>190910091All</v>
          </cell>
          <cell r="B17392">
            <v>38</v>
          </cell>
        </row>
        <row r="17393">
          <cell r="A17393" t="str">
            <v>190950091All</v>
          </cell>
          <cell r="B17393">
            <v>38</v>
          </cell>
        </row>
        <row r="17394">
          <cell r="A17394" t="str">
            <v>190970091All</v>
          </cell>
          <cell r="B17394">
            <v>38</v>
          </cell>
        </row>
        <row r="17395">
          <cell r="A17395" t="str">
            <v>190990091All</v>
          </cell>
          <cell r="B17395">
            <v>38</v>
          </cell>
        </row>
        <row r="17396">
          <cell r="A17396" t="str">
            <v>191010091All</v>
          </cell>
          <cell r="B17396">
            <v>38</v>
          </cell>
        </row>
        <row r="17397">
          <cell r="A17397" t="str">
            <v>191030091All</v>
          </cell>
          <cell r="B17397">
            <v>38</v>
          </cell>
        </row>
        <row r="17398">
          <cell r="A17398" t="str">
            <v>191050091All</v>
          </cell>
          <cell r="B17398">
            <v>38</v>
          </cell>
        </row>
        <row r="17399">
          <cell r="A17399" t="str">
            <v>191070091All</v>
          </cell>
          <cell r="B17399">
            <v>38</v>
          </cell>
        </row>
        <row r="17400">
          <cell r="A17400" t="str">
            <v>191090091All</v>
          </cell>
          <cell r="B17400">
            <v>38</v>
          </cell>
        </row>
        <row r="17401">
          <cell r="A17401" t="str">
            <v>191110091All</v>
          </cell>
          <cell r="B17401">
            <v>38</v>
          </cell>
        </row>
        <row r="17402">
          <cell r="A17402" t="str">
            <v>191130091All</v>
          </cell>
          <cell r="B17402">
            <v>38</v>
          </cell>
        </row>
        <row r="17403">
          <cell r="A17403" t="str">
            <v>191150091All</v>
          </cell>
          <cell r="B17403">
            <v>38</v>
          </cell>
        </row>
        <row r="17404">
          <cell r="A17404" t="str">
            <v>191170091All</v>
          </cell>
          <cell r="B17404">
            <v>38</v>
          </cell>
        </row>
        <row r="17405">
          <cell r="A17405" t="str">
            <v>191190091All</v>
          </cell>
          <cell r="B17405">
            <v>38</v>
          </cell>
        </row>
        <row r="17406">
          <cell r="A17406" t="str">
            <v>191210091All</v>
          </cell>
          <cell r="B17406">
            <v>38</v>
          </cell>
        </row>
        <row r="17407">
          <cell r="A17407" t="str">
            <v>191230091All</v>
          </cell>
          <cell r="B17407">
            <v>38</v>
          </cell>
        </row>
        <row r="17408">
          <cell r="A17408" t="str">
            <v>191250091All</v>
          </cell>
          <cell r="B17408">
            <v>38</v>
          </cell>
        </row>
        <row r="17409">
          <cell r="A17409" t="str">
            <v>191270091All</v>
          </cell>
          <cell r="B17409">
            <v>38</v>
          </cell>
        </row>
        <row r="17410">
          <cell r="A17410" t="str">
            <v>191290091All</v>
          </cell>
          <cell r="B17410">
            <v>38</v>
          </cell>
        </row>
        <row r="17411">
          <cell r="A17411" t="str">
            <v>191310091All</v>
          </cell>
          <cell r="B17411">
            <v>38</v>
          </cell>
        </row>
        <row r="17412">
          <cell r="A17412" t="str">
            <v>191330091All</v>
          </cell>
          <cell r="B17412">
            <v>38</v>
          </cell>
        </row>
        <row r="17413">
          <cell r="A17413" t="str">
            <v>191350091All</v>
          </cell>
          <cell r="B17413">
            <v>38</v>
          </cell>
        </row>
        <row r="17414">
          <cell r="A17414" t="str">
            <v>191370091All</v>
          </cell>
          <cell r="B17414">
            <v>38</v>
          </cell>
        </row>
        <row r="17415">
          <cell r="A17415" t="str">
            <v>191390091All</v>
          </cell>
          <cell r="B17415">
            <v>38</v>
          </cell>
        </row>
        <row r="17416">
          <cell r="A17416" t="str">
            <v>191410091All</v>
          </cell>
          <cell r="B17416">
            <v>38</v>
          </cell>
        </row>
        <row r="17417">
          <cell r="A17417" t="str">
            <v>191430091All</v>
          </cell>
          <cell r="B17417">
            <v>38</v>
          </cell>
        </row>
        <row r="17418">
          <cell r="A17418" t="str">
            <v>191450091All</v>
          </cell>
          <cell r="B17418">
            <v>38</v>
          </cell>
        </row>
        <row r="17419">
          <cell r="A17419" t="str">
            <v>191470091All</v>
          </cell>
          <cell r="B17419">
            <v>38</v>
          </cell>
        </row>
        <row r="17420">
          <cell r="A17420" t="str">
            <v>191490091All</v>
          </cell>
          <cell r="B17420">
            <v>38</v>
          </cell>
        </row>
        <row r="17421">
          <cell r="A17421" t="str">
            <v>191510091All</v>
          </cell>
          <cell r="B17421">
            <v>38</v>
          </cell>
        </row>
        <row r="17422">
          <cell r="A17422" t="str">
            <v>191530091All</v>
          </cell>
          <cell r="B17422">
            <v>38</v>
          </cell>
        </row>
        <row r="17423">
          <cell r="A17423" t="str">
            <v>191550091All</v>
          </cell>
          <cell r="B17423">
            <v>38</v>
          </cell>
        </row>
        <row r="17424">
          <cell r="A17424" t="str">
            <v>191560091All</v>
          </cell>
          <cell r="B17424">
            <v>38</v>
          </cell>
        </row>
        <row r="17425">
          <cell r="A17425" t="str">
            <v>191570091All</v>
          </cell>
          <cell r="B17425">
            <v>38</v>
          </cell>
        </row>
        <row r="17426">
          <cell r="A17426" t="str">
            <v>191590091All</v>
          </cell>
          <cell r="B17426">
            <v>38</v>
          </cell>
        </row>
        <row r="17427">
          <cell r="A17427" t="str">
            <v>191630091All</v>
          </cell>
          <cell r="B17427">
            <v>38</v>
          </cell>
        </row>
        <row r="17428">
          <cell r="A17428" t="str">
            <v>191650091All</v>
          </cell>
          <cell r="B17428">
            <v>38</v>
          </cell>
        </row>
        <row r="17429">
          <cell r="A17429" t="str">
            <v>191670091All</v>
          </cell>
          <cell r="B17429">
            <v>38</v>
          </cell>
        </row>
        <row r="17430">
          <cell r="A17430" t="str">
            <v>191690091All</v>
          </cell>
          <cell r="B17430">
            <v>38</v>
          </cell>
        </row>
        <row r="17431">
          <cell r="A17431" t="str">
            <v>191710091All</v>
          </cell>
          <cell r="B17431">
            <v>38</v>
          </cell>
        </row>
        <row r="17432">
          <cell r="A17432" t="str">
            <v>191730091All</v>
          </cell>
          <cell r="B17432">
            <v>38</v>
          </cell>
        </row>
        <row r="17433">
          <cell r="A17433" t="str">
            <v>191750091All</v>
          </cell>
          <cell r="B17433">
            <v>38</v>
          </cell>
        </row>
        <row r="17434">
          <cell r="A17434" t="str">
            <v>191770091All</v>
          </cell>
          <cell r="B17434">
            <v>38</v>
          </cell>
        </row>
        <row r="17435">
          <cell r="A17435" t="str">
            <v>191790091All</v>
          </cell>
          <cell r="B17435">
            <v>38</v>
          </cell>
        </row>
        <row r="17436">
          <cell r="A17436" t="str">
            <v>191810091All</v>
          </cell>
          <cell r="B17436">
            <v>38</v>
          </cell>
        </row>
        <row r="17437">
          <cell r="A17437" t="str">
            <v>191830091All</v>
          </cell>
          <cell r="B17437">
            <v>38</v>
          </cell>
        </row>
        <row r="17438">
          <cell r="A17438" t="str">
            <v>191850091All</v>
          </cell>
          <cell r="B17438">
            <v>38</v>
          </cell>
        </row>
        <row r="17439">
          <cell r="A17439" t="str">
            <v>191870091All</v>
          </cell>
          <cell r="B17439">
            <v>38</v>
          </cell>
        </row>
        <row r="17440">
          <cell r="A17440" t="str">
            <v>191890091All</v>
          </cell>
          <cell r="B17440">
            <v>38</v>
          </cell>
        </row>
        <row r="17441">
          <cell r="A17441" t="str">
            <v>191910091All</v>
          </cell>
          <cell r="B17441">
            <v>38</v>
          </cell>
        </row>
        <row r="17442">
          <cell r="A17442" t="str">
            <v>191930091All</v>
          </cell>
          <cell r="B17442">
            <v>38</v>
          </cell>
        </row>
        <row r="17443">
          <cell r="A17443" t="str">
            <v>191950091All</v>
          </cell>
          <cell r="B17443">
            <v>38</v>
          </cell>
        </row>
        <row r="17444">
          <cell r="A17444" t="str">
            <v>191970091All</v>
          </cell>
          <cell r="B17444">
            <v>38</v>
          </cell>
        </row>
        <row r="17445">
          <cell r="A17445" t="str">
            <v>220270011All</v>
          </cell>
          <cell r="B17445">
            <v>38</v>
          </cell>
        </row>
        <row r="17446">
          <cell r="A17446" t="str">
            <v>220490011All</v>
          </cell>
          <cell r="B17446">
            <v>38</v>
          </cell>
        </row>
        <row r="17447">
          <cell r="A17447" t="str">
            <v>221250011All</v>
          </cell>
          <cell r="B17447">
            <v>38</v>
          </cell>
        </row>
        <row r="17448">
          <cell r="A17448" t="str">
            <v>280170016All</v>
          </cell>
          <cell r="B17448">
            <v>38</v>
          </cell>
        </row>
        <row r="17449">
          <cell r="A17449" t="str">
            <v>280790016All</v>
          </cell>
          <cell r="B17449">
            <v>38</v>
          </cell>
        </row>
        <row r="17450">
          <cell r="A17450" t="str">
            <v>280830016All</v>
          </cell>
          <cell r="B17450">
            <v>38</v>
          </cell>
        </row>
        <row r="17451">
          <cell r="A17451" t="str">
            <v>280870016All</v>
          </cell>
          <cell r="B17451">
            <v>38</v>
          </cell>
        </row>
        <row r="17452">
          <cell r="A17452" t="str">
            <v>280890016All</v>
          </cell>
          <cell r="B17452">
            <v>38</v>
          </cell>
        </row>
        <row r="17453">
          <cell r="A17453" t="str">
            <v>280950016All</v>
          </cell>
          <cell r="B17453">
            <v>38</v>
          </cell>
        </row>
        <row r="17454">
          <cell r="A17454" t="str">
            <v>281270016All</v>
          </cell>
          <cell r="B17454">
            <v>38</v>
          </cell>
        </row>
        <row r="17455">
          <cell r="A17455" t="str">
            <v>281330016All</v>
          </cell>
          <cell r="B17455">
            <v>38</v>
          </cell>
        </row>
        <row r="17456">
          <cell r="A17456" t="str">
            <v>281470016All</v>
          </cell>
          <cell r="B17456">
            <v>38</v>
          </cell>
        </row>
        <row r="17457">
          <cell r="A17457" t="str">
            <v>281590016All</v>
          </cell>
          <cell r="B17457">
            <v>38</v>
          </cell>
        </row>
        <row r="17458">
          <cell r="A17458" t="str">
            <v>311490051All</v>
          </cell>
          <cell r="B17458">
            <v>38</v>
          </cell>
        </row>
        <row r="17459">
          <cell r="A17459" t="str">
            <v>340010011All</v>
          </cell>
          <cell r="B17459">
            <v>38</v>
          </cell>
        </row>
        <row r="17460">
          <cell r="A17460" t="str">
            <v>340070011All</v>
          </cell>
          <cell r="B17460">
            <v>38</v>
          </cell>
        </row>
        <row r="17461">
          <cell r="A17461" t="str">
            <v>340090011All</v>
          </cell>
          <cell r="B17461">
            <v>38</v>
          </cell>
        </row>
        <row r="17462">
          <cell r="A17462" t="str">
            <v>390030016All</v>
          </cell>
          <cell r="B17462">
            <v>38</v>
          </cell>
        </row>
        <row r="17463">
          <cell r="A17463" t="str">
            <v>390090016All</v>
          </cell>
          <cell r="B17463">
            <v>38</v>
          </cell>
        </row>
        <row r="17464">
          <cell r="A17464" t="str">
            <v>390130016All</v>
          </cell>
          <cell r="B17464">
            <v>38</v>
          </cell>
        </row>
        <row r="17465">
          <cell r="A17465" t="str">
            <v>390210016All</v>
          </cell>
          <cell r="B17465">
            <v>38</v>
          </cell>
        </row>
        <row r="17466">
          <cell r="A17466" t="str">
            <v>390230016All</v>
          </cell>
          <cell r="B17466">
            <v>38</v>
          </cell>
        </row>
        <row r="17467">
          <cell r="A17467" t="str">
            <v>390330016All</v>
          </cell>
          <cell r="B17467">
            <v>38</v>
          </cell>
        </row>
        <row r="17468">
          <cell r="A17468" t="str">
            <v>390350011All</v>
          </cell>
          <cell r="B17468">
            <v>38</v>
          </cell>
        </row>
        <row r="17469">
          <cell r="A17469" t="str">
            <v>390350016All</v>
          </cell>
          <cell r="B17469">
            <v>38</v>
          </cell>
        </row>
        <row r="17470">
          <cell r="A17470" t="str">
            <v>390390016All</v>
          </cell>
          <cell r="B17470">
            <v>38</v>
          </cell>
        </row>
        <row r="17471">
          <cell r="A17471" t="str">
            <v>390410016All</v>
          </cell>
          <cell r="B17471">
            <v>38</v>
          </cell>
        </row>
        <row r="17472">
          <cell r="A17472" t="str">
            <v>390430016All</v>
          </cell>
          <cell r="B17472">
            <v>38</v>
          </cell>
        </row>
        <row r="17473">
          <cell r="A17473" t="str">
            <v>390450016All</v>
          </cell>
          <cell r="B17473">
            <v>38</v>
          </cell>
        </row>
        <row r="17474">
          <cell r="A17474" t="str">
            <v>390470016All</v>
          </cell>
          <cell r="B17474">
            <v>38</v>
          </cell>
        </row>
        <row r="17475">
          <cell r="A17475" t="str">
            <v>390490016All</v>
          </cell>
          <cell r="B17475">
            <v>38</v>
          </cell>
        </row>
        <row r="17476">
          <cell r="A17476" t="str">
            <v>390510016All</v>
          </cell>
          <cell r="B17476">
            <v>38</v>
          </cell>
        </row>
        <row r="17477">
          <cell r="A17477" t="str">
            <v>390650016All</v>
          </cell>
          <cell r="B17477">
            <v>38</v>
          </cell>
        </row>
        <row r="17478">
          <cell r="A17478" t="str">
            <v>390670016All</v>
          </cell>
          <cell r="B17478">
            <v>38</v>
          </cell>
        </row>
        <row r="17479">
          <cell r="A17479" t="str">
            <v>390690016All</v>
          </cell>
          <cell r="B17479">
            <v>38</v>
          </cell>
        </row>
        <row r="17480">
          <cell r="A17480" t="str">
            <v>390730016All</v>
          </cell>
          <cell r="B17480">
            <v>38</v>
          </cell>
        </row>
        <row r="17481">
          <cell r="A17481" t="str">
            <v>390930016All</v>
          </cell>
          <cell r="B17481">
            <v>38</v>
          </cell>
        </row>
        <row r="17482">
          <cell r="A17482" t="str">
            <v>390940016All</v>
          </cell>
          <cell r="B17482">
            <v>38</v>
          </cell>
        </row>
        <row r="17483">
          <cell r="A17483" t="str">
            <v>390950016All</v>
          </cell>
          <cell r="B17483">
            <v>38</v>
          </cell>
        </row>
        <row r="17484">
          <cell r="A17484" t="str">
            <v>390970016All</v>
          </cell>
          <cell r="B17484">
            <v>38</v>
          </cell>
        </row>
        <row r="17485">
          <cell r="A17485" t="str">
            <v>391050016All</v>
          </cell>
          <cell r="B17485">
            <v>38</v>
          </cell>
        </row>
        <row r="17486">
          <cell r="A17486" t="str">
            <v>391090016All</v>
          </cell>
          <cell r="B17486">
            <v>38</v>
          </cell>
        </row>
        <row r="17487">
          <cell r="A17487" t="str">
            <v>391150016All</v>
          </cell>
          <cell r="B17487">
            <v>38</v>
          </cell>
        </row>
        <row r="17488">
          <cell r="A17488" t="str">
            <v>391210016All</v>
          </cell>
          <cell r="B17488">
            <v>38</v>
          </cell>
        </row>
        <row r="17489">
          <cell r="A17489" t="str">
            <v>391250016All</v>
          </cell>
          <cell r="B17489">
            <v>38</v>
          </cell>
        </row>
        <row r="17490">
          <cell r="A17490" t="str">
            <v>391290016All</v>
          </cell>
          <cell r="B17490">
            <v>38</v>
          </cell>
        </row>
        <row r="17491">
          <cell r="A17491" t="str">
            <v>391370016All</v>
          </cell>
          <cell r="B17491">
            <v>38</v>
          </cell>
        </row>
        <row r="17492">
          <cell r="A17492" t="str">
            <v>391390016All</v>
          </cell>
          <cell r="B17492">
            <v>38</v>
          </cell>
        </row>
        <row r="17493">
          <cell r="A17493" t="str">
            <v>391410016All</v>
          </cell>
          <cell r="B17493">
            <v>38</v>
          </cell>
        </row>
        <row r="17494">
          <cell r="A17494" t="str">
            <v>391530016All</v>
          </cell>
          <cell r="B17494">
            <v>38</v>
          </cell>
        </row>
        <row r="17495">
          <cell r="A17495" t="str">
            <v>391610016All</v>
          </cell>
          <cell r="B17495">
            <v>38</v>
          </cell>
        </row>
        <row r="17496">
          <cell r="A17496" t="str">
            <v>391630016All</v>
          </cell>
          <cell r="B17496">
            <v>38</v>
          </cell>
        </row>
        <row r="17497">
          <cell r="A17497" t="str">
            <v>391670016All</v>
          </cell>
          <cell r="B17497">
            <v>38</v>
          </cell>
        </row>
        <row r="17498">
          <cell r="A17498" t="str">
            <v>391710016All</v>
          </cell>
          <cell r="B17498">
            <v>38</v>
          </cell>
        </row>
        <row r="17499">
          <cell r="A17499" t="str">
            <v>391750016All</v>
          </cell>
          <cell r="B17499">
            <v>38</v>
          </cell>
        </row>
        <row r="17500">
          <cell r="A17500" t="str">
            <v>420030091All</v>
          </cell>
          <cell r="B17500">
            <v>38</v>
          </cell>
        </row>
        <row r="17501">
          <cell r="A17501" t="str">
            <v>420590091All</v>
          </cell>
          <cell r="B17501">
            <v>38</v>
          </cell>
        </row>
        <row r="17502">
          <cell r="A17502" t="str">
            <v>421110091All</v>
          </cell>
          <cell r="B17502">
            <v>38</v>
          </cell>
        </row>
        <row r="17503">
          <cell r="A17503" t="str">
            <v>421250091All</v>
          </cell>
          <cell r="B17503">
            <v>38</v>
          </cell>
        </row>
        <row r="17504">
          <cell r="A17504" t="str">
            <v>421290091All</v>
          </cell>
          <cell r="B17504">
            <v>38</v>
          </cell>
        </row>
        <row r="17505">
          <cell r="A17505" t="str">
            <v>250150081All</v>
          </cell>
          <cell r="B17505">
            <v>37.22</v>
          </cell>
        </row>
        <row r="17506">
          <cell r="A17506" t="str">
            <v>011090016All</v>
          </cell>
          <cell r="B17506">
            <v>37</v>
          </cell>
        </row>
        <row r="17507">
          <cell r="A17507" t="str">
            <v>060250016All</v>
          </cell>
          <cell r="B17507">
            <v>37</v>
          </cell>
        </row>
        <row r="17508">
          <cell r="A17508" t="str">
            <v>060290016All</v>
          </cell>
          <cell r="B17508">
            <v>37</v>
          </cell>
        </row>
        <row r="17509">
          <cell r="A17509" t="str">
            <v>060290016Irrigated</v>
          </cell>
          <cell r="B17509">
            <v>37</v>
          </cell>
        </row>
        <row r="17510">
          <cell r="A17510" t="str">
            <v>060590016All</v>
          </cell>
          <cell r="B17510">
            <v>37</v>
          </cell>
        </row>
        <row r="17511">
          <cell r="A17511" t="str">
            <v>060710016All</v>
          </cell>
          <cell r="B17511">
            <v>37</v>
          </cell>
        </row>
        <row r="17512">
          <cell r="A17512" t="str">
            <v>060730016All</v>
          </cell>
          <cell r="B17512">
            <v>37</v>
          </cell>
        </row>
        <row r="17513">
          <cell r="A17513" t="str">
            <v>080170016All</v>
          </cell>
          <cell r="B17513">
            <v>37</v>
          </cell>
        </row>
        <row r="17514">
          <cell r="A17514" t="str">
            <v>220590011All</v>
          </cell>
          <cell r="B17514">
            <v>37</v>
          </cell>
        </row>
        <row r="17515">
          <cell r="A17515" t="str">
            <v>220610011All</v>
          </cell>
          <cell r="B17515">
            <v>37</v>
          </cell>
        </row>
        <row r="17516">
          <cell r="A17516" t="str">
            <v>340290011All</v>
          </cell>
          <cell r="B17516">
            <v>37</v>
          </cell>
        </row>
        <row r="17517">
          <cell r="A17517" t="str">
            <v>390530011All</v>
          </cell>
          <cell r="B17517">
            <v>37</v>
          </cell>
        </row>
        <row r="17518">
          <cell r="A17518" t="str">
            <v>390790011All</v>
          </cell>
          <cell r="B17518">
            <v>37</v>
          </cell>
        </row>
        <row r="17519">
          <cell r="A17519" t="str">
            <v>390810011All</v>
          </cell>
          <cell r="B17519">
            <v>37</v>
          </cell>
        </row>
        <row r="17520">
          <cell r="A17520" t="str">
            <v>391050011All</v>
          </cell>
          <cell r="B17520">
            <v>37</v>
          </cell>
        </row>
        <row r="17521">
          <cell r="A17521" t="str">
            <v>391630011All</v>
          </cell>
          <cell r="B17521">
            <v>37</v>
          </cell>
        </row>
        <row r="17522">
          <cell r="A17522" t="str">
            <v>400610051All</v>
          </cell>
          <cell r="B17522">
            <v>37</v>
          </cell>
        </row>
        <row r="17523">
          <cell r="A17523" t="str">
            <v>420150091All</v>
          </cell>
          <cell r="B17523">
            <v>37</v>
          </cell>
        </row>
        <row r="17524">
          <cell r="A17524" t="str">
            <v>420230091All</v>
          </cell>
          <cell r="B17524">
            <v>37</v>
          </cell>
        </row>
        <row r="17525">
          <cell r="A17525" t="str">
            <v>420350091All</v>
          </cell>
          <cell r="B17525">
            <v>37</v>
          </cell>
        </row>
        <row r="17526">
          <cell r="A17526" t="str">
            <v>420470091All</v>
          </cell>
          <cell r="B17526">
            <v>37</v>
          </cell>
        </row>
        <row r="17527">
          <cell r="A17527" t="str">
            <v>420810091All</v>
          </cell>
          <cell r="B17527">
            <v>37</v>
          </cell>
        </row>
        <row r="17528">
          <cell r="A17528" t="str">
            <v>420830091All</v>
          </cell>
          <cell r="B17528">
            <v>37</v>
          </cell>
        </row>
        <row r="17529">
          <cell r="A17529" t="str">
            <v>421050091All</v>
          </cell>
          <cell r="B17529">
            <v>37</v>
          </cell>
        </row>
        <row r="17530">
          <cell r="A17530" t="str">
            <v>421130091All</v>
          </cell>
          <cell r="B17530">
            <v>37</v>
          </cell>
        </row>
        <row r="17531">
          <cell r="A17531" t="str">
            <v>421170091All</v>
          </cell>
          <cell r="B17531">
            <v>37</v>
          </cell>
        </row>
        <row r="17532">
          <cell r="A17532" t="str">
            <v>131130016All</v>
          </cell>
          <cell r="B17532">
            <v>36.574999999999996</v>
          </cell>
        </row>
        <row r="17533">
          <cell r="A17533" t="str">
            <v>050090011All</v>
          </cell>
          <cell r="B17533">
            <v>36</v>
          </cell>
        </row>
        <row r="17534">
          <cell r="A17534" t="str">
            <v>050150011All</v>
          </cell>
          <cell r="B17534">
            <v>36</v>
          </cell>
        </row>
        <row r="17535">
          <cell r="A17535" t="str">
            <v>130250011All</v>
          </cell>
          <cell r="B17535">
            <v>36</v>
          </cell>
        </row>
        <row r="17536">
          <cell r="A17536" t="str">
            <v>130490011All</v>
          </cell>
          <cell r="B17536">
            <v>36</v>
          </cell>
        </row>
        <row r="17537">
          <cell r="A17537" t="str">
            <v>130510011All</v>
          </cell>
          <cell r="B17537">
            <v>36</v>
          </cell>
        </row>
        <row r="17538">
          <cell r="A17538" t="str">
            <v>130730011All</v>
          </cell>
          <cell r="B17538">
            <v>36</v>
          </cell>
        </row>
        <row r="17539">
          <cell r="A17539" t="str">
            <v>131270011All</v>
          </cell>
          <cell r="B17539">
            <v>36</v>
          </cell>
        </row>
        <row r="17540">
          <cell r="A17540" t="str">
            <v>131790011All</v>
          </cell>
          <cell r="B17540">
            <v>36</v>
          </cell>
        </row>
        <row r="17541">
          <cell r="A17541" t="str">
            <v>131910011All</v>
          </cell>
          <cell r="B17541">
            <v>36</v>
          </cell>
        </row>
        <row r="17542">
          <cell r="A17542" t="str">
            <v>180190091All</v>
          </cell>
          <cell r="B17542">
            <v>36</v>
          </cell>
        </row>
        <row r="17543">
          <cell r="A17543" t="str">
            <v>180450091All</v>
          </cell>
          <cell r="B17543">
            <v>36</v>
          </cell>
        </row>
        <row r="17544">
          <cell r="A17544" t="str">
            <v>181430091All</v>
          </cell>
          <cell r="B17544">
            <v>36</v>
          </cell>
        </row>
        <row r="17545">
          <cell r="A17545" t="str">
            <v>181570091All</v>
          </cell>
          <cell r="B17545">
            <v>36</v>
          </cell>
        </row>
        <row r="17546">
          <cell r="A17546" t="str">
            <v>220130011All</v>
          </cell>
          <cell r="B17546">
            <v>36</v>
          </cell>
        </row>
        <row r="17547">
          <cell r="A17547" t="str">
            <v>221270011All</v>
          </cell>
          <cell r="B17547">
            <v>36</v>
          </cell>
        </row>
        <row r="17548">
          <cell r="A17548" t="str">
            <v>270170011All</v>
          </cell>
          <cell r="B17548">
            <v>36</v>
          </cell>
        </row>
        <row r="17549">
          <cell r="A17549" t="str">
            <v>270310011All</v>
          </cell>
          <cell r="B17549">
            <v>36</v>
          </cell>
        </row>
        <row r="17550">
          <cell r="A17550" t="str">
            <v>270610011All</v>
          </cell>
          <cell r="B17550">
            <v>36</v>
          </cell>
        </row>
        <row r="17551">
          <cell r="A17551" t="str">
            <v>270750011All</v>
          </cell>
          <cell r="B17551">
            <v>36</v>
          </cell>
        </row>
        <row r="17552">
          <cell r="A17552" t="str">
            <v>271230011All</v>
          </cell>
          <cell r="B17552">
            <v>36</v>
          </cell>
        </row>
        <row r="17553">
          <cell r="A17553" t="str">
            <v>271370011All</v>
          </cell>
          <cell r="B17553">
            <v>36</v>
          </cell>
        </row>
        <row r="17554">
          <cell r="A17554" t="str">
            <v>271380011All</v>
          </cell>
          <cell r="B17554">
            <v>36</v>
          </cell>
        </row>
        <row r="17555">
          <cell r="A17555" t="str">
            <v>290010016All</v>
          </cell>
          <cell r="B17555">
            <v>36</v>
          </cell>
        </row>
        <row r="17556">
          <cell r="A17556" t="str">
            <v>290030016All</v>
          </cell>
          <cell r="B17556">
            <v>36</v>
          </cell>
        </row>
        <row r="17557">
          <cell r="A17557" t="str">
            <v>290050016All</v>
          </cell>
          <cell r="B17557">
            <v>36</v>
          </cell>
        </row>
        <row r="17558">
          <cell r="A17558" t="str">
            <v>290090016All</v>
          </cell>
          <cell r="B17558">
            <v>36</v>
          </cell>
        </row>
        <row r="17559">
          <cell r="A17559" t="str">
            <v>290110016All</v>
          </cell>
          <cell r="B17559">
            <v>36</v>
          </cell>
        </row>
        <row r="17560">
          <cell r="A17560" t="str">
            <v>290150016All</v>
          </cell>
          <cell r="B17560">
            <v>36</v>
          </cell>
        </row>
        <row r="17561">
          <cell r="A17561" t="str">
            <v>290170016All</v>
          </cell>
          <cell r="B17561">
            <v>36</v>
          </cell>
        </row>
        <row r="17562">
          <cell r="A17562" t="str">
            <v>290190016All</v>
          </cell>
          <cell r="B17562">
            <v>36</v>
          </cell>
        </row>
        <row r="17563">
          <cell r="A17563" t="str">
            <v>290210016All</v>
          </cell>
          <cell r="B17563">
            <v>36</v>
          </cell>
        </row>
        <row r="17564">
          <cell r="A17564" t="str">
            <v>290230016All</v>
          </cell>
          <cell r="B17564">
            <v>36</v>
          </cell>
        </row>
        <row r="17565">
          <cell r="A17565" t="str">
            <v>290250016All</v>
          </cell>
          <cell r="B17565">
            <v>36</v>
          </cell>
        </row>
        <row r="17566">
          <cell r="A17566" t="str">
            <v>290270016All</v>
          </cell>
          <cell r="B17566">
            <v>36</v>
          </cell>
        </row>
        <row r="17567">
          <cell r="A17567" t="str">
            <v>290290016All</v>
          </cell>
          <cell r="B17567">
            <v>36</v>
          </cell>
        </row>
        <row r="17568">
          <cell r="A17568" t="str">
            <v>290310016All</v>
          </cell>
          <cell r="B17568">
            <v>36</v>
          </cell>
        </row>
        <row r="17569">
          <cell r="A17569" t="str">
            <v>290350016All</v>
          </cell>
          <cell r="B17569">
            <v>36</v>
          </cell>
        </row>
        <row r="17570">
          <cell r="A17570" t="str">
            <v>290390016All</v>
          </cell>
          <cell r="B17570">
            <v>36</v>
          </cell>
        </row>
        <row r="17571">
          <cell r="A17571" t="str">
            <v>290410016All</v>
          </cell>
          <cell r="B17571">
            <v>36</v>
          </cell>
        </row>
        <row r="17572">
          <cell r="A17572" t="str">
            <v>290430016All</v>
          </cell>
          <cell r="B17572">
            <v>36</v>
          </cell>
        </row>
        <row r="17573">
          <cell r="A17573" t="str">
            <v>290470016All</v>
          </cell>
          <cell r="B17573">
            <v>36</v>
          </cell>
        </row>
        <row r="17574">
          <cell r="A17574" t="str">
            <v>290490016All</v>
          </cell>
          <cell r="B17574">
            <v>36</v>
          </cell>
        </row>
        <row r="17575">
          <cell r="A17575" t="str">
            <v>290510016All</v>
          </cell>
          <cell r="B17575">
            <v>36</v>
          </cell>
        </row>
        <row r="17576">
          <cell r="A17576" t="str">
            <v>290530016All</v>
          </cell>
          <cell r="B17576">
            <v>36</v>
          </cell>
        </row>
        <row r="17577">
          <cell r="A17577" t="str">
            <v>290550016All</v>
          </cell>
          <cell r="B17577">
            <v>36</v>
          </cell>
        </row>
        <row r="17578">
          <cell r="A17578" t="str">
            <v>290570016All</v>
          </cell>
          <cell r="B17578">
            <v>36</v>
          </cell>
        </row>
        <row r="17579">
          <cell r="A17579" t="str">
            <v>290590016All</v>
          </cell>
          <cell r="B17579">
            <v>36</v>
          </cell>
        </row>
        <row r="17580">
          <cell r="A17580" t="str">
            <v>290650016All</v>
          </cell>
          <cell r="B17580">
            <v>36</v>
          </cell>
        </row>
        <row r="17581">
          <cell r="A17581" t="str">
            <v>290670016All</v>
          </cell>
          <cell r="B17581">
            <v>36</v>
          </cell>
        </row>
        <row r="17582">
          <cell r="A17582" t="str">
            <v>290690016All</v>
          </cell>
          <cell r="B17582">
            <v>36</v>
          </cell>
        </row>
        <row r="17583">
          <cell r="A17583" t="str">
            <v>290710016All</v>
          </cell>
          <cell r="B17583">
            <v>36</v>
          </cell>
        </row>
        <row r="17584">
          <cell r="A17584" t="str">
            <v>290730016All</v>
          </cell>
          <cell r="B17584">
            <v>36</v>
          </cell>
        </row>
        <row r="17585">
          <cell r="A17585" t="str">
            <v>290750016All</v>
          </cell>
          <cell r="B17585">
            <v>36</v>
          </cell>
        </row>
        <row r="17586">
          <cell r="A17586" t="str">
            <v>290770016All</v>
          </cell>
          <cell r="B17586">
            <v>36</v>
          </cell>
        </row>
        <row r="17587">
          <cell r="A17587" t="str">
            <v>290790016All</v>
          </cell>
          <cell r="B17587">
            <v>36</v>
          </cell>
        </row>
        <row r="17588">
          <cell r="A17588" t="str">
            <v>290830016All</v>
          </cell>
          <cell r="B17588">
            <v>36</v>
          </cell>
        </row>
        <row r="17589">
          <cell r="A17589" t="str">
            <v>290850016All</v>
          </cell>
          <cell r="B17589">
            <v>36</v>
          </cell>
        </row>
        <row r="17590">
          <cell r="A17590" t="str">
            <v>290870016All</v>
          </cell>
          <cell r="B17590">
            <v>36</v>
          </cell>
        </row>
        <row r="17591">
          <cell r="A17591" t="str">
            <v>290890016All</v>
          </cell>
          <cell r="B17591">
            <v>36</v>
          </cell>
        </row>
        <row r="17592">
          <cell r="A17592" t="str">
            <v>290910016All</v>
          </cell>
          <cell r="B17592">
            <v>36</v>
          </cell>
        </row>
        <row r="17593">
          <cell r="A17593" t="str">
            <v>290930016All</v>
          </cell>
          <cell r="B17593">
            <v>36</v>
          </cell>
        </row>
        <row r="17594">
          <cell r="A17594" t="str">
            <v>290950016All</v>
          </cell>
          <cell r="B17594">
            <v>36</v>
          </cell>
        </row>
        <row r="17595">
          <cell r="A17595" t="str">
            <v>290970016All</v>
          </cell>
          <cell r="B17595">
            <v>36</v>
          </cell>
        </row>
        <row r="17596">
          <cell r="A17596" t="str">
            <v>290990016All</v>
          </cell>
          <cell r="B17596">
            <v>36</v>
          </cell>
        </row>
        <row r="17597">
          <cell r="A17597" t="str">
            <v>291030016All</v>
          </cell>
          <cell r="B17597">
            <v>36</v>
          </cell>
        </row>
        <row r="17598">
          <cell r="A17598" t="str">
            <v>291050016All</v>
          </cell>
          <cell r="B17598">
            <v>36</v>
          </cell>
        </row>
        <row r="17599">
          <cell r="A17599" t="str">
            <v>291070016All</v>
          </cell>
          <cell r="B17599">
            <v>36</v>
          </cell>
        </row>
        <row r="17600">
          <cell r="A17600" t="str">
            <v>291090016All</v>
          </cell>
          <cell r="B17600">
            <v>36</v>
          </cell>
        </row>
        <row r="17601">
          <cell r="A17601" t="str">
            <v>291110016All</v>
          </cell>
          <cell r="B17601">
            <v>36</v>
          </cell>
        </row>
        <row r="17602">
          <cell r="A17602" t="str">
            <v>291130016All</v>
          </cell>
          <cell r="B17602">
            <v>36</v>
          </cell>
        </row>
        <row r="17603">
          <cell r="A17603" t="str">
            <v>291150016All</v>
          </cell>
          <cell r="B17603">
            <v>36</v>
          </cell>
        </row>
        <row r="17604">
          <cell r="A17604" t="str">
            <v>291170016All</v>
          </cell>
          <cell r="B17604">
            <v>36</v>
          </cell>
        </row>
        <row r="17605">
          <cell r="A17605" t="str">
            <v>291190016All</v>
          </cell>
          <cell r="B17605">
            <v>36</v>
          </cell>
        </row>
        <row r="17606">
          <cell r="A17606" t="str">
            <v>291210016All</v>
          </cell>
          <cell r="B17606">
            <v>36</v>
          </cell>
        </row>
        <row r="17607">
          <cell r="A17607" t="str">
            <v>291230016All</v>
          </cell>
          <cell r="B17607">
            <v>36</v>
          </cell>
        </row>
        <row r="17608">
          <cell r="A17608" t="str">
            <v>291250016All</v>
          </cell>
          <cell r="B17608">
            <v>36</v>
          </cell>
        </row>
        <row r="17609">
          <cell r="A17609" t="str">
            <v>291270016All</v>
          </cell>
          <cell r="B17609">
            <v>36</v>
          </cell>
        </row>
        <row r="17610">
          <cell r="A17610" t="str">
            <v>291290016All</v>
          </cell>
          <cell r="B17610">
            <v>36</v>
          </cell>
        </row>
        <row r="17611">
          <cell r="A17611" t="str">
            <v>291310016All</v>
          </cell>
          <cell r="B17611">
            <v>36</v>
          </cell>
        </row>
        <row r="17612">
          <cell r="A17612" t="str">
            <v>291330016All</v>
          </cell>
          <cell r="B17612">
            <v>36</v>
          </cell>
        </row>
        <row r="17613">
          <cell r="A17613" t="str">
            <v>291350016All</v>
          </cell>
          <cell r="B17613">
            <v>36</v>
          </cell>
        </row>
        <row r="17614">
          <cell r="A17614" t="str">
            <v>291370016All</v>
          </cell>
          <cell r="B17614">
            <v>36</v>
          </cell>
        </row>
        <row r="17615">
          <cell r="A17615" t="str">
            <v>291390016All</v>
          </cell>
          <cell r="B17615">
            <v>36</v>
          </cell>
        </row>
        <row r="17616">
          <cell r="A17616" t="str">
            <v>291410016All</v>
          </cell>
          <cell r="B17616">
            <v>36</v>
          </cell>
        </row>
        <row r="17617">
          <cell r="A17617" t="str">
            <v>291430016All</v>
          </cell>
          <cell r="B17617">
            <v>36</v>
          </cell>
        </row>
        <row r="17618">
          <cell r="A17618" t="str">
            <v>291450016All</v>
          </cell>
          <cell r="B17618">
            <v>36</v>
          </cell>
        </row>
        <row r="17619">
          <cell r="A17619" t="str">
            <v>291490016All</v>
          </cell>
          <cell r="B17619">
            <v>36</v>
          </cell>
        </row>
        <row r="17620">
          <cell r="A17620" t="str">
            <v>291490041All</v>
          </cell>
          <cell r="B17620">
            <v>36</v>
          </cell>
        </row>
        <row r="17621">
          <cell r="A17621" t="str">
            <v>291510016All</v>
          </cell>
          <cell r="B17621">
            <v>36</v>
          </cell>
        </row>
        <row r="17622">
          <cell r="A17622" t="str">
            <v>291530016All</v>
          </cell>
          <cell r="B17622">
            <v>36</v>
          </cell>
        </row>
        <row r="17623">
          <cell r="A17623" t="str">
            <v>291550016All</v>
          </cell>
          <cell r="B17623">
            <v>36</v>
          </cell>
        </row>
        <row r="17624">
          <cell r="A17624" t="str">
            <v>291570016All</v>
          </cell>
          <cell r="B17624">
            <v>36</v>
          </cell>
        </row>
        <row r="17625">
          <cell r="A17625" t="str">
            <v>291590016All</v>
          </cell>
          <cell r="B17625">
            <v>36</v>
          </cell>
        </row>
        <row r="17626">
          <cell r="A17626" t="str">
            <v>291610016All</v>
          </cell>
          <cell r="B17626">
            <v>36</v>
          </cell>
        </row>
        <row r="17627">
          <cell r="A17627" t="str">
            <v>291630016All</v>
          </cell>
          <cell r="B17627">
            <v>36</v>
          </cell>
        </row>
        <row r="17628">
          <cell r="A17628" t="str">
            <v>291650016All</v>
          </cell>
          <cell r="B17628">
            <v>36</v>
          </cell>
        </row>
        <row r="17629">
          <cell r="A17629" t="str">
            <v>291670016All</v>
          </cell>
          <cell r="B17629">
            <v>36</v>
          </cell>
        </row>
        <row r="17630">
          <cell r="A17630" t="str">
            <v>291690016All</v>
          </cell>
          <cell r="B17630">
            <v>36</v>
          </cell>
        </row>
        <row r="17631">
          <cell r="A17631" t="str">
            <v>291710016All</v>
          </cell>
          <cell r="B17631">
            <v>36</v>
          </cell>
        </row>
        <row r="17632">
          <cell r="A17632" t="str">
            <v>291730016All</v>
          </cell>
          <cell r="B17632">
            <v>36</v>
          </cell>
        </row>
        <row r="17633">
          <cell r="A17633" t="str">
            <v>291770016All</v>
          </cell>
          <cell r="B17633">
            <v>36</v>
          </cell>
        </row>
        <row r="17634">
          <cell r="A17634" t="str">
            <v>291790016All</v>
          </cell>
          <cell r="B17634">
            <v>36</v>
          </cell>
        </row>
        <row r="17635">
          <cell r="A17635" t="str">
            <v>291810016All</v>
          </cell>
          <cell r="B17635">
            <v>36</v>
          </cell>
        </row>
        <row r="17636">
          <cell r="A17636" t="str">
            <v>291830016All</v>
          </cell>
          <cell r="B17636">
            <v>36</v>
          </cell>
        </row>
        <row r="17637">
          <cell r="A17637" t="str">
            <v>291850016All</v>
          </cell>
          <cell r="B17637">
            <v>36</v>
          </cell>
        </row>
        <row r="17638">
          <cell r="A17638" t="str">
            <v>291870016All</v>
          </cell>
          <cell r="B17638">
            <v>36</v>
          </cell>
        </row>
        <row r="17639">
          <cell r="A17639" t="str">
            <v>291890016All</v>
          </cell>
          <cell r="B17639">
            <v>36</v>
          </cell>
        </row>
        <row r="17640">
          <cell r="A17640" t="str">
            <v>291930016All</v>
          </cell>
          <cell r="B17640">
            <v>36</v>
          </cell>
        </row>
        <row r="17641">
          <cell r="A17641" t="str">
            <v>291950016All</v>
          </cell>
          <cell r="B17641">
            <v>36</v>
          </cell>
        </row>
        <row r="17642">
          <cell r="A17642" t="str">
            <v>292010016All</v>
          </cell>
          <cell r="B17642">
            <v>36</v>
          </cell>
        </row>
        <row r="17643">
          <cell r="A17643" t="str">
            <v>292030016All</v>
          </cell>
          <cell r="B17643">
            <v>36</v>
          </cell>
        </row>
        <row r="17644">
          <cell r="A17644" t="str">
            <v>292070016All</v>
          </cell>
          <cell r="B17644">
            <v>36</v>
          </cell>
        </row>
        <row r="17645">
          <cell r="A17645" t="str">
            <v>292090016All</v>
          </cell>
          <cell r="B17645">
            <v>36</v>
          </cell>
        </row>
        <row r="17646">
          <cell r="A17646" t="str">
            <v>292110016All</v>
          </cell>
          <cell r="B17646">
            <v>36</v>
          </cell>
        </row>
        <row r="17647">
          <cell r="A17647" t="str">
            <v>292130016All</v>
          </cell>
          <cell r="B17647">
            <v>36</v>
          </cell>
        </row>
        <row r="17648">
          <cell r="A17648" t="str">
            <v>292150016All</v>
          </cell>
          <cell r="B17648">
            <v>36</v>
          </cell>
        </row>
        <row r="17649">
          <cell r="A17649" t="str">
            <v>292190016All</v>
          </cell>
          <cell r="B17649">
            <v>36</v>
          </cell>
        </row>
        <row r="17650">
          <cell r="A17650" t="str">
            <v>292210016All</v>
          </cell>
          <cell r="B17650">
            <v>36</v>
          </cell>
        </row>
        <row r="17651">
          <cell r="A17651" t="str">
            <v>292230016All</v>
          </cell>
          <cell r="B17651">
            <v>36</v>
          </cell>
        </row>
        <row r="17652">
          <cell r="A17652" t="str">
            <v>292250016All</v>
          </cell>
          <cell r="B17652">
            <v>36</v>
          </cell>
        </row>
        <row r="17653">
          <cell r="A17653" t="str">
            <v>292270016All</v>
          </cell>
          <cell r="B17653">
            <v>36</v>
          </cell>
        </row>
        <row r="17654">
          <cell r="A17654" t="str">
            <v>292290016All</v>
          </cell>
          <cell r="B17654">
            <v>36</v>
          </cell>
        </row>
        <row r="17655">
          <cell r="A17655" t="str">
            <v>310050016All</v>
          </cell>
          <cell r="B17655">
            <v>36</v>
          </cell>
        </row>
        <row r="17656">
          <cell r="A17656" t="str">
            <v>310050051All</v>
          </cell>
          <cell r="B17656">
            <v>36</v>
          </cell>
        </row>
        <row r="17657">
          <cell r="A17657" t="str">
            <v>390250016All</v>
          </cell>
          <cell r="B17657">
            <v>36</v>
          </cell>
        </row>
        <row r="17658">
          <cell r="A17658" t="str">
            <v>420390091All</v>
          </cell>
          <cell r="B17658">
            <v>36</v>
          </cell>
        </row>
        <row r="17659">
          <cell r="A17659" t="str">
            <v>420490091All</v>
          </cell>
          <cell r="B17659">
            <v>36</v>
          </cell>
        </row>
        <row r="17660">
          <cell r="A17660" t="str">
            <v>420530091All</v>
          </cell>
          <cell r="B17660">
            <v>36</v>
          </cell>
        </row>
        <row r="17661">
          <cell r="A17661" t="str">
            <v>420850091All</v>
          </cell>
          <cell r="B17661">
            <v>36</v>
          </cell>
        </row>
        <row r="17662">
          <cell r="A17662" t="str">
            <v>421030011All</v>
          </cell>
          <cell r="B17662">
            <v>36</v>
          </cell>
        </row>
        <row r="17663">
          <cell r="A17663" t="str">
            <v>421030091All</v>
          </cell>
          <cell r="B17663">
            <v>36</v>
          </cell>
        </row>
        <row r="17664">
          <cell r="A17664" t="str">
            <v>421210091All</v>
          </cell>
          <cell r="B17664">
            <v>36</v>
          </cell>
        </row>
        <row r="17665">
          <cell r="A17665" t="str">
            <v>421230091All</v>
          </cell>
          <cell r="B17665">
            <v>36</v>
          </cell>
        </row>
        <row r="17666">
          <cell r="A17666" t="str">
            <v>450170051All</v>
          </cell>
          <cell r="B17666">
            <v>36</v>
          </cell>
        </row>
        <row r="17667">
          <cell r="A17667" t="str">
            <v>450310051All</v>
          </cell>
          <cell r="B17667">
            <v>36</v>
          </cell>
        </row>
        <row r="17668">
          <cell r="A17668" t="str">
            <v>450390051All</v>
          </cell>
          <cell r="B17668">
            <v>36</v>
          </cell>
        </row>
        <row r="17669">
          <cell r="A17669" t="str">
            <v>450550051All</v>
          </cell>
          <cell r="B17669">
            <v>36</v>
          </cell>
        </row>
        <row r="17670">
          <cell r="A17670" t="str">
            <v>450570051All</v>
          </cell>
          <cell r="B17670">
            <v>36</v>
          </cell>
        </row>
        <row r="17671">
          <cell r="A17671" t="str">
            <v>450790051All</v>
          </cell>
          <cell r="B17671">
            <v>36</v>
          </cell>
        </row>
        <row r="17672">
          <cell r="A17672" t="str">
            <v>470070051All</v>
          </cell>
          <cell r="B17672">
            <v>36</v>
          </cell>
        </row>
        <row r="17673">
          <cell r="A17673" t="str">
            <v>470290011All</v>
          </cell>
          <cell r="B17673">
            <v>36</v>
          </cell>
        </row>
        <row r="17674">
          <cell r="A17674" t="str">
            <v>530050091All</v>
          </cell>
          <cell r="B17674">
            <v>36</v>
          </cell>
        </row>
        <row r="17675">
          <cell r="A17675" t="str">
            <v>530070091All</v>
          </cell>
          <cell r="B17675">
            <v>36</v>
          </cell>
        </row>
        <row r="17676">
          <cell r="A17676" t="str">
            <v>530190091All</v>
          </cell>
          <cell r="B17676">
            <v>36</v>
          </cell>
        </row>
        <row r="17677">
          <cell r="A17677" t="str">
            <v>530370091All</v>
          </cell>
          <cell r="B17677">
            <v>36</v>
          </cell>
        </row>
        <row r="17678">
          <cell r="A17678" t="str">
            <v>530470091All</v>
          </cell>
          <cell r="B17678">
            <v>36</v>
          </cell>
        </row>
        <row r="17679">
          <cell r="A17679" t="str">
            <v>530510091All</v>
          </cell>
          <cell r="B17679">
            <v>36</v>
          </cell>
        </row>
        <row r="17680">
          <cell r="A17680" t="str">
            <v>530770091All</v>
          </cell>
          <cell r="B17680">
            <v>36</v>
          </cell>
        </row>
        <row r="17681">
          <cell r="A17681" t="str">
            <v>550010091All</v>
          </cell>
          <cell r="B17681">
            <v>36</v>
          </cell>
        </row>
        <row r="17682">
          <cell r="A17682" t="str">
            <v>550410011All</v>
          </cell>
          <cell r="B17682">
            <v>36</v>
          </cell>
        </row>
        <row r="17683">
          <cell r="A17683" t="str">
            <v>550570091All</v>
          </cell>
          <cell r="B17683">
            <v>36</v>
          </cell>
        </row>
        <row r="17684">
          <cell r="A17684" t="str">
            <v>550870091All</v>
          </cell>
          <cell r="B17684">
            <v>36</v>
          </cell>
        </row>
        <row r="17685">
          <cell r="A17685" t="str">
            <v>551250091All</v>
          </cell>
          <cell r="B17685">
            <v>36</v>
          </cell>
        </row>
        <row r="17686">
          <cell r="A17686" t="str">
            <v>551370091All</v>
          </cell>
          <cell r="B17686">
            <v>36</v>
          </cell>
        </row>
        <row r="17687">
          <cell r="A17687" t="str">
            <v>250030091All</v>
          </cell>
          <cell r="B17687">
            <v>35.700000000000003</v>
          </cell>
        </row>
        <row r="17688">
          <cell r="A17688" t="str">
            <v>250050091All</v>
          </cell>
          <cell r="B17688">
            <v>35.700000000000003</v>
          </cell>
        </row>
        <row r="17689">
          <cell r="A17689" t="str">
            <v>250070091All</v>
          </cell>
          <cell r="B17689">
            <v>35.700000000000003</v>
          </cell>
        </row>
        <row r="17690">
          <cell r="A17690" t="str">
            <v>250110091All</v>
          </cell>
          <cell r="B17690">
            <v>35.700000000000003</v>
          </cell>
        </row>
        <row r="17691">
          <cell r="A17691" t="str">
            <v>250130091All</v>
          </cell>
          <cell r="B17691">
            <v>35.700000000000003</v>
          </cell>
        </row>
        <row r="17692">
          <cell r="A17692" t="str">
            <v>250150091All</v>
          </cell>
          <cell r="B17692">
            <v>35.700000000000003</v>
          </cell>
        </row>
        <row r="17693">
          <cell r="A17693" t="str">
            <v>250170091All</v>
          </cell>
          <cell r="B17693">
            <v>35.700000000000003</v>
          </cell>
        </row>
        <row r="17694">
          <cell r="A17694" t="str">
            <v>250230091All</v>
          </cell>
          <cell r="B17694">
            <v>35.700000000000003</v>
          </cell>
        </row>
        <row r="17695">
          <cell r="A17695" t="str">
            <v>250270091All</v>
          </cell>
          <cell r="B17695">
            <v>35.700000000000003</v>
          </cell>
        </row>
        <row r="17696">
          <cell r="A17696" t="str">
            <v>090010091Nonirrigated</v>
          </cell>
          <cell r="B17696">
            <v>35.5</v>
          </cell>
        </row>
        <row r="17697">
          <cell r="A17697" t="str">
            <v>090030091All</v>
          </cell>
          <cell r="B17697">
            <v>35.5</v>
          </cell>
        </row>
        <row r="17698">
          <cell r="A17698" t="str">
            <v>090050091All</v>
          </cell>
          <cell r="B17698">
            <v>35.5</v>
          </cell>
        </row>
        <row r="17699">
          <cell r="A17699" t="str">
            <v>090070091All</v>
          </cell>
          <cell r="B17699">
            <v>35.5</v>
          </cell>
        </row>
        <row r="17700">
          <cell r="A17700" t="str">
            <v>090090091All</v>
          </cell>
          <cell r="B17700">
            <v>35.5</v>
          </cell>
        </row>
        <row r="17701">
          <cell r="A17701" t="str">
            <v>090110091All</v>
          </cell>
          <cell r="B17701">
            <v>35.5</v>
          </cell>
        </row>
        <row r="17702">
          <cell r="A17702" t="str">
            <v>090130091All</v>
          </cell>
          <cell r="B17702">
            <v>35.5</v>
          </cell>
        </row>
        <row r="17703">
          <cell r="A17703" t="str">
            <v>090150091All</v>
          </cell>
          <cell r="B17703">
            <v>35.5</v>
          </cell>
        </row>
        <row r="17704">
          <cell r="A17704" t="str">
            <v>010410016All</v>
          </cell>
          <cell r="B17704">
            <v>35</v>
          </cell>
        </row>
        <row r="17705">
          <cell r="A17705" t="str">
            <v>060810016All</v>
          </cell>
          <cell r="B17705">
            <v>35</v>
          </cell>
        </row>
        <row r="17706">
          <cell r="A17706" t="str">
            <v>080330051All</v>
          </cell>
          <cell r="B17706">
            <v>35</v>
          </cell>
        </row>
        <row r="17707">
          <cell r="A17707" t="str">
            <v>120470016Nonirrigated</v>
          </cell>
          <cell r="B17707">
            <v>35</v>
          </cell>
        </row>
        <row r="17708">
          <cell r="A17708" t="str">
            <v>130650011All</v>
          </cell>
          <cell r="B17708">
            <v>35</v>
          </cell>
        </row>
        <row r="17709">
          <cell r="A17709" t="str">
            <v>131010011All</v>
          </cell>
          <cell r="B17709">
            <v>35</v>
          </cell>
        </row>
        <row r="17710">
          <cell r="A17710" t="str">
            <v>221150011All</v>
          </cell>
          <cell r="B17710">
            <v>35</v>
          </cell>
        </row>
        <row r="17711">
          <cell r="A17711" t="str">
            <v>260010091All</v>
          </cell>
          <cell r="B17711">
            <v>35</v>
          </cell>
        </row>
        <row r="17712">
          <cell r="A17712" t="str">
            <v>260070091All</v>
          </cell>
          <cell r="B17712">
            <v>35</v>
          </cell>
        </row>
        <row r="17713">
          <cell r="A17713" t="str">
            <v>260090091All</v>
          </cell>
          <cell r="B17713">
            <v>35</v>
          </cell>
        </row>
        <row r="17714">
          <cell r="A17714" t="str">
            <v>260110091All</v>
          </cell>
          <cell r="B17714">
            <v>35</v>
          </cell>
        </row>
        <row r="17715">
          <cell r="A17715" t="str">
            <v>260130091All</v>
          </cell>
          <cell r="B17715">
            <v>35</v>
          </cell>
        </row>
        <row r="17716">
          <cell r="A17716" t="str">
            <v>260150091All</v>
          </cell>
          <cell r="B17716">
            <v>35</v>
          </cell>
        </row>
        <row r="17717">
          <cell r="A17717" t="str">
            <v>260170091All</v>
          </cell>
          <cell r="B17717">
            <v>35</v>
          </cell>
        </row>
        <row r="17718">
          <cell r="A17718" t="str">
            <v>260190091All</v>
          </cell>
          <cell r="B17718">
            <v>35</v>
          </cell>
        </row>
        <row r="17719">
          <cell r="A17719" t="str">
            <v>260230091All</v>
          </cell>
          <cell r="B17719">
            <v>35</v>
          </cell>
        </row>
        <row r="17720">
          <cell r="A17720" t="str">
            <v>260250091All</v>
          </cell>
          <cell r="B17720">
            <v>35</v>
          </cell>
        </row>
        <row r="17721">
          <cell r="A17721" t="str">
            <v>260350091All</v>
          </cell>
          <cell r="B17721">
            <v>35</v>
          </cell>
        </row>
        <row r="17722">
          <cell r="A17722" t="str">
            <v>260370091All</v>
          </cell>
          <cell r="B17722">
            <v>35</v>
          </cell>
        </row>
        <row r="17723">
          <cell r="A17723" t="str">
            <v>260390091All</v>
          </cell>
          <cell r="B17723">
            <v>35</v>
          </cell>
        </row>
        <row r="17724">
          <cell r="A17724" t="str">
            <v>260450091All</v>
          </cell>
          <cell r="B17724">
            <v>35</v>
          </cell>
        </row>
        <row r="17725">
          <cell r="A17725" t="str">
            <v>260470091All</v>
          </cell>
          <cell r="B17725">
            <v>35</v>
          </cell>
        </row>
        <row r="17726">
          <cell r="A17726" t="str">
            <v>260530091All</v>
          </cell>
          <cell r="B17726">
            <v>35</v>
          </cell>
        </row>
        <row r="17727">
          <cell r="A17727" t="str">
            <v>260570091All</v>
          </cell>
          <cell r="B17727">
            <v>35</v>
          </cell>
        </row>
        <row r="17728">
          <cell r="A17728" t="str">
            <v>260590091All</v>
          </cell>
          <cell r="B17728">
            <v>35</v>
          </cell>
        </row>
        <row r="17729">
          <cell r="A17729" t="str">
            <v>260610091All</v>
          </cell>
          <cell r="B17729">
            <v>35</v>
          </cell>
        </row>
        <row r="17730">
          <cell r="A17730" t="str">
            <v>260630091All</v>
          </cell>
          <cell r="B17730">
            <v>35</v>
          </cell>
        </row>
        <row r="17731">
          <cell r="A17731" t="str">
            <v>260650091All</v>
          </cell>
          <cell r="B17731">
            <v>35</v>
          </cell>
        </row>
        <row r="17732">
          <cell r="A17732" t="str">
            <v>260670091All</v>
          </cell>
          <cell r="B17732">
            <v>35</v>
          </cell>
        </row>
        <row r="17733">
          <cell r="A17733" t="str">
            <v>260750091All</v>
          </cell>
          <cell r="B17733">
            <v>35</v>
          </cell>
        </row>
        <row r="17734">
          <cell r="A17734" t="str">
            <v>260790091All</v>
          </cell>
          <cell r="B17734">
            <v>35</v>
          </cell>
        </row>
        <row r="17735">
          <cell r="A17735" t="str">
            <v>260830091All</v>
          </cell>
          <cell r="B17735">
            <v>35</v>
          </cell>
        </row>
        <row r="17736">
          <cell r="A17736" t="str">
            <v>260890091All</v>
          </cell>
          <cell r="B17736">
            <v>35</v>
          </cell>
        </row>
        <row r="17737">
          <cell r="A17737" t="str">
            <v>260950091All</v>
          </cell>
          <cell r="B17737">
            <v>35</v>
          </cell>
        </row>
        <row r="17738">
          <cell r="A17738" t="str">
            <v>260970091All</v>
          </cell>
          <cell r="B17738">
            <v>35</v>
          </cell>
        </row>
        <row r="17739">
          <cell r="A17739" t="str">
            <v>261010091All</v>
          </cell>
          <cell r="B17739">
            <v>35</v>
          </cell>
        </row>
        <row r="17740">
          <cell r="A17740" t="str">
            <v>261070091All</v>
          </cell>
          <cell r="B17740">
            <v>35</v>
          </cell>
        </row>
        <row r="17741">
          <cell r="A17741" t="str">
            <v>261110091All</v>
          </cell>
          <cell r="B17741">
            <v>35</v>
          </cell>
        </row>
        <row r="17742">
          <cell r="A17742" t="str">
            <v>261130091All</v>
          </cell>
          <cell r="B17742">
            <v>35</v>
          </cell>
        </row>
        <row r="17743">
          <cell r="A17743" t="str">
            <v>261170091All</v>
          </cell>
          <cell r="B17743">
            <v>35</v>
          </cell>
        </row>
        <row r="17744">
          <cell r="A17744" t="str">
            <v>261190091All</v>
          </cell>
          <cell r="B17744">
            <v>35</v>
          </cell>
        </row>
        <row r="17745">
          <cell r="A17745" t="str">
            <v>261310091All</v>
          </cell>
          <cell r="B17745">
            <v>35</v>
          </cell>
        </row>
        <row r="17746">
          <cell r="A17746" t="str">
            <v>261330091All</v>
          </cell>
          <cell r="B17746">
            <v>35</v>
          </cell>
        </row>
        <row r="17747">
          <cell r="A17747" t="str">
            <v>261350091All</v>
          </cell>
          <cell r="B17747">
            <v>35</v>
          </cell>
        </row>
        <row r="17748">
          <cell r="A17748" t="str">
            <v>261370091All</v>
          </cell>
          <cell r="B17748">
            <v>35</v>
          </cell>
        </row>
        <row r="17749">
          <cell r="A17749" t="str">
            <v>261430091All</v>
          </cell>
          <cell r="B17749">
            <v>35</v>
          </cell>
        </row>
        <row r="17750">
          <cell r="A17750" t="str">
            <v>261450091All</v>
          </cell>
          <cell r="B17750">
            <v>35</v>
          </cell>
        </row>
        <row r="17751">
          <cell r="A17751" t="str">
            <v>261490091All</v>
          </cell>
          <cell r="B17751">
            <v>35</v>
          </cell>
        </row>
        <row r="17752">
          <cell r="A17752" t="str">
            <v>261530091All</v>
          </cell>
          <cell r="B17752">
            <v>35</v>
          </cell>
        </row>
        <row r="17753">
          <cell r="A17753" t="str">
            <v>261570091All</v>
          </cell>
          <cell r="B17753">
            <v>35</v>
          </cell>
        </row>
        <row r="17754">
          <cell r="A17754" t="str">
            <v>261650091All</v>
          </cell>
          <cell r="B17754">
            <v>35</v>
          </cell>
        </row>
        <row r="17755">
          <cell r="A17755" t="str">
            <v>280690011All</v>
          </cell>
          <cell r="B17755">
            <v>35</v>
          </cell>
        </row>
        <row r="17756">
          <cell r="A17756" t="str">
            <v>280990011All</v>
          </cell>
          <cell r="B17756">
            <v>35</v>
          </cell>
        </row>
        <row r="17757">
          <cell r="A17757" t="str">
            <v>290910051All</v>
          </cell>
          <cell r="B17757">
            <v>35</v>
          </cell>
        </row>
        <row r="17758">
          <cell r="A17758" t="str">
            <v>291490051All</v>
          </cell>
          <cell r="B17758">
            <v>35</v>
          </cell>
        </row>
        <row r="17759">
          <cell r="A17759" t="str">
            <v>311170081All</v>
          </cell>
          <cell r="B17759">
            <v>35</v>
          </cell>
        </row>
        <row r="17760">
          <cell r="A17760" t="str">
            <v>340270011All</v>
          </cell>
          <cell r="B17760">
            <v>35</v>
          </cell>
        </row>
        <row r="17761">
          <cell r="A17761" t="str">
            <v>340370011All</v>
          </cell>
          <cell r="B17761">
            <v>35</v>
          </cell>
        </row>
        <row r="17762">
          <cell r="A17762" t="str">
            <v>350270011All</v>
          </cell>
          <cell r="B17762">
            <v>35</v>
          </cell>
        </row>
        <row r="17763">
          <cell r="A17763" t="str">
            <v>350350011All</v>
          </cell>
          <cell r="B17763">
            <v>35</v>
          </cell>
        </row>
        <row r="17764">
          <cell r="A17764" t="str">
            <v>360010091All</v>
          </cell>
          <cell r="B17764">
            <v>35</v>
          </cell>
        </row>
        <row r="17765">
          <cell r="A17765" t="str">
            <v>360070091All</v>
          </cell>
          <cell r="B17765">
            <v>35</v>
          </cell>
        </row>
        <row r="17766">
          <cell r="A17766" t="str">
            <v>360110091All</v>
          </cell>
          <cell r="B17766">
            <v>35</v>
          </cell>
        </row>
        <row r="17767">
          <cell r="A17767" t="str">
            <v>360130091All</v>
          </cell>
          <cell r="B17767">
            <v>35</v>
          </cell>
        </row>
        <row r="17768">
          <cell r="A17768" t="str">
            <v>360150091All</v>
          </cell>
          <cell r="B17768">
            <v>35</v>
          </cell>
        </row>
        <row r="17769">
          <cell r="A17769" t="str">
            <v>360170091All</v>
          </cell>
          <cell r="B17769">
            <v>35</v>
          </cell>
        </row>
        <row r="17770">
          <cell r="A17770" t="str">
            <v>360210091All</v>
          </cell>
          <cell r="B17770">
            <v>35</v>
          </cell>
        </row>
        <row r="17771">
          <cell r="A17771" t="str">
            <v>360230091All</v>
          </cell>
          <cell r="B17771">
            <v>35</v>
          </cell>
        </row>
        <row r="17772">
          <cell r="A17772" t="str">
            <v>360250091All</v>
          </cell>
          <cell r="B17772">
            <v>35</v>
          </cell>
        </row>
        <row r="17773">
          <cell r="A17773" t="str">
            <v>360270091All</v>
          </cell>
          <cell r="B17773">
            <v>35</v>
          </cell>
        </row>
        <row r="17774">
          <cell r="A17774" t="str">
            <v>360310091All</v>
          </cell>
          <cell r="B17774">
            <v>35</v>
          </cell>
        </row>
        <row r="17775">
          <cell r="A17775" t="str">
            <v>360330091All</v>
          </cell>
          <cell r="B17775">
            <v>35</v>
          </cell>
        </row>
        <row r="17776">
          <cell r="A17776" t="str">
            <v>360350091All</v>
          </cell>
          <cell r="B17776">
            <v>35</v>
          </cell>
        </row>
        <row r="17777">
          <cell r="A17777" t="str">
            <v>360390091All</v>
          </cell>
          <cell r="B17777">
            <v>35</v>
          </cell>
        </row>
        <row r="17778">
          <cell r="A17778" t="str">
            <v>360430091All</v>
          </cell>
          <cell r="B17778">
            <v>35</v>
          </cell>
        </row>
        <row r="17779">
          <cell r="A17779" t="str">
            <v>360490091All</v>
          </cell>
          <cell r="B17779">
            <v>35</v>
          </cell>
        </row>
        <row r="17780">
          <cell r="A17780" t="str">
            <v>360510091All</v>
          </cell>
          <cell r="B17780">
            <v>35</v>
          </cell>
        </row>
        <row r="17781">
          <cell r="A17781" t="str">
            <v>360550091All</v>
          </cell>
          <cell r="B17781">
            <v>35</v>
          </cell>
        </row>
        <row r="17782">
          <cell r="A17782" t="str">
            <v>360570091All</v>
          </cell>
          <cell r="B17782">
            <v>35</v>
          </cell>
        </row>
        <row r="17783">
          <cell r="A17783" t="str">
            <v>360650091All</v>
          </cell>
          <cell r="B17783">
            <v>35</v>
          </cell>
        </row>
        <row r="17784">
          <cell r="A17784" t="str">
            <v>360670091All</v>
          </cell>
          <cell r="B17784">
            <v>35</v>
          </cell>
        </row>
        <row r="17785">
          <cell r="A17785" t="str">
            <v>360710091All</v>
          </cell>
          <cell r="B17785">
            <v>35</v>
          </cell>
        </row>
        <row r="17786">
          <cell r="A17786" t="str">
            <v>360730091All</v>
          </cell>
          <cell r="B17786">
            <v>35</v>
          </cell>
        </row>
        <row r="17787">
          <cell r="A17787" t="str">
            <v>360750091All</v>
          </cell>
          <cell r="B17787">
            <v>35</v>
          </cell>
        </row>
        <row r="17788">
          <cell r="A17788" t="str">
            <v>360770091All</v>
          </cell>
          <cell r="B17788">
            <v>35</v>
          </cell>
        </row>
        <row r="17789">
          <cell r="A17789" t="str">
            <v>360830091All</v>
          </cell>
          <cell r="B17789">
            <v>35</v>
          </cell>
        </row>
        <row r="17790">
          <cell r="A17790" t="str">
            <v>360890091All</v>
          </cell>
          <cell r="B17790">
            <v>35</v>
          </cell>
        </row>
        <row r="17791">
          <cell r="A17791" t="str">
            <v>360910091All</v>
          </cell>
          <cell r="B17791">
            <v>35</v>
          </cell>
        </row>
        <row r="17792">
          <cell r="A17792" t="str">
            <v>360950091All</v>
          </cell>
          <cell r="B17792">
            <v>35</v>
          </cell>
        </row>
        <row r="17793">
          <cell r="A17793" t="str">
            <v>360970091All</v>
          </cell>
          <cell r="B17793">
            <v>35</v>
          </cell>
        </row>
        <row r="17794">
          <cell r="A17794" t="str">
            <v>361030091All</v>
          </cell>
          <cell r="B17794">
            <v>35</v>
          </cell>
        </row>
        <row r="17795">
          <cell r="A17795" t="str">
            <v>361070091All</v>
          </cell>
          <cell r="B17795">
            <v>35</v>
          </cell>
        </row>
        <row r="17796">
          <cell r="A17796" t="str">
            <v>361090091All</v>
          </cell>
          <cell r="B17796">
            <v>35</v>
          </cell>
        </row>
        <row r="17797">
          <cell r="A17797" t="str">
            <v>361150091All</v>
          </cell>
          <cell r="B17797">
            <v>35</v>
          </cell>
        </row>
        <row r="17798">
          <cell r="A17798" t="str">
            <v>361170091All</v>
          </cell>
          <cell r="B17798">
            <v>35</v>
          </cell>
        </row>
        <row r="17799">
          <cell r="A17799" t="str">
            <v>361210091All</v>
          </cell>
          <cell r="B17799">
            <v>35</v>
          </cell>
        </row>
        <row r="17800">
          <cell r="A17800" t="str">
            <v>361230091All</v>
          </cell>
          <cell r="B17800">
            <v>35</v>
          </cell>
        </row>
        <row r="17801">
          <cell r="A17801" t="str">
            <v>390130011All</v>
          </cell>
          <cell r="B17801">
            <v>35</v>
          </cell>
        </row>
        <row r="17802">
          <cell r="A17802" t="str">
            <v>390590011All</v>
          </cell>
          <cell r="B17802">
            <v>35</v>
          </cell>
        </row>
        <row r="17803">
          <cell r="A17803" t="str">
            <v>391110011All</v>
          </cell>
          <cell r="B17803">
            <v>35</v>
          </cell>
        </row>
        <row r="17804">
          <cell r="A17804" t="str">
            <v>391150011All</v>
          </cell>
          <cell r="B17804">
            <v>35</v>
          </cell>
        </row>
        <row r="17805">
          <cell r="A17805" t="str">
            <v>391210011All</v>
          </cell>
          <cell r="B17805">
            <v>35</v>
          </cell>
        </row>
        <row r="17806">
          <cell r="A17806" t="str">
            <v>400010051All</v>
          </cell>
          <cell r="B17806">
            <v>35</v>
          </cell>
        </row>
        <row r="17807">
          <cell r="A17807" t="str">
            <v>420450011All</v>
          </cell>
          <cell r="B17807">
            <v>35</v>
          </cell>
        </row>
        <row r="17808">
          <cell r="A17808" t="str">
            <v>421010011All</v>
          </cell>
          <cell r="B17808">
            <v>35</v>
          </cell>
        </row>
        <row r="17809">
          <cell r="A17809" t="str">
            <v>421150011All</v>
          </cell>
          <cell r="B17809">
            <v>35</v>
          </cell>
        </row>
        <row r="17810">
          <cell r="A17810" t="str">
            <v>421270011All</v>
          </cell>
          <cell r="B17810">
            <v>35</v>
          </cell>
        </row>
        <row r="17811">
          <cell r="A17811" t="str">
            <v>500030011All</v>
          </cell>
          <cell r="B17811">
            <v>35</v>
          </cell>
        </row>
        <row r="17812">
          <cell r="A17812" t="str">
            <v>500110011All</v>
          </cell>
          <cell r="B17812">
            <v>35</v>
          </cell>
        </row>
        <row r="17813">
          <cell r="A17813" t="str">
            <v>500130011All</v>
          </cell>
          <cell r="B17813">
            <v>35</v>
          </cell>
        </row>
        <row r="17814">
          <cell r="A17814" t="str">
            <v>500210011All</v>
          </cell>
          <cell r="B17814">
            <v>35</v>
          </cell>
        </row>
        <row r="17815">
          <cell r="A17815" t="str">
            <v>515900011All</v>
          </cell>
          <cell r="B17815">
            <v>35</v>
          </cell>
        </row>
        <row r="17816">
          <cell r="A17816" t="str">
            <v>550750091All</v>
          </cell>
          <cell r="B17816">
            <v>35</v>
          </cell>
        </row>
        <row r="17817">
          <cell r="A17817" t="str">
            <v>550780091All</v>
          </cell>
          <cell r="B17817">
            <v>35</v>
          </cell>
        </row>
        <row r="17818">
          <cell r="A17818" t="str">
            <v>550850011All</v>
          </cell>
          <cell r="B17818">
            <v>35</v>
          </cell>
        </row>
        <row r="17819">
          <cell r="A17819" t="str">
            <v>551230011All</v>
          </cell>
          <cell r="B17819">
            <v>35</v>
          </cell>
        </row>
        <row r="17820">
          <cell r="A17820" t="str">
            <v>560190091All</v>
          </cell>
          <cell r="B17820">
            <v>35</v>
          </cell>
        </row>
        <row r="17821">
          <cell r="A17821" t="str">
            <v>010710051All</v>
          </cell>
          <cell r="B17821">
            <v>34</v>
          </cell>
        </row>
        <row r="17822">
          <cell r="A17822" t="str">
            <v>050050081All</v>
          </cell>
          <cell r="B17822">
            <v>34</v>
          </cell>
        </row>
        <row r="17823">
          <cell r="A17823" t="str">
            <v>130090051All</v>
          </cell>
          <cell r="B17823">
            <v>34</v>
          </cell>
        </row>
        <row r="17824">
          <cell r="A17824" t="str">
            <v>130110051All</v>
          </cell>
          <cell r="B17824">
            <v>34</v>
          </cell>
        </row>
        <row r="17825">
          <cell r="A17825" t="str">
            <v>130130051All</v>
          </cell>
          <cell r="B17825">
            <v>34</v>
          </cell>
        </row>
        <row r="17826">
          <cell r="A17826" t="str">
            <v>130210051All</v>
          </cell>
          <cell r="B17826">
            <v>34</v>
          </cell>
        </row>
        <row r="17827">
          <cell r="A17827" t="str">
            <v>130250051All</v>
          </cell>
          <cell r="B17827">
            <v>34</v>
          </cell>
        </row>
        <row r="17828">
          <cell r="A17828" t="str">
            <v>130290051All</v>
          </cell>
          <cell r="B17828">
            <v>34</v>
          </cell>
        </row>
        <row r="17829">
          <cell r="A17829" t="str">
            <v>130350051All</v>
          </cell>
          <cell r="B17829">
            <v>34</v>
          </cell>
        </row>
        <row r="17830">
          <cell r="A17830" t="str">
            <v>130390051All</v>
          </cell>
          <cell r="B17830">
            <v>34</v>
          </cell>
        </row>
        <row r="17831">
          <cell r="A17831" t="str">
            <v>130430051All</v>
          </cell>
          <cell r="B17831">
            <v>34</v>
          </cell>
        </row>
        <row r="17832">
          <cell r="A17832" t="str">
            <v>130450051All</v>
          </cell>
          <cell r="B17832">
            <v>34</v>
          </cell>
        </row>
        <row r="17833">
          <cell r="A17833" t="str">
            <v>130470051All</v>
          </cell>
          <cell r="B17833">
            <v>34</v>
          </cell>
        </row>
        <row r="17834">
          <cell r="A17834" t="str">
            <v>130490051All</v>
          </cell>
          <cell r="B17834">
            <v>34</v>
          </cell>
        </row>
        <row r="17835">
          <cell r="A17835" t="str">
            <v>130510051All</v>
          </cell>
          <cell r="B17835">
            <v>34</v>
          </cell>
        </row>
        <row r="17836">
          <cell r="A17836" t="str">
            <v>130530051All</v>
          </cell>
          <cell r="B17836">
            <v>34</v>
          </cell>
        </row>
        <row r="17837">
          <cell r="A17837" t="str">
            <v>130550051All</v>
          </cell>
          <cell r="B17837">
            <v>34</v>
          </cell>
        </row>
        <row r="17838">
          <cell r="A17838" t="str">
            <v>130570051All</v>
          </cell>
          <cell r="B17838">
            <v>34</v>
          </cell>
        </row>
        <row r="17839">
          <cell r="A17839" t="str">
            <v>130590051All</v>
          </cell>
          <cell r="B17839">
            <v>34</v>
          </cell>
        </row>
        <row r="17840">
          <cell r="A17840" t="str">
            <v>130630051All</v>
          </cell>
          <cell r="B17840">
            <v>34</v>
          </cell>
        </row>
        <row r="17841">
          <cell r="A17841" t="str">
            <v>130670051All</v>
          </cell>
          <cell r="B17841">
            <v>34</v>
          </cell>
        </row>
        <row r="17842">
          <cell r="A17842" t="str">
            <v>130770051All</v>
          </cell>
          <cell r="B17842">
            <v>34</v>
          </cell>
        </row>
        <row r="17843">
          <cell r="A17843" t="str">
            <v>130790051All</v>
          </cell>
          <cell r="B17843">
            <v>34</v>
          </cell>
        </row>
        <row r="17844">
          <cell r="A17844" t="str">
            <v>130830051All</v>
          </cell>
          <cell r="B17844">
            <v>34</v>
          </cell>
        </row>
        <row r="17845">
          <cell r="A17845" t="str">
            <v>130850051All</v>
          </cell>
          <cell r="B17845">
            <v>34</v>
          </cell>
        </row>
        <row r="17846">
          <cell r="A17846" t="str">
            <v>130890051All</v>
          </cell>
          <cell r="B17846">
            <v>34</v>
          </cell>
        </row>
        <row r="17847">
          <cell r="A17847" t="str">
            <v>130970051All</v>
          </cell>
          <cell r="B17847">
            <v>34</v>
          </cell>
        </row>
        <row r="17848">
          <cell r="A17848" t="str">
            <v>131030051All</v>
          </cell>
          <cell r="B17848">
            <v>34</v>
          </cell>
        </row>
        <row r="17849">
          <cell r="A17849" t="str">
            <v>131090051All</v>
          </cell>
          <cell r="B17849">
            <v>34</v>
          </cell>
        </row>
        <row r="17850">
          <cell r="A17850" t="str">
            <v>131110051All</v>
          </cell>
          <cell r="B17850">
            <v>34</v>
          </cell>
        </row>
        <row r="17851">
          <cell r="A17851" t="str">
            <v>131130051All</v>
          </cell>
          <cell r="B17851">
            <v>34</v>
          </cell>
        </row>
        <row r="17852">
          <cell r="A17852" t="str">
            <v>131170051All</v>
          </cell>
          <cell r="B17852">
            <v>34</v>
          </cell>
        </row>
        <row r="17853">
          <cell r="A17853" t="str">
            <v>131190051All</v>
          </cell>
          <cell r="B17853">
            <v>34</v>
          </cell>
        </row>
        <row r="17854">
          <cell r="A17854" t="str">
            <v>131210051All</v>
          </cell>
          <cell r="B17854">
            <v>34</v>
          </cell>
        </row>
        <row r="17855">
          <cell r="A17855" t="str">
            <v>131230051All</v>
          </cell>
          <cell r="B17855">
            <v>34</v>
          </cell>
        </row>
        <row r="17856">
          <cell r="A17856" t="str">
            <v>131250051All</v>
          </cell>
          <cell r="B17856">
            <v>34</v>
          </cell>
        </row>
        <row r="17857">
          <cell r="A17857" t="str">
            <v>131270051All</v>
          </cell>
          <cell r="B17857">
            <v>34</v>
          </cell>
        </row>
        <row r="17858">
          <cell r="A17858" t="str">
            <v>131330051All</v>
          </cell>
          <cell r="B17858">
            <v>34</v>
          </cell>
        </row>
        <row r="17859">
          <cell r="A17859" t="str">
            <v>131350051All</v>
          </cell>
          <cell r="B17859">
            <v>34</v>
          </cell>
        </row>
        <row r="17860">
          <cell r="A17860" t="str">
            <v>131370051All</v>
          </cell>
          <cell r="B17860">
            <v>34</v>
          </cell>
        </row>
        <row r="17861">
          <cell r="A17861" t="str">
            <v>131390051All</v>
          </cell>
          <cell r="B17861">
            <v>34</v>
          </cell>
        </row>
        <row r="17862">
          <cell r="A17862" t="str">
            <v>131410051All</v>
          </cell>
          <cell r="B17862">
            <v>34</v>
          </cell>
        </row>
        <row r="17863">
          <cell r="A17863" t="str">
            <v>131430051All</v>
          </cell>
          <cell r="B17863">
            <v>34</v>
          </cell>
        </row>
        <row r="17864">
          <cell r="A17864" t="str">
            <v>131450051All</v>
          </cell>
          <cell r="B17864">
            <v>34</v>
          </cell>
        </row>
        <row r="17865">
          <cell r="A17865" t="str">
            <v>131570051All</v>
          </cell>
          <cell r="B17865">
            <v>34</v>
          </cell>
        </row>
        <row r="17866">
          <cell r="A17866" t="str">
            <v>131590051All</v>
          </cell>
          <cell r="B17866">
            <v>34</v>
          </cell>
        </row>
        <row r="17867">
          <cell r="A17867" t="str">
            <v>131690051All</v>
          </cell>
          <cell r="B17867">
            <v>34</v>
          </cell>
        </row>
        <row r="17868">
          <cell r="A17868" t="str">
            <v>131790051All</v>
          </cell>
          <cell r="B17868">
            <v>34</v>
          </cell>
        </row>
        <row r="17869">
          <cell r="A17869" t="str">
            <v>131810051All</v>
          </cell>
          <cell r="B17869">
            <v>34</v>
          </cell>
        </row>
        <row r="17870">
          <cell r="A17870" t="str">
            <v>131830051All</v>
          </cell>
          <cell r="B17870">
            <v>34</v>
          </cell>
        </row>
        <row r="17871">
          <cell r="A17871" t="str">
            <v>131870051All</v>
          </cell>
          <cell r="B17871">
            <v>34</v>
          </cell>
        </row>
        <row r="17872">
          <cell r="A17872" t="str">
            <v>131890051All</v>
          </cell>
          <cell r="B17872">
            <v>34</v>
          </cell>
        </row>
        <row r="17873">
          <cell r="A17873" t="str">
            <v>131910051All</v>
          </cell>
          <cell r="B17873">
            <v>34</v>
          </cell>
        </row>
        <row r="17874">
          <cell r="A17874" t="str">
            <v>132130051All</v>
          </cell>
          <cell r="B17874">
            <v>34</v>
          </cell>
        </row>
        <row r="17875">
          <cell r="A17875" t="str">
            <v>132150051All</v>
          </cell>
          <cell r="B17875">
            <v>34</v>
          </cell>
        </row>
        <row r="17876">
          <cell r="A17876" t="str">
            <v>132170051All</v>
          </cell>
          <cell r="B17876">
            <v>34</v>
          </cell>
        </row>
        <row r="17877">
          <cell r="A17877" t="str">
            <v>132210051All</v>
          </cell>
          <cell r="B17877">
            <v>34</v>
          </cell>
        </row>
        <row r="17878">
          <cell r="A17878" t="str">
            <v>132230051All</v>
          </cell>
          <cell r="B17878">
            <v>34</v>
          </cell>
        </row>
        <row r="17879">
          <cell r="A17879" t="str">
            <v>132250051All</v>
          </cell>
          <cell r="B17879">
            <v>34</v>
          </cell>
        </row>
        <row r="17880">
          <cell r="A17880" t="str">
            <v>132270051All</v>
          </cell>
          <cell r="B17880">
            <v>34</v>
          </cell>
        </row>
        <row r="17881">
          <cell r="A17881" t="str">
            <v>132310051All</v>
          </cell>
          <cell r="B17881">
            <v>34</v>
          </cell>
        </row>
        <row r="17882">
          <cell r="A17882" t="str">
            <v>132330051All</v>
          </cell>
          <cell r="B17882">
            <v>34</v>
          </cell>
        </row>
        <row r="17883">
          <cell r="A17883" t="str">
            <v>132370051All</v>
          </cell>
          <cell r="B17883">
            <v>34</v>
          </cell>
        </row>
        <row r="17884">
          <cell r="A17884" t="str">
            <v>132410051All</v>
          </cell>
          <cell r="B17884">
            <v>34</v>
          </cell>
        </row>
        <row r="17885">
          <cell r="A17885" t="str">
            <v>132450051All</v>
          </cell>
          <cell r="B17885">
            <v>34</v>
          </cell>
        </row>
        <row r="17886">
          <cell r="A17886" t="str">
            <v>132470051All</v>
          </cell>
          <cell r="B17886">
            <v>34</v>
          </cell>
        </row>
        <row r="17887">
          <cell r="A17887" t="str">
            <v>132490051All</v>
          </cell>
          <cell r="B17887">
            <v>34</v>
          </cell>
        </row>
        <row r="17888">
          <cell r="A17888" t="str">
            <v>132570051All</v>
          </cell>
          <cell r="B17888">
            <v>34</v>
          </cell>
        </row>
        <row r="17889">
          <cell r="A17889" t="str">
            <v>132630051All</v>
          </cell>
          <cell r="B17889">
            <v>34</v>
          </cell>
        </row>
        <row r="17890">
          <cell r="A17890" t="str">
            <v>132650051All</v>
          </cell>
          <cell r="B17890">
            <v>34</v>
          </cell>
        </row>
        <row r="17891">
          <cell r="A17891" t="str">
            <v>132810051All</v>
          </cell>
          <cell r="B17891">
            <v>34</v>
          </cell>
        </row>
        <row r="17892">
          <cell r="A17892" t="str">
            <v>132850051All</v>
          </cell>
          <cell r="B17892">
            <v>34</v>
          </cell>
        </row>
        <row r="17893">
          <cell r="A17893" t="str">
            <v>132930051All</v>
          </cell>
          <cell r="B17893">
            <v>34</v>
          </cell>
        </row>
        <row r="17894">
          <cell r="A17894" t="str">
            <v>132990051All</v>
          </cell>
          <cell r="B17894">
            <v>34</v>
          </cell>
        </row>
        <row r="17895">
          <cell r="A17895" t="str">
            <v>133050051All</v>
          </cell>
          <cell r="B17895">
            <v>34</v>
          </cell>
        </row>
        <row r="17896">
          <cell r="A17896" t="str">
            <v>133110051All</v>
          </cell>
          <cell r="B17896">
            <v>34</v>
          </cell>
        </row>
        <row r="17897">
          <cell r="A17897" t="str">
            <v>260030011All</v>
          </cell>
          <cell r="B17897">
            <v>34</v>
          </cell>
        </row>
        <row r="17898">
          <cell r="A17898" t="str">
            <v>260130011All</v>
          </cell>
          <cell r="B17898">
            <v>34</v>
          </cell>
        </row>
        <row r="17899">
          <cell r="A17899" t="str">
            <v>260310011All</v>
          </cell>
          <cell r="B17899">
            <v>34</v>
          </cell>
        </row>
        <row r="17900">
          <cell r="A17900" t="str">
            <v>260430011All</v>
          </cell>
          <cell r="B17900">
            <v>34</v>
          </cell>
        </row>
        <row r="17901">
          <cell r="A17901" t="str">
            <v>260530011All</v>
          </cell>
          <cell r="B17901">
            <v>34</v>
          </cell>
        </row>
        <row r="17902">
          <cell r="A17902" t="str">
            <v>260610011All</v>
          </cell>
          <cell r="B17902">
            <v>34</v>
          </cell>
        </row>
        <row r="17903">
          <cell r="A17903" t="str">
            <v>260710011All</v>
          </cell>
          <cell r="B17903">
            <v>34</v>
          </cell>
        </row>
        <row r="17904">
          <cell r="A17904" t="str">
            <v>260830011All</v>
          </cell>
          <cell r="B17904">
            <v>34</v>
          </cell>
        </row>
        <row r="17905">
          <cell r="A17905" t="str">
            <v>260950011All</v>
          </cell>
          <cell r="B17905">
            <v>34</v>
          </cell>
        </row>
        <row r="17906">
          <cell r="A17906" t="str">
            <v>261030011All</v>
          </cell>
          <cell r="B17906">
            <v>34</v>
          </cell>
        </row>
        <row r="17907">
          <cell r="A17907" t="str">
            <v>261090011All</v>
          </cell>
          <cell r="B17907">
            <v>34</v>
          </cell>
        </row>
        <row r="17908">
          <cell r="A17908" t="str">
            <v>261530011All</v>
          </cell>
          <cell r="B17908">
            <v>34</v>
          </cell>
        </row>
        <row r="17909">
          <cell r="A17909" t="str">
            <v>310050081All</v>
          </cell>
          <cell r="B17909">
            <v>34</v>
          </cell>
        </row>
        <row r="17910">
          <cell r="A17910" t="str">
            <v>420230011All</v>
          </cell>
          <cell r="B17910">
            <v>34</v>
          </cell>
        </row>
        <row r="17911">
          <cell r="A17911" t="str">
            <v>420470011All</v>
          </cell>
          <cell r="B17911">
            <v>34</v>
          </cell>
        </row>
        <row r="17912">
          <cell r="A17912" t="str">
            <v>420530011All</v>
          </cell>
          <cell r="B17912">
            <v>34</v>
          </cell>
        </row>
        <row r="17913">
          <cell r="A17913" t="str">
            <v>420830011All</v>
          </cell>
          <cell r="B17913">
            <v>34</v>
          </cell>
        </row>
        <row r="17914">
          <cell r="A17914" t="str">
            <v>421130011All</v>
          </cell>
          <cell r="B17914">
            <v>34</v>
          </cell>
        </row>
        <row r="17915">
          <cell r="A17915" t="str">
            <v>421230011All</v>
          </cell>
          <cell r="B17915">
            <v>34</v>
          </cell>
        </row>
        <row r="17916">
          <cell r="A17916" t="str">
            <v>450470016All</v>
          </cell>
          <cell r="B17916">
            <v>34</v>
          </cell>
        </row>
        <row r="17917">
          <cell r="A17917" t="str">
            <v>450650016All</v>
          </cell>
          <cell r="B17917">
            <v>34</v>
          </cell>
        </row>
        <row r="17918">
          <cell r="A17918" t="str">
            <v>450870016All</v>
          </cell>
          <cell r="B17918">
            <v>34</v>
          </cell>
        </row>
        <row r="17919">
          <cell r="A17919" t="str">
            <v>470010011All</v>
          </cell>
          <cell r="B17919">
            <v>34</v>
          </cell>
        </row>
        <row r="17920">
          <cell r="A17920" t="str">
            <v>470130011All</v>
          </cell>
          <cell r="B17920">
            <v>34</v>
          </cell>
        </row>
        <row r="17921">
          <cell r="A17921" t="str">
            <v>470190011All</v>
          </cell>
          <cell r="B17921">
            <v>34</v>
          </cell>
        </row>
        <row r="17922">
          <cell r="A17922" t="str">
            <v>470250011All</v>
          </cell>
          <cell r="B17922">
            <v>34</v>
          </cell>
        </row>
        <row r="17923">
          <cell r="A17923" t="str">
            <v>470670011All</v>
          </cell>
          <cell r="B17923">
            <v>34</v>
          </cell>
        </row>
        <row r="17924">
          <cell r="A17924" t="str">
            <v>470730011All</v>
          </cell>
          <cell r="B17924">
            <v>34</v>
          </cell>
        </row>
        <row r="17925">
          <cell r="A17925" t="str">
            <v>470910011All</v>
          </cell>
          <cell r="B17925">
            <v>34</v>
          </cell>
        </row>
        <row r="17926">
          <cell r="A17926" t="str">
            <v>470990051All</v>
          </cell>
          <cell r="B17926">
            <v>34</v>
          </cell>
        </row>
        <row r="17927">
          <cell r="A17927" t="str">
            <v>471450011All</v>
          </cell>
          <cell r="B17927">
            <v>34</v>
          </cell>
        </row>
        <row r="17928">
          <cell r="A17928" t="str">
            <v>471630011All</v>
          </cell>
          <cell r="B17928">
            <v>34</v>
          </cell>
        </row>
        <row r="17929">
          <cell r="A17929" t="str">
            <v>471710011All</v>
          </cell>
          <cell r="B17929">
            <v>34</v>
          </cell>
        </row>
        <row r="17930">
          <cell r="A17930" t="str">
            <v>471730011All</v>
          </cell>
          <cell r="B17930">
            <v>34</v>
          </cell>
        </row>
        <row r="17931">
          <cell r="A17931" t="str">
            <v>550420011All</v>
          </cell>
          <cell r="B17931">
            <v>34</v>
          </cell>
        </row>
        <row r="17932">
          <cell r="A17932" t="str">
            <v>550510091All</v>
          </cell>
          <cell r="B17932">
            <v>34</v>
          </cell>
        </row>
        <row r="17933">
          <cell r="A17933" t="str">
            <v>550630091All</v>
          </cell>
          <cell r="B17933">
            <v>34</v>
          </cell>
        </row>
        <row r="17934">
          <cell r="A17934" t="str">
            <v>550830091All</v>
          </cell>
          <cell r="B17934">
            <v>34</v>
          </cell>
        </row>
        <row r="17935">
          <cell r="A17935" t="str">
            <v>050130011All</v>
          </cell>
          <cell r="B17935">
            <v>33</v>
          </cell>
        </row>
        <row r="17936">
          <cell r="A17936" t="str">
            <v>051390011All</v>
          </cell>
          <cell r="B17936">
            <v>33</v>
          </cell>
        </row>
        <row r="17937">
          <cell r="A17937" t="str">
            <v>060090011All</v>
          </cell>
          <cell r="B17937">
            <v>33</v>
          </cell>
        </row>
        <row r="17938">
          <cell r="A17938" t="str">
            <v>060430011All</v>
          </cell>
          <cell r="B17938">
            <v>33</v>
          </cell>
        </row>
        <row r="17939">
          <cell r="A17939" t="str">
            <v>060570011All</v>
          </cell>
          <cell r="B17939">
            <v>33</v>
          </cell>
        </row>
        <row r="17940">
          <cell r="A17940" t="str">
            <v>060990091All</v>
          </cell>
          <cell r="B17940">
            <v>33</v>
          </cell>
        </row>
        <row r="17941">
          <cell r="A17941" t="str">
            <v>061090011All</v>
          </cell>
          <cell r="B17941">
            <v>33</v>
          </cell>
        </row>
        <row r="17942">
          <cell r="A17942" t="str">
            <v>130110011All</v>
          </cell>
          <cell r="B17942">
            <v>33</v>
          </cell>
        </row>
        <row r="17943">
          <cell r="A17943" t="str">
            <v>130530011All</v>
          </cell>
          <cell r="B17943">
            <v>33</v>
          </cell>
        </row>
        <row r="17944">
          <cell r="A17944" t="str">
            <v>130970011All</v>
          </cell>
          <cell r="B17944">
            <v>33</v>
          </cell>
        </row>
        <row r="17945">
          <cell r="A17945" t="str">
            <v>131370011All</v>
          </cell>
          <cell r="B17945">
            <v>33</v>
          </cell>
        </row>
        <row r="17946">
          <cell r="A17946" t="str">
            <v>132410011All</v>
          </cell>
          <cell r="B17946">
            <v>33</v>
          </cell>
        </row>
        <row r="17947">
          <cell r="A17947" t="str">
            <v>132570011All</v>
          </cell>
          <cell r="B17947">
            <v>33</v>
          </cell>
        </row>
        <row r="17948">
          <cell r="A17948" t="str">
            <v>190050011All</v>
          </cell>
          <cell r="B17948">
            <v>33</v>
          </cell>
        </row>
        <row r="17949">
          <cell r="A17949" t="str">
            <v>190110011All</v>
          </cell>
          <cell r="B17949">
            <v>33</v>
          </cell>
        </row>
        <row r="17950">
          <cell r="A17950" t="str">
            <v>190130011All</v>
          </cell>
          <cell r="B17950">
            <v>33</v>
          </cell>
        </row>
        <row r="17951">
          <cell r="A17951" t="str">
            <v>190150011All</v>
          </cell>
          <cell r="B17951">
            <v>33</v>
          </cell>
        </row>
        <row r="17952">
          <cell r="A17952" t="str">
            <v>190170011All</v>
          </cell>
          <cell r="B17952">
            <v>33</v>
          </cell>
        </row>
        <row r="17953">
          <cell r="A17953" t="str">
            <v>190190011All</v>
          </cell>
          <cell r="B17953">
            <v>33</v>
          </cell>
        </row>
        <row r="17954">
          <cell r="A17954" t="str">
            <v>190210011All</v>
          </cell>
          <cell r="B17954">
            <v>33</v>
          </cell>
        </row>
        <row r="17955">
          <cell r="A17955" t="str">
            <v>190230011All</v>
          </cell>
          <cell r="B17955">
            <v>33</v>
          </cell>
        </row>
        <row r="17956">
          <cell r="A17956" t="str">
            <v>190290011All</v>
          </cell>
          <cell r="B17956">
            <v>33</v>
          </cell>
        </row>
        <row r="17957">
          <cell r="A17957" t="str">
            <v>190310011All</v>
          </cell>
          <cell r="B17957">
            <v>33</v>
          </cell>
        </row>
        <row r="17958">
          <cell r="A17958" t="str">
            <v>190330011All</v>
          </cell>
          <cell r="B17958">
            <v>33</v>
          </cell>
        </row>
        <row r="17959">
          <cell r="A17959" t="str">
            <v>190350011All</v>
          </cell>
          <cell r="B17959">
            <v>33</v>
          </cell>
        </row>
        <row r="17960">
          <cell r="A17960" t="str">
            <v>190370011All</v>
          </cell>
          <cell r="B17960">
            <v>33</v>
          </cell>
        </row>
        <row r="17961">
          <cell r="A17961" t="str">
            <v>190410011All</v>
          </cell>
          <cell r="B17961">
            <v>33</v>
          </cell>
        </row>
        <row r="17962">
          <cell r="A17962" t="str">
            <v>190430011All</v>
          </cell>
          <cell r="B17962">
            <v>33</v>
          </cell>
        </row>
        <row r="17963">
          <cell r="A17963" t="str">
            <v>190490011All</v>
          </cell>
          <cell r="B17963">
            <v>33</v>
          </cell>
        </row>
        <row r="17964">
          <cell r="A17964" t="str">
            <v>190550011All</v>
          </cell>
          <cell r="B17964">
            <v>33</v>
          </cell>
        </row>
        <row r="17965">
          <cell r="A17965" t="str">
            <v>190590011All</v>
          </cell>
          <cell r="B17965">
            <v>33</v>
          </cell>
        </row>
        <row r="17966">
          <cell r="A17966" t="str">
            <v>190670011All</v>
          </cell>
          <cell r="B17966">
            <v>33</v>
          </cell>
        </row>
        <row r="17967">
          <cell r="A17967" t="str">
            <v>190690011All</v>
          </cell>
          <cell r="B17967">
            <v>33</v>
          </cell>
        </row>
        <row r="17968">
          <cell r="A17968" t="str">
            <v>190750011All</v>
          </cell>
          <cell r="B17968">
            <v>33</v>
          </cell>
        </row>
        <row r="17969">
          <cell r="A17969" t="str">
            <v>190790011All</v>
          </cell>
          <cell r="B17969">
            <v>33</v>
          </cell>
        </row>
        <row r="17970">
          <cell r="A17970" t="str">
            <v>190810011All</v>
          </cell>
          <cell r="B17970">
            <v>33</v>
          </cell>
        </row>
        <row r="17971">
          <cell r="A17971" t="str">
            <v>190830011All</v>
          </cell>
          <cell r="B17971">
            <v>33</v>
          </cell>
        </row>
        <row r="17972">
          <cell r="A17972" t="str">
            <v>190910011All</v>
          </cell>
          <cell r="B17972">
            <v>33</v>
          </cell>
        </row>
        <row r="17973">
          <cell r="A17973" t="str">
            <v>190990011All</v>
          </cell>
          <cell r="B17973">
            <v>33</v>
          </cell>
        </row>
        <row r="17974">
          <cell r="A17974" t="str">
            <v>191090011All</v>
          </cell>
          <cell r="B17974">
            <v>33</v>
          </cell>
        </row>
        <row r="17975">
          <cell r="A17975" t="str">
            <v>191130011All</v>
          </cell>
          <cell r="B17975">
            <v>33</v>
          </cell>
        </row>
        <row r="17976">
          <cell r="A17976" t="str">
            <v>191270011All</v>
          </cell>
          <cell r="B17976">
            <v>33</v>
          </cell>
        </row>
        <row r="17977">
          <cell r="A17977" t="str">
            <v>191310011All</v>
          </cell>
          <cell r="B17977">
            <v>33</v>
          </cell>
        </row>
        <row r="17978">
          <cell r="A17978" t="str">
            <v>191410011All</v>
          </cell>
          <cell r="B17978">
            <v>33</v>
          </cell>
        </row>
        <row r="17979">
          <cell r="A17979" t="str">
            <v>191430011All</v>
          </cell>
          <cell r="B17979">
            <v>33</v>
          </cell>
        </row>
        <row r="17980">
          <cell r="A17980" t="str">
            <v>191470011All</v>
          </cell>
          <cell r="B17980">
            <v>33</v>
          </cell>
        </row>
        <row r="17981">
          <cell r="A17981" t="str">
            <v>191490011All</v>
          </cell>
          <cell r="B17981">
            <v>33</v>
          </cell>
        </row>
        <row r="17982">
          <cell r="A17982" t="str">
            <v>191510011All</v>
          </cell>
          <cell r="B17982">
            <v>33</v>
          </cell>
        </row>
        <row r="17983">
          <cell r="A17983" t="str">
            <v>191530011All</v>
          </cell>
          <cell r="B17983">
            <v>33</v>
          </cell>
        </row>
        <row r="17984">
          <cell r="A17984" t="str">
            <v>191690011All</v>
          </cell>
          <cell r="B17984">
            <v>33</v>
          </cell>
        </row>
        <row r="17985">
          <cell r="A17985" t="str">
            <v>191710011All</v>
          </cell>
          <cell r="B17985">
            <v>33</v>
          </cell>
        </row>
        <row r="17986">
          <cell r="A17986" t="str">
            <v>191870011All</v>
          </cell>
          <cell r="B17986">
            <v>33</v>
          </cell>
        </row>
        <row r="17987">
          <cell r="A17987" t="str">
            <v>191890011All</v>
          </cell>
          <cell r="B17987">
            <v>33</v>
          </cell>
        </row>
        <row r="17988">
          <cell r="A17988" t="str">
            <v>191950011All</v>
          </cell>
          <cell r="B17988">
            <v>33</v>
          </cell>
        </row>
        <row r="17989">
          <cell r="A17989" t="str">
            <v>191970011All</v>
          </cell>
          <cell r="B17989">
            <v>33</v>
          </cell>
        </row>
        <row r="17990">
          <cell r="A17990" t="str">
            <v>220850011All</v>
          </cell>
          <cell r="B17990">
            <v>33</v>
          </cell>
        </row>
        <row r="17991">
          <cell r="A17991" t="str">
            <v>221110011All</v>
          </cell>
          <cell r="B17991">
            <v>33</v>
          </cell>
        </row>
        <row r="17992">
          <cell r="A17992" t="str">
            <v>280230011All</v>
          </cell>
          <cell r="B17992">
            <v>33</v>
          </cell>
        </row>
        <row r="17993">
          <cell r="A17993" t="str">
            <v>280350011All</v>
          </cell>
          <cell r="B17993">
            <v>33</v>
          </cell>
        </row>
        <row r="17994">
          <cell r="A17994" t="str">
            <v>280410011All</v>
          </cell>
          <cell r="B17994">
            <v>33</v>
          </cell>
        </row>
        <row r="17995">
          <cell r="A17995" t="str">
            <v>280450011All</v>
          </cell>
          <cell r="B17995">
            <v>33</v>
          </cell>
        </row>
        <row r="17996">
          <cell r="A17996" t="str">
            <v>280470011All</v>
          </cell>
          <cell r="B17996">
            <v>33</v>
          </cell>
        </row>
        <row r="17997">
          <cell r="A17997" t="str">
            <v>280590011All</v>
          </cell>
          <cell r="B17997">
            <v>33</v>
          </cell>
        </row>
        <row r="17998">
          <cell r="A17998" t="str">
            <v>280610011All</v>
          </cell>
          <cell r="B17998">
            <v>33</v>
          </cell>
        </row>
        <row r="17999">
          <cell r="A17999" t="str">
            <v>280750011All</v>
          </cell>
          <cell r="B17999">
            <v>33</v>
          </cell>
        </row>
        <row r="18000">
          <cell r="A18000" t="str">
            <v>281010011All</v>
          </cell>
          <cell r="B18000">
            <v>33</v>
          </cell>
        </row>
        <row r="18001">
          <cell r="A18001" t="str">
            <v>281090011All</v>
          </cell>
          <cell r="B18001">
            <v>33</v>
          </cell>
        </row>
        <row r="18002">
          <cell r="A18002" t="str">
            <v>281310011All</v>
          </cell>
          <cell r="B18002">
            <v>33</v>
          </cell>
        </row>
        <row r="18003">
          <cell r="A18003" t="str">
            <v>310130051Irrigated</v>
          </cell>
          <cell r="B18003">
            <v>33</v>
          </cell>
        </row>
        <row r="18004">
          <cell r="A18004" t="str">
            <v>310570016All</v>
          </cell>
          <cell r="B18004">
            <v>33</v>
          </cell>
        </row>
        <row r="18005">
          <cell r="A18005" t="str">
            <v>310910081All</v>
          </cell>
          <cell r="B18005">
            <v>33</v>
          </cell>
        </row>
        <row r="18006">
          <cell r="A18006" t="str">
            <v>311710081All</v>
          </cell>
          <cell r="B18006">
            <v>33</v>
          </cell>
        </row>
        <row r="18007">
          <cell r="A18007" t="str">
            <v>400510091All</v>
          </cell>
          <cell r="B18007">
            <v>33</v>
          </cell>
        </row>
        <row r="18008">
          <cell r="A18008" t="str">
            <v>410110011All</v>
          </cell>
          <cell r="B18008">
            <v>33</v>
          </cell>
        </row>
        <row r="18009">
          <cell r="A18009" t="str">
            <v>450390016All</v>
          </cell>
          <cell r="B18009">
            <v>33</v>
          </cell>
        </row>
        <row r="18010">
          <cell r="A18010" t="str">
            <v>470610051All</v>
          </cell>
          <cell r="B18010">
            <v>33</v>
          </cell>
        </row>
        <row r="18011">
          <cell r="A18011" t="str">
            <v>471790011All</v>
          </cell>
          <cell r="B18011">
            <v>33</v>
          </cell>
        </row>
        <row r="18012">
          <cell r="A18012" t="str">
            <v>490090011All</v>
          </cell>
          <cell r="B18012">
            <v>33</v>
          </cell>
        </row>
        <row r="18013">
          <cell r="A18013" t="str">
            <v>490190011All</v>
          </cell>
          <cell r="B18013">
            <v>33</v>
          </cell>
        </row>
        <row r="18014">
          <cell r="A18014" t="str">
            <v>490250011All</v>
          </cell>
          <cell r="B18014">
            <v>33</v>
          </cell>
        </row>
        <row r="18015">
          <cell r="A18015" t="str">
            <v>490310011All</v>
          </cell>
          <cell r="B18015">
            <v>33</v>
          </cell>
        </row>
        <row r="18016">
          <cell r="A18016" t="str">
            <v>490510011All</v>
          </cell>
          <cell r="B18016">
            <v>33</v>
          </cell>
        </row>
        <row r="18017">
          <cell r="A18017" t="str">
            <v>490550011All</v>
          </cell>
          <cell r="B18017">
            <v>33</v>
          </cell>
        </row>
        <row r="18018">
          <cell r="A18018" t="str">
            <v>550070091All</v>
          </cell>
          <cell r="B18018">
            <v>33</v>
          </cell>
        </row>
        <row r="18019">
          <cell r="A18019" t="str">
            <v>550110091All</v>
          </cell>
          <cell r="B18019">
            <v>33</v>
          </cell>
        </row>
        <row r="18020">
          <cell r="A18020" t="str">
            <v>550530091All</v>
          </cell>
          <cell r="B18020">
            <v>33</v>
          </cell>
        </row>
        <row r="18021">
          <cell r="A18021" t="str">
            <v>550690011All</v>
          </cell>
          <cell r="B18021">
            <v>33</v>
          </cell>
        </row>
        <row r="18022">
          <cell r="A18022" t="str">
            <v>550890091All</v>
          </cell>
          <cell r="B18022">
            <v>33</v>
          </cell>
        </row>
        <row r="18023">
          <cell r="A18023" t="str">
            <v>550970091All</v>
          </cell>
          <cell r="B18023">
            <v>33</v>
          </cell>
        </row>
        <row r="18024">
          <cell r="A18024" t="str">
            <v>551350091All</v>
          </cell>
          <cell r="B18024">
            <v>33</v>
          </cell>
        </row>
        <row r="18025">
          <cell r="A18025" t="str">
            <v>560450091All</v>
          </cell>
          <cell r="B18025">
            <v>33</v>
          </cell>
        </row>
        <row r="18026">
          <cell r="A18026" t="str">
            <v>460250091All</v>
          </cell>
          <cell r="B18026">
            <v>32.9</v>
          </cell>
        </row>
        <row r="18027">
          <cell r="A18027" t="str">
            <v>460290091All</v>
          </cell>
          <cell r="B18027">
            <v>32.9</v>
          </cell>
        </row>
        <row r="18028">
          <cell r="A18028" t="str">
            <v>460390091All</v>
          </cell>
          <cell r="B18028">
            <v>32.9</v>
          </cell>
        </row>
        <row r="18029">
          <cell r="A18029" t="str">
            <v>460570091All</v>
          </cell>
          <cell r="B18029">
            <v>32.9</v>
          </cell>
        </row>
        <row r="18030">
          <cell r="A18030" t="str">
            <v>250050081All</v>
          </cell>
          <cell r="B18030">
            <v>32.4</v>
          </cell>
        </row>
        <row r="18031">
          <cell r="A18031" t="str">
            <v>250070081All</v>
          </cell>
          <cell r="B18031">
            <v>32.4</v>
          </cell>
        </row>
        <row r="18032">
          <cell r="A18032" t="str">
            <v>250110081All</v>
          </cell>
          <cell r="B18032">
            <v>32.4</v>
          </cell>
        </row>
        <row r="18033">
          <cell r="A18033" t="str">
            <v>250130081All</v>
          </cell>
          <cell r="B18033">
            <v>32.4</v>
          </cell>
        </row>
        <row r="18034">
          <cell r="A18034" t="str">
            <v>250170081All</v>
          </cell>
          <cell r="B18034">
            <v>32.4</v>
          </cell>
        </row>
        <row r="18035">
          <cell r="A18035" t="str">
            <v>250230081All</v>
          </cell>
          <cell r="B18035">
            <v>32.4</v>
          </cell>
        </row>
        <row r="18036">
          <cell r="A18036" t="str">
            <v>250270081All</v>
          </cell>
          <cell r="B18036">
            <v>32.4</v>
          </cell>
        </row>
        <row r="18037">
          <cell r="A18037" t="str">
            <v>050110011All</v>
          </cell>
          <cell r="B18037">
            <v>32</v>
          </cell>
        </row>
        <row r="18038">
          <cell r="A18038" t="str">
            <v>050570011All</v>
          </cell>
          <cell r="B18038">
            <v>32</v>
          </cell>
        </row>
        <row r="18039">
          <cell r="A18039" t="str">
            <v>050610011All</v>
          </cell>
          <cell r="B18039">
            <v>32</v>
          </cell>
        </row>
        <row r="18040">
          <cell r="A18040" t="str">
            <v>050970011All</v>
          </cell>
          <cell r="B18040">
            <v>32</v>
          </cell>
        </row>
        <row r="18041">
          <cell r="A18041" t="str">
            <v>051090011All</v>
          </cell>
          <cell r="B18041">
            <v>32</v>
          </cell>
        </row>
        <row r="18042">
          <cell r="A18042" t="str">
            <v>080290051All</v>
          </cell>
          <cell r="B18042">
            <v>32</v>
          </cell>
        </row>
        <row r="18043">
          <cell r="A18043" t="str">
            <v>080450051All</v>
          </cell>
          <cell r="B18043">
            <v>32</v>
          </cell>
        </row>
        <row r="18044">
          <cell r="A18044" t="str">
            <v>080770051All</v>
          </cell>
          <cell r="B18044">
            <v>32</v>
          </cell>
        </row>
        <row r="18045">
          <cell r="A18045" t="str">
            <v>080850051All</v>
          </cell>
          <cell r="B18045">
            <v>32</v>
          </cell>
        </row>
        <row r="18046">
          <cell r="A18046" t="str">
            <v>080910051All</v>
          </cell>
          <cell r="B18046">
            <v>32</v>
          </cell>
        </row>
        <row r="18047">
          <cell r="A18047" t="str">
            <v>130630011All</v>
          </cell>
          <cell r="B18047">
            <v>32</v>
          </cell>
        </row>
        <row r="18048">
          <cell r="A18048" t="str">
            <v>131130011All</v>
          </cell>
          <cell r="B18048">
            <v>32</v>
          </cell>
        </row>
        <row r="18049">
          <cell r="A18049" t="str">
            <v>132150011All</v>
          </cell>
          <cell r="B18049">
            <v>32</v>
          </cell>
        </row>
        <row r="18050">
          <cell r="A18050" t="str">
            <v>132470011All</v>
          </cell>
          <cell r="B18050">
            <v>32</v>
          </cell>
        </row>
        <row r="18051">
          <cell r="A18051" t="str">
            <v>132630011All</v>
          </cell>
          <cell r="B18051">
            <v>32</v>
          </cell>
        </row>
        <row r="18052">
          <cell r="A18052" t="str">
            <v>132650011All</v>
          </cell>
          <cell r="B18052">
            <v>32</v>
          </cell>
        </row>
        <row r="18053">
          <cell r="A18053" t="str">
            <v>132850011All</v>
          </cell>
          <cell r="B18053">
            <v>32</v>
          </cell>
        </row>
        <row r="18054">
          <cell r="A18054" t="str">
            <v>160250016Nonirrigated</v>
          </cell>
          <cell r="B18054">
            <v>32</v>
          </cell>
        </row>
        <row r="18055">
          <cell r="A18055" t="str">
            <v>160610081All</v>
          </cell>
          <cell r="B18055">
            <v>32</v>
          </cell>
        </row>
        <row r="18056">
          <cell r="A18056" t="str">
            <v>160690081All</v>
          </cell>
          <cell r="B18056">
            <v>32</v>
          </cell>
        </row>
        <row r="18057">
          <cell r="A18057" t="str">
            <v>160830081All</v>
          </cell>
          <cell r="B18057">
            <v>32</v>
          </cell>
        </row>
        <row r="18058">
          <cell r="A18058" t="str">
            <v>190090011All</v>
          </cell>
          <cell r="B18058">
            <v>32</v>
          </cell>
        </row>
        <row r="18059">
          <cell r="A18059" t="str">
            <v>190250011All</v>
          </cell>
          <cell r="B18059">
            <v>32</v>
          </cell>
        </row>
        <row r="18060">
          <cell r="A18060" t="str">
            <v>190270011All</v>
          </cell>
          <cell r="B18060">
            <v>32</v>
          </cell>
        </row>
        <row r="18061">
          <cell r="A18061" t="str">
            <v>190730011All</v>
          </cell>
          <cell r="B18061">
            <v>32</v>
          </cell>
        </row>
        <row r="18062">
          <cell r="A18062" t="str">
            <v>190770011All</v>
          </cell>
          <cell r="B18062">
            <v>32</v>
          </cell>
        </row>
        <row r="18063">
          <cell r="A18063" t="str">
            <v>190930011All</v>
          </cell>
          <cell r="B18063">
            <v>32</v>
          </cell>
        </row>
        <row r="18064">
          <cell r="A18064" t="str">
            <v>191610011All</v>
          </cell>
          <cell r="B18064">
            <v>32</v>
          </cell>
        </row>
        <row r="18065">
          <cell r="A18065" t="str">
            <v>220150016All</v>
          </cell>
          <cell r="B18065">
            <v>32</v>
          </cell>
        </row>
        <row r="18066">
          <cell r="A18066" t="str">
            <v>220170016All</v>
          </cell>
          <cell r="B18066">
            <v>32</v>
          </cell>
        </row>
        <row r="18067">
          <cell r="A18067" t="str">
            <v>221010011All</v>
          </cell>
          <cell r="B18067">
            <v>32</v>
          </cell>
        </row>
        <row r="18068">
          <cell r="A18068" t="str">
            <v>230020011All</v>
          </cell>
          <cell r="B18068">
            <v>32</v>
          </cell>
        </row>
        <row r="18069">
          <cell r="A18069" t="str">
            <v>230040011All</v>
          </cell>
          <cell r="B18069">
            <v>32</v>
          </cell>
        </row>
        <row r="18070">
          <cell r="A18070" t="str">
            <v>230050011All</v>
          </cell>
          <cell r="B18070">
            <v>32</v>
          </cell>
        </row>
        <row r="18071">
          <cell r="A18071" t="str">
            <v>230090011All</v>
          </cell>
          <cell r="B18071">
            <v>32</v>
          </cell>
        </row>
        <row r="18072">
          <cell r="A18072" t="str">
            <v>230290011All</v>
          </cell>
          <cell r="B18072">
            <v>32</v>
          </cell>
        </row>
        <row r="18073">
          <cell r="A18073" t="str">
            <v>230310011All</v>
          </cell>
          <cell r="B18073">
            <v>32</v>
          </cell>
        </row>
        <row r="18074">
          <cell r="A18074" t="str">
            <v>281270011All</v>
          </cell>
          <cell r="B18074">
            <v>32</v>
          </cell>
        </row>
        <row r="18075">
          <cell r="A18075" t="str">
            <v>310090081All</v>
          </cell>
          <cell r="B18075">
            <v>32</v>
          </cell>
        </row>
        <row r="18076">
          <cell r="A18076" t="str">
            <v>310170011All</v>
          </cell>
          <cell r="B18076">
            <v>32</v>
          </cell>
        </row>
        <row r="18077">
          <cell r="A18077" t="str">
            <v>310750081All</v>
          </cell>
          <cell r="B18077">
            <v>32</v>
          </cell>
        </row>
        <row r="18078">
          <cell r="A18078" t="str">
            <v>311130016All</v>
          </cell>
          <cell r="B18078">
            <v>32</v>
          </cell>
        </row>
        <row r="18079">
          <cell r="A18079" t="str">
            <v>311610081All</v>
          </cell>
          <cell r="B18079">
            <v>32</v>
          </cell>
        </row>
        <row r="18080">
          <cell r="A18080" t="str">
            <v>350110051All</v>
          </cell>
          <cell r="B18080">
            <v>32</v>
          </cell>
        </row>
        <row r="18081">
          <cell r="A18081" t="str">
            <v>350190051All</v>
          </cell>
          <cell r="B18081">
            <v>32</v>
          </cell>
        </row>
        <row r="18082">
          <cell r="A18082" t="str">
            <v>350210051All</v>
          </cell>
          <cell r="B18082">
            <v>32</v>
          </cell>
        </row>
        <row r="18083">
          <cell r="A18083" t="str">
            <v>360010051All</v>
          </cell>
          <cell r="B18083">
            <v>32</v>
          </cell>
        </row>
        <row r="18084">
          <cell r="A18084" t="str">
            <v>360030051All</v>
          </cell>
          <cell r="B18084">
            <v>32</v>
          </cell>
        </row>
        <row r="18085">
          <cell r="A18085" t="str">
            <v>360150051All</v>
          </cell>
          <cell r="B18085">
            <v>32</v>
          </cell>
        </row>
        <row r="18086">
          <cell r="A18086" t="str">
            <v>360190051All</v>
          </cell>
          <cell r="B18086">
            <v>32</v>
          </cell>
        </row>
        <row r="18087">
          <cell r="A18087" t="str">
            <v>360210051All</v>
          </cell>
          <cell r="B18087">
            <v>32</v>
          </cell>
        </row>
        <row r="18088">
          <cell r="A18088" t="str">
            <v>360250051All</v>
          </cell>
          <cell r="B18088">
            <v>32</v>
          </cell>
        </row>
        <row r="18089">
          <cell r="A18089" t="str">
            <v>360350051All</v>
          </cell>
          <cell r="B18089">
            <v>32</v>
          </cell>
        </row>
        <row r="18090">
          <cell r="A18090" t="str">
            <v>360370051All</v>
          </cell>
          <cell r="B18090">
            <v>32</v>
          </cell>
        </row>
        <row r="18091">
          <cell r="A18091" t="str">
            <v>360390051All</v>
          </cell>
          <cell r="B18091">
            <v>32</v>
          </cell>
        </row>
        <row r="18092">
          <cell r="A18092" t="str">
            <v>360530051All</v>
          </cell>
          <cell r="B18092">
            <v>32</v>
          </cell>
        </row>
        <row r="18093">
          <cell r="A18093" t="str">
            <v>360630051All</v>
          </cell>
          <cell r="B18093">
            <v>32</v>
          </cell>
        </row>
        <row r="18094">
          <cell r="A18094" t="str">
            <v>360670051All</v>
          </cell>
          <cell r="B18094">
            <v>32</v>
          </cell>
        </row>
        <row r="18095">
          <cell r="A18095" t="str">
            <v>360690051All</v>
          </cell>
          <cell r="B18095">
            <v>32</v>
          </cell>
        </row>
        <row r="18096">
          <cell r="A18096" t="str">
            <v>360710051All</v>
          </cell>
          <cell r="B18096">
            <v>32</v>
          </cell>
        </row>
        <row r="18097">
          <cell r="A18097" t="str">
            <v>360890051All</v>
          </cell>
          <cell r="B18097">
            <v>32</v>
          </cell>
        </row>
        <row r="18098">
          <cell r="A18098" t="str">
            <v>360950051All</v>
          </cell>
          <cell r="B18098">
            <v>32</v>
          </cell>
        </row>
        <row r="18099">
          <cell r="A18099" t="str">
            <v>361010051All</v>
          </cell>
          <cell r="B18099">
            <v>32</v>
          </cell>
        </row>
        <row r="18100">
          <cell r="A18100" t="str">
            <v>361070051All</v>
          </cell>
          <cell r="B18100">
            <v>32</v>
          </cell>
        </row>
        <row r="18101">
          <cell r="A18101" t="str">
            <v>361170051All</v>
          </cell>
          <cell r="B18101">
            <v>32</v>
          </cell>
        </row>
        <row r="18102">
          <cell r="A18102" t="str">
            <v>361190051All</v>
          </cell>
          <cell r="B18102">
            <v>32</v>
          </cell>
        </row>
        <row r="18103">
          <cell r="A18103" t="str">
            <v>361230051All</v>
          </cell>
          <cell r="B18103">
            <v>32</v>
          </cell>
        </row>
        <row r="18104">
          <cell r="A18104" t="str">
            <v>370050011All</v>
          </cell>
          <cell r="B18104">
            <v>32</v>
          </cell>
        </row>
        <row r="18105">
          <cell r="A18105" t="str">
            <v>370090011All</v>
          </cell>
          <cell r="B18105">
            <v>32</v>
          </cell>
        </row>
        <row r="18106">
          <cell r="A18106" t="str">
            <v>370110011All</v>
          </cell>
          <cell r="B18106">
            <v>32</v>
          </cell>
        </row>
        <row r="18107">
          <cell r="A18107" t="str">
            <v>370210011All</v>
          </cell>
          <cell r="B18107">
            <v>32</v>
          </cell>
        </row>
        <row r="18108">
          <cell r="A18108" t="str">
            <v>370390011All</v>
          </cell>
          <cell r="B18108">
            <v>32</v>
          </cell>
        </row>
        <row r="18109">
          <cell r="A18109" t="str">
            <v>370430011All</v>
          </cell>
          <cell r="B18109">
            <v>32</v>
          </cell>
        </row>
        <row r="18110">
          <cell r="A18110" t="str">
            <v>370750011All</v>
          </cell>
          <cell r="B18110">
            <v>32</v>
          </cell>
        </row>
        <row r="18111">
          <cell r="A18111" t="str">
            <v>370870011All</v>
          </cell>
          <cell r="B18111">
            <v>32</v>
          </cell>
        </row>
        <row r="18112">
          <cell r="A18112" t="str">
            <v>370890011All</v>
          </cell>
          <cell r="B18112">
            <v>32</v>
          </cell>
        </row>
        <row r="18113">
          <cell r="A18113" t="str">
            <v>370990011All</v>
          </cell>
          <cell r="B18113">
            <v>32</v>
          </cell>
        </row>
        <row r="18114">
          <cell r="A18114" t="str">
            <v>371110011All</v>
          </cell>
          <cell r="B18114">
            <v>32</v>
          </cell>
        </row>
        <row r="18115">
          <cell r="A18115" t="str">
            <v>371130011All</v>
          </cell>
          <cell r="B18115">
            <v>32</v>
          </cell>
        </row>
        <row r="18116">
          <cell r="A18116" t="str">
            <v>371150011All</v>
          </cell>
          <cell r="B18116">
            <v>32</v>
          </cell>
        </row>
        <row r="18117">
          <cell r="A18117" t="str">
            <v>371210011All</v>
          </cell>
          <cell r="B18117">
            <v>32</v>
          </cell>
        </row>
        <row r="18118">
          <cell r="A18118" t="str">
            <v>371730011All</v>
          </cell>
          <cell r="B18118">
            <v>32</v>
          </cell>
        </row>
        <row r="18119">
          <cell r="A18119" t="str">
            <v>371750011All</v>
          </cell>
          <cell r="B18119">
            <v>32</v>
          </cell>
        </row>
        <row r="18120">
          <cell r="A18120" t="str">
            <v>371890011All</v>
          </cell>
          <cell r="B18120">
            <v>32</v>
          </cell>
        </row>
        <row r="18121">
          <cell r="A18121" t="str">
            <v>371990011All</v>
          </cell>
          <cell r="B18121">
            <v>32</v>
          </cell>
        </row>
        <row r="18122">
          <cell r="A18122" t="str">
            <v>400350091All</v>
          </cell>
          <cell r="B18122">
            <v>32</v>
          </cell>
        </row>
        <row r="18123">
          <cell r="A18123" t="str">
            <v>410130081All</v>
          </cell>
          <cell r="B18123">
            <v>32</v>
          </cell>
        </row>
        <row r="18124">
          <cell r="A18124" t="str">
            <v>410170081All</v>
          </cell>
          <cell r="B18124">
            <v>32</v>
          </cell>
        </row>
        <row r="18125">
          <cell r="A18125" t="str">
            <v>410310081All</v>
          </cell>
          <cell r="B18125">
            <v>32</v>
          </cell>
        </row>
        <row r="18126">
          <cell r="A18126" t="str">
            <v>410450081All</v>
          </cell>
          <cell r="B18126">
            <v>32</v>
          </cell>
        </row>
        <row r="18127">
          <cell r="A18127" t="str">
            <v>410470081All</v>
          </cell>
          <cell r="B18127">
            <v>32</v>
          </cell>
        </row>
        <row r="18128">
          <cell r="A18128" t="str">
            <v>410610081All</v>
          </cell>
          <cell r="B18128">
            <v>32</v>
          </cell>
        </row>
        <row r="18129">
          <cell r="A18129" t="str">
            <v>461110091All</v>
          </cell>
          <cell r="B18129">
            <v>32</v>
          </cell>
        </row>
        <row r="18130">
          <cell r="A18130" t="str">
            <v>470310051All</v>
          </cell>
          <cell r="B18130">
            <v>32</v>
          </cell>
        </row>
        <row r="18131">
          <cell r="A18131" t="str">
            <v>470490051All</v>
          </cell>
          <cell r="B18131">
            <v>32</v>
          </cell>
        </row>
        <row r="18132">
          <cell r="A18132" t="str">
            <v>470570011All</v>
          </cell>
          <cell r="B18132">
            <v>32</v>
          </cell>
        </row>
        <row r="18133">
          <cell r="A18133" t="str">
            <v>471190016All</v>
          </cell>
          <cell r="B18133">
            <v>32</v>
          </cell>
        </row>
        <row r="18134">
          <cell r="A18134" t="str">
            <v>471810051All</v>
          </cell>
          <cell r="B18134">
            <v>32</v>
          </cell>
        </row>
        <row r="18135">
          <cell r="A18135" t="str">
            <v>510050051All</v>
          </cell>
          <cell r="B18135">
            <v>32</v>
          </cell>
        </row>
        <row r="18136">
          <cell r="A18136" t="str">
            <v>510090051All</v>
          </cell>
          <cell r="B18136">
            <v>32</v>
          </cell>
        </row>
        <row r="18137">
          <cell r="A18137" t="str">
            <v>510170051All</v>
          </cell>
          <cell r="B18137">
            <v>32</v>
          </cell>
        </row>
        <row r="18138">
          <cell r="A18138" t="str">
            <v>510190051All</v>
          </cell>
          <cell r="B18138">
            <v>32</v>
          </cell>
        </row>
        <row r="18139">
          <cell r="A18139" t="str">
            <v>510450051All</v>
          </cell>
          <cell r="B18139">
            <v>32</v>
          </cell>
        </row>
        <row r="18140">
          <cell r="A18140" t="str">
            <v>511020051All</v>
          </cell>
          <cell r="B18140">
            <v>32</v>
          </cell>
        </row>
        <row r="18141">
          <cell r="A18141" t="str">
            <v>511610051All</v>
          </cell>
          <cell r="B18141">
            <v>32</v>
          </cell>
        </row>
        <row r="18142">
          <cell r="A18142" t="str">
            <v>511970051All</v>
          </cell>
          <cell r="B18142">
            <v>32</v>
          </cell>
        </row>
        <row r="18143">
          <cell r="A18143" t="str">
            <v>515150051All</v>
          </cell>
          <cell r="B18143">
            <v>32</v>
          </cell>
        </row>
        <row r="18144">
          <cell r="A18144" t="str">
            <v>515900051All</v>
          </cell>
          <cell r="B18144">
            <v>32</v>
          </cell>
        </row>
        <row r="18145">
          <cell r="A18145" t="str">
            <v>550310091All</v>
          </cell>
          <cell r="B18145">
            <v>32</v>
          </cell>
        </row>
        <row r="18146">
          <cell r="A18146" t="str">
            <v>550990091All</v>
          </cell>
          <cell r="B18146">
            <v>32</v>
          </cell>
        </row>
        <row r="18147">
          <cell r="A18147" t="str">
            <v>090010081All</v>
          </cell>
          <cell r="B18147">
            <v>31.7</v>
          </cell>
        </row>
        <row r="18148">
          <cell r="A18148" t="str">
            <v>090030081All</v>
          </cell>
          <cell r="B18148">
            <v>31.7</v>
          </cell>
        </row>
        <row r="18149">
          <cell r="A18149" t="str">
            <v>090050081All</v>
          </cell>
          <cell r="B18149">
            <v>31.7</v>
          </cell>
        </row>
        <row r="18150">
          <cell r="A18150" t="str">
            <v>090070081All</v>
          </cell>
          <cell r="B18150">
            <v>31.7</v>
          </cell>
        </row>
        <row r="18151">
          <cell r="A18151" t="str">
            <v>090090081All</v>
          </cell>
          <cell r="B18151">
            <v>31.7</v>
          </cell>
        </row>
        <row r="18152">
          <cell r="A18152" t="str">
            <v>090110081All</v>
          </cell>
          <cell r="B18152">
            <v>31.7</v>
          </cell>
        </row>
        <row r="18153">
          <cell r="A18153" t="str">
            <v>090130081All</v>
          </cell>
          <cell r="B18153">
            <v>31.7</v>
          </cell>
        </row>
        <row r="18154">
          <cell r="A18154" t="str">
            <v>090150081All</v>
          </cell>
          <cell r="B18154">
            <v>31.7</v>
          </cell>
        </row>
        <row r="18155">
          <cell r="A18155" t="str">
            <v>250030081All</v>
          </cell>
          <cell r="B18155">
            <v>31.6</v>
          </cell>
        </row>
        <row r="18156">
          <cell r="A18156" t="str">
            <v>460490091All</v>
          </cell>
          <cell r="B18156">
            <v>31.5</v>
          </cell>
        </row>
        <row r="18157">
          <cell r="A18157" t="str">
            <v>460770091All</v>
          </cell>
          <cell r="B18157">
            <v>31.5</v>
          </cell>
        </row>
        <row r="18158">
          <cell r="A18158" t="str">
            <v>460870091All</v>
          </cell>
          <cell r="B18158">
            <v>31.5</v>
          </cell>
        </row>
        <row r="18159">
          <cell r="A18159" t="str">
            <v>460970091All</v>
          </cell>
          <cell r="B18159">
            <v>31.5</v>
          </cell>
        </row>
        <row r="18160">
          <cell r="A18160" t="str">
            <v>461070091All</v>
          </cell>
          <cell r="B18160">
            <v>31.5</v>
          </cell>
        </row>
        <row r="18161">
          <cell r="A18161" t="str">
            <v>080750081All</v>
          </cell>
          <cell r="B18161">
            <v>31</v>
          </cell>
        </row>
        <row r="18162">
          <cell r="A18162" t="str">
            <v>120050011All</v>
          </cell>
          <cell r="B18162">
            <v>31</v>
          </cell>
        </row>
        <row r="18163">
          <cell r="A18163" t="str">
            <v>120370011All</v>
          </cell>
          <cell r="B18163">
            <v>31</v>
          </cell>
        </row>
        <row r="18164">
          <cell r="A18164" t="str">
            <v>121290011All</v>
          </cell>
          <cell r="B18164">
            <v>31</v>
          </cell>
        </row>
        <row r="18165">
          <cell r="A18165" t="str">
            <v>130130011All</v>
          </cell>
          <cell r="B18165">
            <v>31</v>
          </cell>
        </row>
        <row r="18166">
          <cell r="A18166" t="str">
            <v>130570011All</v>
          </cell>
          <cell r="B18166">
            <v>31</v>
          </cell>
        </row>
        <row r="18167">
          <cell r="A18167" t="str">
            <v>130670011All</v>
          </cell>
          <cell r="B18167">
            <v>31</v>
          </cell>
        </row>
        <row r="18168">
          <cell r="A18168" t="str">
            <v>130890011All</v>
          </cell>
          <cell r="B18168">
            <v>31</v>
          </cell>
        </row>
        <row r="18169">
          <cell r="A18169" t="str">
            <v>131110011All</v>
          </cell>
          <cell r="B18169">
            <v>31</v>
          </cell>
        </row>
        <row r="18170">
          <cell r="A18170" t="str">
            <v>131210011All</v>
          </cell>
          <cell r="B18170">
            <v>31</v>
          </cell>
        </row>
        <row r="18171">
          <cell r="A18171" t="str">
            <v>131230011All</v>
          </cell>
          <cell r="B18171">
            <v>31</v>
          </cell>
        </row>
        <row r="18172">
          <cell r="A18172" t="str">
            <v>131350011All</v>
          </cell>
          <cell r="B18172">
            <v>31</v>
          </cell>
        </row>
        <row r="18173">
          <cell r="A18173" t="str">
            <v>131870011All</v>
          </cell>
          <cell r="B18173">
            <v>31</v>
          </cell>
        </row>
        <row r="18174">
          <cell r="A18174" t="str">
            <v>132270011All</v>
          </cell>
          <cell r="B18174">
            <v>31</v>
          </cell>
        </row>
        <row r="18175">
          <cell r="A18175" t="str">
            <v>132810011All</v>
          </cell>
          <cell r="B18175">
            <v>31</v>
          </cell>
        </row>
        <row r="18176">
          <cell r="A18176" t="str">
            <v>132910011All</v>
          </cell>
          <cell r="B18176">
            <v>31</v>
          </cell>
        </row>
        <row r="18177">
          <cell r="A18177" t="str">
            <v>220510081All</v>
          </cell>
          <cell r="B18177">
            <v>31</v>
          </cell>
        </row>
        <row r="18178">
          <cell r="A18178" t="str">
            <v>220710081All</v>
          </cell>
          <cell r="B18178">
            <v>31</v>
          </cell>
        </row>
        <row r="18179">
          <cell r="A18179" t="str">
            <v>220750081All</v>
          </cell>
          <cell r="B18179">
            <v>31</v>
          </cell>
        </row>
        <row r="18180">
          <cell r="A18180" t="str">
            <v>260190011All</v>
          </cell>
          <cell r="B18180">
            <v>31</v>
          </cell>
        </row>
        <row r="18181">
          <cell r="A18181" t="str">
            <v>260190016All</v>
          </cell>
          <cell r="B18181">
            <v>31</v>
          </cell>
        </row>
        <row r="18182">
          <cell r="A18182" t="str">
            <v>260270016All</v>
          </cell>
          <cell r="B18182">
            <v>31</v>
          </cell>
        </row>
        <row r="18183">
          <cell r="A18183" t="str">
            <v>260290011All</v>
          </cell>
          <cell r="B18183">
            <v>31</v>
          </cell>
        </row>
        <row r="18184">
          <cell r="A18184" t="str">
            <v>260470011All</v>
          </cell>
          <cell r="B18184">
            <v>31</v>
          </cell>
        </row>
        <row r="18185">
          <cell r="A18185" t="str">
            <v>311170016All</v>
          </cell>
          <cell r="B18185">
            <v>31</v>
          </cell>
        </row>
        <row r="18186">
          <cell r="A18186" t="str">
            <v>311230051Irrigated</v>
          </cell>
          <cell r="B18186">
            <v>31</v>
          </cell>
        </row>
        <row r="18187">
          <cell r="A18187" t="str">
            <v>360070081All</v>
          </cell>
          <cell r="B18187">
            <v>31</v>
          </cell>
        </row>
        <row r="18188">
          <cell r="A18188" t="str">
            <v>360250081All</v>
          </cell>
          <cell r="B18188">
            <v>31</v>
          </cell>
        </row>
        <row r="18189">
          <cell r="A18189" t="str">
            <v>360350081All</v>
          </cell>
          <cell r="B18189">
            <v>31</v>
          </cell>
        </row>
        <row r="18190">
          <cell r="A18190" t="str">
            <v>360390081All</v>
          </cell>
          <cell r="B18190">
            <v>31</v>
          </cell>
        </row>
        <row r="18191">
          <cell r="A18191" t="str">
            <v>360410081All</v>
          </cell>
          <cell r="B18191">
            <v>31</v>
          </cell>
        </row>
        <row r="18192">
          <cell r="A18192" t="str">
            <v>360490081All</v>
          </cell>
          <cell r="B18192">
            <v>31</v>
          </cell>
        </row>
        <row r="18193">
          <cell r="A18193" t="str">
            <v>360710081All</v>
          </cell>
          <cell r="B18193">
            <v>31</v>
          </cell>
        </row>
        <row r="18194">
          <cell r="A18194" t="str">
            <v>360790081All</v>
          </cell>
          <cell r="B18194">
            <v>31</v>
          </cell>
        </row>
        <row r="18195">
          <cell r="A18195" t="str">
            <v>360830081All</v>
          </cell>
          <cell r="B18195">
            <v>31</v>
          </cell>
        </row>
        <row r="18196">
          <cell r="A18196" t="str">
            <v>360910081All</v>
          </cell>
          <cell r="B18196">
            <v>31</v>
          </cell>
        </row>
        <row r="18197">
          <cell r="A18197" t="str">
            <v>360930081All</v>
          </cell>
          <cell r="B18197">
            <v>31</v>
          </cell>
        </row>
        <row r="18198">
          <cell r="A18198" t="str">
            <v>361110081All</v>
          </cell>
          <cell r="B18198">
            <v>31</v>
          </cell>
        </row>
        <row r="18199">
          <cell r="A18199" t="str">
            <v>361130081All</v>
          </cell>
          <cell r="B18199">
            <v>31</v>
          </cell>
        </row>
        <row r="18200">
          <cell r="A18200" t="str">
            <v>361190081All</v>
          </cell>
          <cell r="B18200">
            <v>31</v>
          </cell>
        </row>
        <row r="18201">
          <cell r="A18201" t="str">
            <v>401190091All</v>
          </cell>
          <cell r="B18201">
            <v>31</v>
          </cell>
        </row>
        <row r="18202">
          <cell r="A18202" t="str">
            <v>410270091All</v>
          </cell>
          <cell r="B18202">
            <v>31</v>
          </cell>
        </row>
        <row r="18203">
          <cell r="A18203" t="str">
            <v>450090051All</v>
          </cell>
          <cell r="B18203">
            <v>31</v>
          </cell>
        </row>
        <row r="18204">
          <cell r="A18204" t="str">
            <v>470350051All</v>
          </cell>
          <cell r="B18204">
            <v>31</v>
          </cell>
        </row>
        <row r="18205">
          <cell r="A18205" t="str">
            <v>540050081All</v>
          </cell>
          <cell r="B18205">
            <v>31</v>
          </cell>
        </row>
        <row r="18206">
          <cell r="A18206" t="str">
            <v>540070081All</v>
          </cell>
          <cell r="B18206">
            <v>31</v>
          </cell>
        </row>
        <row r="18207">
          <cell r="A18207" t="str">
            <v>540110081All</v>
          </cell>
          <cell r="B18207">
            <v>31</v>
          </cell>
        </row>
        <row r="18208">
          <cell r="A18208" t="str">
            <v>540130081All</v>
          </cell>
          <cell r="B18208">
            <v>31</v>
          </cell>
        </row>
        <row r="18209">
          <cell r="A18209" t="str">
            <v>540150081All</v>
          </cell>
          <cell r="B18209">
            <v>31</v>
          </cell>
        </row>
        <row r="18210">
          <cell r="A18210" t="str">
            <v>540190081All</v>
          </cell>
          <cell r="B18210">
            <v>31</v>
          </cell>
        </row>
        <row r="18211">
          <cell r="A18211" t="str">
            <v>540210081All</v>
          </cell>
          <cell r="B18211">
            <v>31</v>
          </cell>
        </row>
        <row r="18212">
          <cell r="A18212" t="str">
            <v>540390081All</v>
          </cell>
          <cell r="B18212">
            <v>31</v>
          </cell>
        </row>
        <row r="18213">
          <cell r="A18213" t="str">
            <v>540430081All</v>
          </cell>
          <cell r="B18213">
            <v>31</v>
          </cell>
        </row>
        <row r="18214">
          <cell r="A18214" t="str">
            <v>540450081All</v>
          </cell>
          <cell r="B18214">
            <v>31</v>
          </cell>
        </row>
        <row r="18215">
          <cell r="A18215" t="str">
            <v>540550081All</v>
          </cell>
          <cell r="B18215">
            <v>31</v>
          </cell>
        </row>
        <row r="18216">
          <cell r="A18216" t="str">
            <v>540670081All</v>
          </cell>
          <cell r="B18216">
            <v>31</v>
          </cell>
        </row>
        <row r="18217">
          <cell r="A18217" t="str">
            <v>540810081All</v>
          </cell>
          <cell r="B18217">
            <v>31</v>
          </cell>
        </row>
        <row r="18218">
          <cell r="A18218" t="str">
            <v>540870081All</v>
          </cell>
          <cell r="B18218">
            <v>31</v>
          </cell>
        </row>
        <row r="18219">
          <cell r="A18219" t="str">
            <v>540990081All</v>
          </cell>
          <cell r="B18219">
            <v>31</v>
          </cell>
        </row>
        <row r="18220">
          <cell r="A18220" t="str">
            <v>541010081All</v>
          </cell>
          <cell r="B18220">
            <v>31</v>
          </cell>
        </row>
        <row r="18221">
          <cell r="A18221" t="str">
            <v>541050081All</v>
          </cell>
          <cell r="B18221">
            <v>31</v>
          </cell>
        </row>
        <row r="18222">
          <cell r="A18222" t="str">
            <v>541090081All</v>
          </cell>
          <cell r="B18222">
            <v>31</v>
          </cell>
        </row>
        <row r="18223">
          <cell r="A18223" t="str">
            <v>550630011All</v>
          </cell>
          <cell r="B18223">
            <v>31</v>
          </cell>
        </row>
        <row r="18224">
          <cell r="A18224" t="str">
            <v>460670091All</v>
          </cell>
          <cell r="B18224">
            <v>30.8</v>
          </cell>
        </row>
        <row r="18225">
          <cell r="A18225" t="str">
            <v>461090091All</v>
          </cell>
          <cell r="B18225">
            <v>30.8</v>
          </cell>
        </row>
        <row r="18226">
          <cell r="A18226" t="str">
            <v>050250011All</v>
          </cell>
          <cell r="B18226">
            <v>30</v>
          </cell>
        </row>
        <row r="18227">
          <cell r="A18227" t="str">
            <v>050270011All</v>
          </cell>
          <cell r="B18227">
            <v>30</v>
          </cell>
        </row>
        <row r="18228">
          <cell r="A18228" t="str">
            <v>051030011All</v>
          </cell>
          <cell r="B18228">
            <v>30</v>
          </cell>
        </row>
        <row r="18229">
          <cell r="A18229" t="str">
            <v>060250091All</v>
          </cell>
          <cell r="B18229">
            <v>30</v>
          </cell>
        </row>
        <row r="18230">
          <cell r="A18230" t="str">
            <v>060590091All</v>
          </cell>
          <cell r="B18230">
            <v>30</v>
          </cell>
        </row>
        <row r="18231">
          <cell r="A18231" t="str">
            <v>060710091All</v>
          </cell>
          <cell r="B18231">
            <v>30</v>
          </cell>
        </row>
        <row r="18232">
          <cell r="A18232" t="str">
            <v>060730091All</v>
          </cell>
          <cell r="B18232">
            <v>30</v>
          </cell>
        </row>
        <row r="18233">
          <cell r="A18233" t="str">
            <v>220150016Nonirrigated</v>
          </cell>
          <cell r="B18233">
            <v>30</v>
          </cell>
        </row>
        <row r="18234">
          <cell r="A18234" t="str">
            <v>220170016Nonirrigated</v>
          </cell>
          <cell r="B18234">
            <v>30</v>
          </cell>
        </row>
        <row r="18235">
          <cell r="A18235" t="str">
            <v>220370011All</v>
          </cell>
          <cell r="B18235">
            <v>30</v>
          </cell>
        </row>
        <row r="18236">
          <cell r="A18236" t="str">
            <v>220370011Nonirrigated</v>
          </cell>
          <cell r="B18236">
            <v>30</v>
          </cell>
        </row>
        <row r="18237">
          <cell r="A18237" t="str">
            <v>220870081All</v>
          </cell>
          <cell r="B18237">
            <v>30</v>
          </cell>
        </row>
        <row r="18238">
          <cell r="A18238" t="str">
            <v>220890081All</v>
          </cell>
          <cell r="B18238">
            <v>30</v>
          </cell>
        </row>
        <row r="18239">
          <cell r="A18239" t="str">
            <v>310090016All</v>
          </cell>
          <cell r="B18239">
            <v>30</v>
          </cell>
        </row>
        <row r="18240">
          <cell r="A18240" t="str">
            <v>310750051All</v>
          </cell>
          <cell r="B18240">
            <v>30</v>
          </cell>
        </row>
        <row r="18241">
          <cell r="A18241" t="str">
            <v>310910011All</v>
          </cell>
          <cell r="B18241">
            <v>30</v>
          </cell>
        </row>
        <row r="18242">
          <cell r="A18242" t="str">
            <v>310910051All</v>
          </cell>
          <cell r="B18242">
            <v>30</v>
          </cell>
        </row>
        <row r="18243">
          <cell r="A18243" t="str">
            <v>311230016All</v>
          </cell>
          <cell r="B18243">
            <v>30</v>
          </cell>
        </row>
        <row r="18244">
          <cell r="A18244" t="str">
            <v>311610051All</v>
          </cell>
          <cell r="B18244">
            <v>30</v>
          </cell>
        </row>
        <row r="18245">
          <cell r="A18245" t="str">
            <v>311710011All</v>
          </cell>
          <cell r="B18245">
            <v>30</v>
          </cell>
        </row>
        <row r="18246">
          <cell r="A18246" t="str">
            <v>311710051All</v>
          </cell>
          <cell r="B18246">
            <v>30</v>
          </cell>
        </row>
        <row r="18247">
          <cell r="A18247" t="str">
            <v>401430016All</v>
          </cell>
          <cell r="B18247">
            <v>30</v>
          </cell>
        </row>
        <row r="18248">
          <cell r="A18248" t="str">
            <v>410270011All</v>
          </cell>
          <cell r="B18248">
            <v>30</v>
          </cell>
        </row>
        <row r="18249">
          <cell r="A18249" t="str">
            <v>421010081All</v>
          </cell>
          <cell r="B18249">
            <v>30</v>
          </cell>
        </row>
        <row r="18250">
          <cell r="A18250" t="str">
            <v>471290081All</v>
          </cell>
          <cell r="B18250">
            <v>30</v>
          </cell>
        </row>
        <row r="18251">
          <cell r="A18251" t="str">
            <v>471510081All</v>
          </cell>
          <cell r="B18251">
            <v>30</v>
          </cell>
        </row>
        <row r="18252">
          <cell r="A18252" t="str">
            <v>550530011All</v>
          </cell>
          <cell r="B18252">
            <v>30</v>
          </cell>
        </row>
        <row r="18253">
          <cell r="A18253" t="str">
            <v>460690091All</v>
          </cell>
          <cell r="B18253">
            <v>29.4</v>
          </cell>
        </row>
        <row r="18254">
          <cell r="A18254" t="str">
            <v>460830051All</v>
          </cell>
          <cell r="B18254">
            <v>29.4</v>
          </cell>
        </row>
        <row r="18255">
          <cell r="A18255" t="str">
            <v>050390011All</v>
          </cell>
          <cell r="B18255">
            <v>29</v>
          </cell>
        </row>
        <row r="18256">
          <cell r="A18256" t="str">
            <v>050510011All</v>
          </cell>
          <cell r="B18256">
            <v>29</v>
          </cell>
        </row>
        <row r="18257">
          <cell r="A18257" t="str">
            <v>050530011All</v>
          </cell>
          <cell r="B18257">
            <v>29</v>
          </cell>
        </row>
        <row r="18258">
          <cell r="A18258" t="str">
            <v>051250011All</v>
          </cell>
          <cell r="B18258">
            <v>29</v>
          </cell>
        </row>
        <row r="18259">
          <cell r="A18259" t="str">
            <v>060830091All</v>
          </cell>
          <cell r="B18259">
            <v>29</v>
          </cell>
        </row>
        <row r="18260">
          <cell r="A18260" t="str">
            <v>061110091All</v>
          </cell>
          <cell r="B18260">
            <v>29</v>
          </cell>
        </row>
        <row r="18261">
          <cell r="A18261" t="str">
            <v>080610081All</v>
          </cell>
          <cell r="B18261">
            <v>29</v>
          </cell>
        </row>
        <row r="18262">
          <cell r="A18262" t="str">
            <v>221090081All</v>
          </cell>
          <cell r="B18262">
            <v>29</v>
          </cell>
        </row>
        <row r="18263">
          <cell r="A18263" t="str">
            <v>300070051All</v>
          </cell>
          <cell r="B18263">
            <v>29</v>
          </cell>
        </row>
        <row r="18264">
          <cell r="A18264" t="str">
            <v>300110051All</v>
          </cell>
          <cell r="B18264">
            <v>29</v>
          </cell>
        </row>
        <row r="18265">
          <cell r="A18265" t="str">
            <v>300150051All</v>
          </cell>
          <cell r="B18265">
            <v>29</v>
          </cell>
        </row>
        <row r="18266">
          <cell r="A18266" t="str">
            <v>300170051All</v>
          </cell>
          <cell r="B18266">
            <v>29</v>
          </cell>
        </row>
        <row r="18267">
          <cell r="A18267" t="str">
            <v>300250051All</v>
          </cell>
          <cell r="B18267">
            <v>29</v>
          </cell>
        </row>
        <row r="18268">
          <cell r="A18268" t="str">
            <v>300470051All</v>
          </cell>
          <cell r="B18268">
            <v>29</v>
          </cell>
        </row>
        <row r="18269">
          <cell r="A18269" t="str">
            <v>300650051All</v>
          </cell>
          <cell r="B18269">
            <v>29</v>
          </cell>
        </row>
        <row r="18270">
          <cell r="A18270" t="str">
            <v>300790051All</v>
          </cell>
          <cell r="B18270">
            <v>29</v>
          </cell>
        </row>
        <row r="18271">
          <cell r="A18271" t="str">
            <v>310050011All</v>
          </cell>
          <cell r="B18271">
            <v>29</v>
          </cell>
        </row>
        <row r="18272">
          <cell r="A18272" t="str">
            <v>310090011All</v>
          </cell>
          <cell r="B18272">
            <v>29</v>
          </cell>
        </row>
        <row r="18273">
          <cell r="A18273" t="str">
            <v>310430011All</v>
          </cell>
          <cell r="B18273">
            <v>29</v>
          </cell>
        </row>
        <row r="18274">
          <cell r="A18274" t="str">
            <v>310510011All</v>
          </cell>
          <cell r="B18274">
            <v>29</v>
          </cell>
        </row>
        <row r="18275">
          <cell r="A18275" t="str">
            <v>310750011All</v>
          </cell>
          <cell r="B18275">
            <v>29</v>
          </cell>
        </row>
        <row r="18276">
          <cell r="A18276" t="str">
            <v>311790011All</v>
          </cell>
          <cell r="B18276">
            <v>29</v>
          </cell>
        </row>
        <row r="18277">
          <cell r="A18277" t="str">
            <v>311830011All</v>
          </cell>
          <cell r="B18277">
            <v>29</v>
          </cell>
        </row>
        <row r="18278">
          <cell r="A18278" t="str">
            <v>400390091All</v>
          </cell>
          <cell r="B18278">
            <v>29</v>
          </cell>
        </row>
        <row r="18279">
          <cell r="A18279" t="str">
            <v>401470016All</v>
          </cell>
          <cell r="B18279">
            <v>29</v>
          </cell>
        </row>
        <row r="18280">
          <cell r="A18280" t="str">
            <v>420150081All</v>
          </cell>
          <cell r="B18280">
            <v>29</v>
          </cell>
        </row>
        <row r="18281">
          <cell r="A18281" t="str">
            <v>420230081All</v>
          </cell>
          <cell r="B18281">
            <v>29</v>
          </cell>
        </row>
        <row r="18282">
          <cell r="A18282" t="str">
            <v>420470081All</v>
          </cell>
          <cell r="B18282">
            <v>29</v>
          </cell>
        </row>
        <row r="18283">
          <cell r="A18283" t="str">
            <v>420690081All</v>
          </cell>
          <cell r="B18283">
            <v>29</v>
          </cell>
        </row>
        <row r="18284">
          <cell r="A18284" t="str">
            <v>420830081All</v>
          </cell>
          <cell r="B18284">
            <v>29</v>
          </cell>
        </row>
        <row r="18285">
          <cell r="A18285" t="str">
            <v>421050081All</v>
          </cell>
          <cell r="B18285">
            <v>29</v>
          </cell>
        </row>
        <row r="18286">
          <cell r="A18286" t="str">
            <v>421130081All</v>
          </cell>
          <cell r="B18286">
            <v>29</v>
          </cell>
        </row>
        <row r="18287">
          <cell r="A18287" t="str">
            <v>421150081All</v>
          </cell>
          <cell r="B18287">
            <v>29</v>
          </cell>
        </row>
        <row r="18288">
          <cell r="A18288" t="str">
            <v>421270081All</v>
          </cell>
          <cell r="B18288">
            <v>29</v>
          </cell>
        </row>
        <row r="18289">
          <cell r="A18289" t="str">
            <v>450130011All</v>
          </cell>
          <cell r="B18289">
            <v>29</v>
          </cell>
        </row>
        <row r="18290">
          <cell r="A18290" t="str">
            <v>460330091All</v>
          </cell>
          <cell r="B18290">
            <v>29</v>
          </cell>
        </row>
        <row r="18291">
          <cell r="A18291" t="str">
            <v>460470091All</v>
          </cell>
          <cell r="B18291">
            <v>29</v>
          </cell>
        </row>
        <row r="18292">
          <cell r="A18292" t="str">
            <v>460730091All</v>
          </cell>
          <cell r="B18292">
            <v>29</v>
          </cell>
        </row>
        <row r="18293">
          <cell r="A18293" t="str">
            <v>550810011All</v>
          </cell>
          <cell r="B18293">
            <v>29</v>
          </cell>
        </row>
        <row r="18294">
          <cell r="A18294" t="str">
            <v>471190078All</v>
          </cell>
          <cell r="B18294">
            <v>28.7</v>
          </cell>
        </row>
        <row r="18295">
          <cell r="A18295" t="str">
            <v>471770016All</v>
          </cell>
          <cell r="B18295">
            <v>28.7</v>
          </cell>
        </row>
        <row r="18296">
          <cell r="A18296" t="str">
            <v>230010081All</v>
          </cell>
          <cell r="B18296">
            <v>28.174999999999997</v>
          </cell>
        </row>
        <row r="18297">
          <cell r="A18297" t="str">
            <v>230020081All</v>
          </cell>
          <cell r="B18297">
            <v>28.174999999999997</v>
          </cell>
        </row>
        <row r="18298">
          <cell r="A18298" t="str">
            <v>230030081All</v>
          </cell>
          <cell r="B18298">
            <v>28.174999999999997</v>
          </cell>
        </row>
        <row r="18299">
          <cell r="A18299" t="str">
            <v>230040081All</v>
          </cell>
          <cell r="B18299">
            <v>28.174999999999997</v>
          </cell>
        </row>
        <row r="18300">
          <cell r="A18300" t="str">
            <v>230050081All</v>
          </cell>
          <cell r="B18300">
            <v>28.174999999999997</v>
          </cell>
        </row>
        <row r="18301">
          <cell r="A18301" t="str">
            <v>230070081All</v>
          </cell>
          <cell r="B18301">
            <v>28.174999999999997</v>
          </cell>
        </row>
        <row r="18302">
          <cell r="A18302" t="str">
            <v>230090081All</v>
          </cell>
          <cell r="B18302">
            <v>28.174999999999997</v>
          </cell>
        </row>
        <row r="18303">
          <cell r="A18303" t="str">
            <v>230110081All</v>
          </cell>
          <cell r="B18303">
            <v>28.174999999999997</v>
          </cell>
        </row>
        <row r="18304">
          <cell r="A18304" t="str">
            <v>230130081All</v>
          </cell>
          <cell r="B18304">
            <v>28.174999999999997</v>
          </cell>
        </row>
        <row r="18305">
          <cell r="A18305" t="str">
            <v>230150081All</v>
          </cell>
          <cell r="B18305">
            <v>28.174999999999997</v>
          </cell>
        </row>
        <row r="18306">
          <cell r="A18306" t="str">
            <v>230170081All</v>
          </cell>
          <cell r="B18306">
            <v>28.174999999999997</v>
          </cell>
        </row>
        <row r="18307">
          <cell r="A18307" t="str">
            <v>230190081All</v>
          </cell>
          <cell r="B18307">
            <v>28.174999999999997</v>
          </cell>
        </row>
        <row r="18308">
          <cell r="A18308" t="str">
            <v>230210081All</v>
          </cell>
          <cell r="B18308">
            <v>28.174999999999997</v>
          </cell>
        </row>
        <row r="18309">
          <cell r="A18309" t="str">
            <v>230230081All</v>
          </cell>
          <cell r="B18309">
            <v>28.174999999999997</v>
          </cell>
        </row>
        <row r="18310">
          <cell r="A18310" t="str">
            <v>230250081All</v>
          </cell>
          <cell r="B18310">
            <v>28.174999999999997</v>
          </cell>
        </row>
        <row r="18311">
          <cell r="A18311" t="str">
            <v>230270081All</v>
          </cell>
          <cell r="B18311">
            <v>28.174999999999997</v>
          </cell>
        </row>
        <row r="18312">
          <cell r="A18312" t="str">
            <v>230290081All</v>
          </cell>
          <cell r="B18312">
            <v>28.174999999999997</v>
          </cell>
        </row>
        <row r="18313">
          <cell r="A18313" t="str">
            <v>230310081All</v>
          </cell>
          <cell r="B18313">
            <v>28.174999999999997</v>
          </cell>
        </row>
        <row r="18314">
          <cell r="A18314" t="str">
            <v>051130011All</v>
          </cell>
          <cell r="B18314">
            <v>28</v>
          </cell>
        </row>
        <row r="18315">
          <cell r="A18315" t="str">
            <v>270170081All</v>
          </cell>
          <cell r="B18315">
            <v>28</v>
          </cell>
        </row>
        <row r="18316">
          <cell r="A18316" t="str">
            <v>270610081All</v>
          </cell>
          <cell r="B18316">
            <v>28</v>
          </cell>
        </row>
        <row r="18317">
          <cell r="A18317" t="str">
            <v>271380081All</v>
          </cell>
          <cell r="B18317">
            <v>28</v>
          </cell>
        </row>
        <row r="18318">
          <cell r="A18318" t="str">
            <v>280190081All</v>
          </cell>
          <cell r="B18318">
            <v>28</v>
          </cell>
        </row>
        <row r="18319">
          <cell r="A18319" t="str">
            <v>290250091All</v>
          </cell>
          <cell r="B18319">
            <v>28</v>
          </cell>
        </row>
        <row r="18320">
          <cell r="A18320" t="str">
            <v>290370091All</v>
          </cell>
          <cell r="B18320">
            <v>28</v>
          </cell>
        </row>
        <row r="18321">
          <cell r="A18321" t="str">
            <v>290510091All</v>
          </cell>
          <cell r="B18321">
            <v>28</v>
          </cell>
        </row>
        <row r="18322">
          <cell r="A18322" t="str">
            <v>290570091All</v>
          </cell>
          <cell r="B18322">
            <v>28</v>
          </cell>
        </row>
        <row r="18323">
          <cell r="A18323" t="str">
            <v>290750091All</v>
          </cell>
          <cell r="B18323">
            <v>28</v>
          </cell>
        </row>
        <row r="18324">
          <cell r="A18324" t="str">
            <v>290990091All</v>
          </cell>
          <cell r="B18324">
            <v>28</v>
          </cell>
        </row>
        <row r="18325">
          <cell r="A18325" t="str">
            <v>291090091All</v>
          </cell>
          <cell r="B18325">
            <v>28</v>
          </cell>
        </row>
        <row r="18326">
          <cell r="A18326" t="str">
            <v>291310091All</v>
          </cell>
          <cell r="B18326">
            <v>28</v>
          </cell>
        </row>
        <row r="18327">
          <cell r="A18327" t="str">
            <v>401050016All</v>
          </cell>
          <cell r="B18327">
            <v>28</v>
          </cell>
        </row>
        <row r="18328">
          <cell r="A18328" t="str">
            <v>420530081All</v>
          </cell>
          <cell r="B18328">
            <v>28</v>
          </cell>
        </row>
        <row r="18329">
          <cell r="A18329" t="str">
            <v>421230081All</v>
          </cell>
          <cell r="B18329">
            <v>28</v>
          </cell>
        </row>
        <row r="18330">
          <cell r="A18330" t="str">
            <v>450650011All</v>
          </cell>
          <cell r="B18330">
            <v>28</v>
          </cell>
        </row>
        <row r="18331">
          <cell r="A18331" t="str">
            <v>540230081All</v>
          </cell>
          <cell r="B18331">
            <v>28</v>
          </cell>
        </row>
        <row r="18332">
          <cell r="A18332" t="str">
            <v>540250081All</v>
          </cell>
          <cell r="B18332">
            <v>28</v>
          </cell>
        </row>
        <row r="18333">
          <cell r="A18333" t="str">
            <v>540570081All</v>
          </cell>
          <cell r="B18333">
            <v>28</v>
          </cell>
        </row>
        <row r="18334">
          <cell r="A18334" t="str">
            <v>540650081All</v>
          </cell>
          <cell r="B18334">
            <v>28</v>
          </cell>
        </row>
        <row r="18335">
          <cell r="A18335" t="str">
            <v>540710081All</v>
          </cell>
          <cell r="B18335">
            <v>28</v>
          </cell>
        </row>
        <row r="18336">
          <cell r="A18336" t="str">
            <v>540750081All</v>
          </cell>
          <cell r="B18336">
            <v>28</v>
          </cell>
        </row>
        <row r="18337">
          <cell r="A18337" t="str">
            <v>540830081All</v>
          </cell>
          <cell r="B18337">
            <v>28</v>
          </cell>
        </row>
        <row r="18338">
          <cell r="A18338" t="str">
            <v>540890081All</v>
          </cell>
          <cell r="B18338">
            <v>28</v>
          </cell>
        </row>
        <row r="18339">
          <cell r="A18339" t="str">
            <v>540930081All</v>
          </cell>
          <cell r="B18339">
            <v>28</v>
          </cell>
        </row>
        <row r="18340">
          <cell r="A18340" t="str">
            <v>550510011All</v>
          </cell>
          <cell r="B18340">
            <v>28</v>
          </cell>
        </row>
        <row r="18341">
          <cell r="A18341" t="str">
            <v>550910011All</v>
          </cell>
          <cell r="B18341">
            <v>28</v>
          </cell>
        </row>
        <row r="18342">
          <cell r="A18342" t="str">
            <v>551070011All</v>
          </cell>
          <cell r="B18342">
            <v>28</v>
          </cell>
        </row>
        <row r="18343">
          <cell r="A18343" t="str">
            <v>551210011All</v>
          </cell>
          <cell r="B18343">
            <v>28</v>
          </cell>
        </row>
        <row r="18344">
          <cell r="A18344" t="str">
            <v>460850091All</v>
          </cell>
          <cell r="B18344">
            <v>27.3</v>
          </cell>
        </row>
        <row r="18345">
          <cell r="A18345" t="str">
            <v>060210016Nonirrigated</v>
          </cell>
          <cell r="B18345">
            <v>27</v>
          </cell>
        </row>
        <row r="18346">
          <cell r="A18346" t="str">
            <v>060810011All</v>
          </cell>
          <cell r="B18346">
            <v>27</v>
          </cell>
        </row>
        <row r="18347">
          <cell r="A18347" t="str">
            <v>060870011All</v>
          </cell>
          <cell r="B18347">
            <v>27</v>
          </cell>
        </row>
        <row r="18348">
          <cell r="A18348" t="str">
            <v>220070081All</v>
          </cell>
          <cell r="B18348">
            <v>27</v>
          </cell>
        </row>
        <row r="18349">
          <cell r="A18349" t="str">
            <v>220630081All</v>
          </cell>
          <cell r="B18349">
            <v>27</v>
          </cell>
        </row>
        <row r="18350">
          <cell r="A18350" t="str">
            <v>221050081All</v>
          </cell>
          <cell r="B18350">
            <v>27</v>
          </cell>
        </row>
        <row r="18351">
          <cell r="A18351" t="str">
            <v>260850081All</v>
          </cell>
          <cell r="B18351">
            <v>27</v>
          </cell>
        </row>
        <row r="18352">
          <cell r="A18352" t="str">
            <v>291690081All</v>
          </cell>
          <cell r="B18352">
            <v>27</v>
          </cell>
        </row>
        <row r="18353">
          <cell r="A18353" t="str">
            <v>310130051All</v>
          </cell>
          <cell r="B18353">
            <v>27</v>
          </cell>
        </row>
        <row r="18354">
          <cell r="A18354" t="str">
            <v>310750016All</v>
          </cell>
          <cell r="B18354">
            <v>27</v>
          </cell>
        </row>
        <row r="18355">
          <cell r="A18355" t="str">
            <v>310910016All</v>
          </cell>
          <cell r="B18355">
            <v>27</v>
          </cell>
        </row>
        <row r="18356">
          <cell r="A18356" t="str">
            <v>311230051All</v>
          </cell>
          <cell r="B18356">
            <v>27</v>
          </cell>
        </row>
        <row r="18357">
          <cell r="A18357" t="str">
            <v>311570051All</v>
          </cell>
          <cell r="B18357">
            <v>27</v>
          </cell>
        </row>
        <row r="18358">
          <cell r="A18358" t="str">
            <v>311650051All</v>
          </cell>
          <cell r="B18358">
            <v>27</v>
          </cell>
        </row>
        <row r="18359">
          <cell r="A18359" t="str">
            <v>311710016All</v>
          </cell>
          <cell r="B18359">
            <v>27</v>
          </cell>
        </row>
        <row r="18360">
          <cell r="A18360" t="str">
            <v>350430011All</v>
          </cell>
          <cell r="B18360">
            <v>27</v>
          </cell>
        </row>
        <row r="18361">
          <cell r="A18361" t="str">
            <v>390130081All</v>
          </cell>
          <cell r="B18361">
            <v>27</v>
          </cell>
        </row>
        <row r="18362">
          <cell r="A18362" t="str">
            <v>391110081All</v>
          </cell>
          <cell r="B18362">
            <v>27</v>
          </cell>
        </row>
        <row r="18363">
          <cell r="A18363" t="str">
            <v>391210081All</v>
          </cell>
          <cell r="B18363">
            <v>27</v>
          </cell>
        </row>
        <row r="18364">
          <cell r="A18364" t="str">
            <v>400310091All</v>
          </cell>
          <cell r="B18364">
            <v>27</v>
          </cell>
        </row>
        <row r="18365">
          <cell r="A18365" t="str">
            <v>420330081All</v>
          </cell>
          <cell r="B18365">
            <v>27</v>
          </cell>
        </row>
        <row r="18366">
          <cell r="A18366" t="str">
            <v>421030081All</v>
          </cell>
          <cell r="B18366">
            <v>27</v>
          </cell>
        </row>
        <row r="18367">
          <cell r="A18367" t="str">
            <v>450130051All</v>
          </cell>
          <cell r="B18367">
            <v>27</v>
          </cell>
        </row>
        <row r="18368">
          <cell r="A18368" t="str">
            <v>450210051All</v>
          </cell>
          <cell r="B18368">
            <v>27</v>
          </cell>
        </row>
        <row r="18369">
          <cell r="A18369" t="str">
            <v>450210711All</v>
          </cell>
          <cell r="B18369">
            <v>27</v>
          </cell>
        </row>
        <row r="18370">
          <cell r="A18370" t="str">
            <v>450290051All</v>
          </cell>
          <cell r="B18370">
            <v>27</v>
          </cell>
        </row>
        <row r="18371">
          <cell r="A18371" t="str">
            <v>450370051All</v>
          </cell>
          <cell r="B18371">
            <v>27</v>
          </cell>
        </row>
        <row r="18372">
          <cell r="A18372" t="str">
            <v>450430051All</v>
          </cell>
          <cell r="B18372">
            <v>27</v>
          </cell>
        </row>
        <row r="18373">
          <cell r="A18373" t="str">
            <v>450450051All</v>
          </cell>
          <cell r="B18373">
            <v>27</v>
          </cell>
        </row>
        <row r="18374">
          <cell r="A18374" t="str">
            <v>450470051All</v>
          </cell>
          <cell r="B18374">
            <v>27</v>
          </cell>
        </row>
        <row r="18375">
          <cell r="A18375" t="str">
            <v>450510051All</v>
          </cell>
          <cell r="B18375">
            <v>27</v>
          </cell>
        </row>
        <row r="18376">
          <cell r="A18376" t="str">
            <v>450530051All</v>
          </cell>
          <cell r="B18376">
            <v>27</v>
          </cell>
        </row>
        <row r="18377">
          <cell r="A18377" t="str">
            <v>450650051All</v>
          </cell>
          <cell r="B18377">
            <v>27</v>
          </cell>
        </row>
        <row r="18378">
          <cell r="A18378" t="str">
            <v>450770051All</v>
          </cell>
          <cell r="B18378">
            <v>27</v>
          </cell>
        </row>
        <row r="18379">
          <cell r="A18379" t="str">
            <v>450870051All</v>
          </cell>
          <cell r="B18379">
            <v>27</v>
          </cell>
        </row>
        <row r="18380">
          <cell r="A18380" t="str">
            <v>471270081All</v>
          </cell>
          <cell r="B18380">
            <v>27</v>
          </cell>
        </row>
        <row r="18381">
          <cell r="A18381" t="str">
            <v>550990011All</v>
          </cell>
          <cell r="B18381">
            <v>27</v>
          </cell>
        </row>
        <row r="18382">
          <cell r="A18382" t="str">
            <v>310450051All</v>
          </cell>
          <cell r="B18382">
            <v>26.95</v>
          </cell>
        </row>
        <row r="18383">
          <cell r="A18383" t="str">
            <v>517400081All</v>
          </cell>
          <cell r="B18383">
            <v>26.6</v>
          </cell>
        </row>
        <row r="18384">
          <cell r="A18384" t="str">
            <v>010230081All</v>
          </cell>
          <cell r="B18384">
            <v>26</v>
          </cell>
        </row>
        <row r="18385">
          <cell r="A18385" t="str">
            <v>050130081All</v>
          </cell>
          <cell r="B18385">
            <v>26</v>
          </cell>
        </row>
        <row r="18386">
          <cell r="A18386" t="str">
            <v>051270011All</v>
          </cell>
          <cell r="B18386">
            <v>26</v>
          </cell>
        </row>
        <row r="18387">
          <cell r="A18387" t="str">
            <v>180250011All</v>
          </cell>
          <cell r="B18387">
            <v>26</v>
          </cell>
        </row>
        <row r="18388">
          <cell r="A18388" t="str">
            <v>245100081All</v>
          </cell>
          <cell r="B18388">
            <v>26</v>
          </cell>
        </row>
        <row r="18389">
          <cell r="A18389" t="str">
            <v>311230081All</v>
          </cell>
          <cell r="B18389">
            <v>26</v>
          </cell>
        </row>
        <row r="18390">
          <cell r="A18390" t="str">
            <v>311570081All</v>
          </cell>
          <cell r="B18390">
            <v>26</v>
          </cell>
        </row>
        <row r="18391">
          <cell r="A18391" t="str">
            <v>340270081All</v>
          </cell>
          <cell r="B18391">
            <v>26</v>
          </cell>
        </row>
        <row r="18392">
          <cell r="A18392" t="str">
            <v>340370081All</v>
          </cell>
          <cell r="B18392">
            <v>26</v>
          </cell>
        </row>
        <row r="18393">
          <cell r="A18393" t="str">
            <v>350470011All</v>
          </cell>
          <cell r="B18393">
            <v>26</v>
          </cell>
        </row>
        <row r="18394">
          <cell r="A18394" t="str">
            <v>400330091All</v>
          </cell>
          <cell r="B18394">
            <v>26</v>
          </cell>
        </row>
        <row r="18395">
          <cell r="A18395" t="str">
            <v>400410016All</v>
          </cell>
          <cell r="B18395">
            <v>26</v>
          </cell>
        </row>
        <row r="18396">
          <cell r="A18396" t="str">
            <v>400750091All</v>
          </cell>
          <cell r="B18396">
            <v>26</v>
          </cell>
        </row>
        <row r="18397">
          <cell r="A18397" t="str">
            <v>401410091All</v>
          </cell>
          <cell r="B18397">
            <v>26</v>
          </cell>
        </row>
        <row r="18398">
          <cell r="A18398" t="str">
            <v>461230091All</v>
          </cell>
          <cell r="B18398">
            <v>25.9</v>
          </cell>
        </row>
        <row r="18399">
          <cell r="A18399" t="str">
            <v>517100081All</v>
          </cell>
          <cell r="B18399">
            <v>25.9</v>
          </cell>
        </row>
        <row r="18400">
          <cell r="A18400" t="str">
            <v>517900081All</v>
          </cell>
          <cell r="B18400">
            <v>25.9</v>
          </cell>
        </row>
        <row r="18401">
          <cell r="A18401" t="str">
            <v>518200081All</v>
          </cell>
          <cell r="B18401">
            <v>25.9</v>
          </cell>
        </row>
        <row r="18402">
          <cell r="A18402" t="str">
            <v>011150081All</v>
          </cell>
          <cell r="B18402">
            <v>25</v>
          </cell>
        </row>
        <row r="18403">
          <cell r="A18403" t="str">
            <v>050110081All</v>
          </cell>
          <cell r="B18403">
            <v>25</v>
          </cell>
        </row>
        <row r="18404">
          <cell r="A18404" t="str">
            <v>050250081All</v>
          </cell>
          <cell r="B18404">
            <v>25</v>
          </cell>
        </row>
        <row r="18405">
          <cell r="A18405" t="str">
            <v>210050081All</v>
          </cell>
          <cell r="B18405">
            <v>25</v>
          </cell>
        </row>
        <row r="18406">
          <cell r="A18406" t="str">
            <v>210130081All</v>
          </cell>
          <cell r="B18406">
            <v>25</v>
          </cell>
        </row>
        <row r="18407">
          <cell r="A18407" t="str">
            <v>210190081All</v>
          </cell>
          <cell r="B18407">
            <v>25</v>
          </cell>
        </row>
        <row r="18408">
          <cell r="A18408" t="str">
            <v>210230081All</v>
          </cell>
          <cell r="B18408">
            <v>25</v>
          </cell>
        </row>
        <row r="18409">
          <cell r="A18409" t="str">
            <v>210250081All</v>
          </cell>
          <cell r="B18409">
            <v>25</v>
          </cell>
        </row>
        <row r="18410">
          <cell r="A18410" t="str">
            <v>210370081All</v>
          </cell>
          <cell r="B18410">
            <v>25</v>
          </cell>
        </row>
        <row r="18411">
          <cell r="A18411" t="str">
            <v>210430081All</v>
          </cell>
          <cell r="B18411">
            <v>25</v>
          </cell>
        </row>
        <row r="18412">
          <cell r="A18412" t="str">
            <v>210510081All</v>
          </cell>
          <cell r="B18412">
            <v>25</v>
          </cell>
        </row>
        <row r="18413">
          <cell r="A18413" t="str">
            <v>210630081All</v>
          </cell>
          <cell r="B18413">
            <v>25</v>
          </cell>
        </row>
        <row r="18414">
          <cell r="A18414" t="str">
            <v>210650081All</v>
          </cell>
          <cell r="B18414">
            <v>25</v>
          </cell>
        </row>
        <row r="18415">
          <cell r="A18415" t="str">
            <v>210710081All</v>
          </cell>
          <cell r="B18415">
            <v>25</v>
          </cell>
        </row>
        <row r="18416">
          <cell r="A18416" t="str">
            <v>210730081All</v>
          </cell>
          <cell r="B18416">
            <v>25</v>
          </cell>
        </row>
        <row r="18417">
          <cell r="A18417" t="str">
            <v>210790081All</v>
          </cell>
          <cell r="B18417">
            <v>25</v>
          </cell>
        </row>
        <row r="18418">
          <cell r="A18418" t="str">
            <v>210810081All</v>
          </cell>
          <cell r="B18418">
            <v>25</v>
          </cell>
        </row>
        <row r="18419">
          <cell r="A18419" t="str">
            <v>210950081All</v>
          </cell>
          <cell r="B18419">
            <v>25</v>
          </cell>
        </row>
        <row r="18420">
          <cell r="A18420" t="str">
            <v>211090081All</v>
          </cell>
          <cell r="B18420">
            <v>25</v>
          </cell>
        </row>
        <row r="18421">
          <cell r="A18421" t="str">
            <v>211150081All</v>
          </cell>
          <cell r="B18421">
            <v>25</v>
          </cell>
        </row>
        <row r="18422">
          <cell r="A18422" t="str">
            <v>211170081All</v>
          </cell>
          <cell r="B18422">
            <v>25</v>
          </cell>
        </row>
        <row r="18423">
          <cell r="A18423" t="str">
            <v>211190081All</v>
          </cell>
          <cell r="B18423">
            <v>25</v>
          </cell>
        </row>
        <row r="18424">
          <cell r="A18424" t="str">
            <v>211210081All</v>
          </cell>
          <cell r="B18424">
            <v>25</v>
          </cell>
        </row>
        <row r="18425">
          <cell r="A18425" t="str">
            <v>211250081All</v>
          </cell>
          <cell r="B18425">
            <v>25</v>
          </cell>
        </row>
        <row r="18426">
          <cell r="A18426" t="str">
            <v>211270081All</v>
          </cell>
          <cell r="B18426">
            <v>25</v>
          </cell>
        </row>
        <row r="18427">
          <cell r="A18427" t="str">
            <v>211290081All</v>
          </cell>
          <cell r="B18427">
            <v>25</v>
          </cell>
        </row>
        <row r="18428">
          <cell r="A18428" t="str">
            <v>211310081All</v>
          </cell>
          <cell r="B18428">
            <v>25</v>
          </cell>
        </row>
        <row r="18429">
          <cell r="A18429" t="str">
            <v>211330081All</v>
          </cell>
          <cell r="B18429">
            <v>25</v>
          </cell>
        </row>
        <row r="18430">
          <cell r="A18430" t="str">
            <v>211470081All</v>
          </cell>
          <cell r="B18430">
            <v>25</v>
          </cell>
        </row>
        <row r="18431">
          <cell r="A18431" t="str">
            <v>211530081All</v>
          </cell>
          <cell r="B18431">
            <v>25</v>
          </cell>
        </row>
        <row r="18432">
          <cell r="A18432" t="str">
            <v>211590081All</v>
          </cell>
          <cell r="B18432">
            <v>25</v>
          </cell>
        </row>
        <row r="18433">
          <cell r="A18433" t="str">
            <v>211650081All</v>
          </cell>
          <cell r="B18433">
            <v>25</v>
          </cell>
        </row>
        <row r="18434">
          <cell r="A18434" t="str">
            <v>211750081All</v>
          </cell>
          <cell r="B18434">
            <v>25</v>
          </cell>
        </row>
        <row r="18435">
          <cell r="A18435" t="str">
            <v>211810081All</v>
          </cell>
          <cell r="B18435">
            <v>25</v>
          </cell>
        </row>
        <row r="18436">
          <cell r="A18436" t="str">
            <v>211870081All</v>
          </cell>
          <cell r="B18436">
            <v>25</v>
          </cell>
        </row>
        <row r="18437">
          <cell r="A18437" t="str">
            <v>211890081All</v>
          </cell>
          <cell r="B18437">
            <v>25</v>
          </cell>
        </row>
        <row r="18438">
          <cell r="A18438" t="str">
            <v>211930081All</v>
          </cell>
          <cell r="B18438">
            <v>25</v>
          </cell>
        </row>
        <row r="18439">
          <cell r="A18439" t="str">
            <v>211950081All</v>
          </cell>
          <cell r="B18439">
            <v>25</v>
          </cell>
        </row>
        <row r="18440">
          <cell r="A18440" t="str">
            <v>212010081All</v>
          </cell>
          <cell r="B18440">
            <v>25</v>
          </cell>
        </row>
        <row r="18441">
          <cell r="A18441" t="str">
            <v>212030081All</v>
          </cell>
          <cell r="B18441">
            <v>25</v>
          </cell>
        </row>
        <row r="18442">
          <cell r="A18442" t="str">
            <v>212350081All</v>
          </cell>
          <cell r="B18442">
            <v>25</v>
          </cell>
        </row>
        <row r="18443">
          <cell r="A18443" t="str">
            <v>212370081All</v>
          </cell>
          <cell r="B18443">
            <v>25</v>
          </cell>
        </row>
        <row r="18444">
          <cell r="A18444" t="str">
            <v>260090081All</v>
          </cell>
          <cell r="B18444">
            <v>25</v>
          </cell>
        </row>
        <row r="18445">
          <cell r="A18445" t="str">
            <v>260190081All</v>
          </cell>
          <cell r="B18445">
            <v>25</v>
          </cell>
        </row>
        <row r="18446">
          <cell r="A18446" t="str">
            <v>260290081All</v>
          </cell>
          <cell r="B18446">
            <v>25</v>
          </cell>
        </row>
        <row r="18447">
          <cell r="A18447" t="str">
            <v>260310081All</v>
          </cell>
          <cell r="B18447">
            <v>25</v>
          </cell>
        </row>
        <row r="18448">
          <cell r="A18448" t="str">
            <v>260390081All</v>
          </cell>
          <cell r="B18448">
            <v>25</v>
          </cell>
        </row>
        <row r="18449">
          <cell r="A18449" t="str">
            <v>260470081All</v>
          </cell>
          <cell r="B18449">
            <v>25</v>
          </cell>
        </row>
        <row r="18450">
          <cell r="A18450" t="str">
            <v>260890081All</v>
          </cell>
          <cell r="B18450">
            <v>25</v>
          </cell>
        </row>
        <row r="18451">
          <cell r="A18451" t="str">
            <v>261010081All</v>
          </cell>
          <cell r="B18451">
            <v>25</v>
          </cell>
        </row>
        <row r="18452">
          <cell r="A18452" t="str">
            <v>261350081All</v>
          </cell>
          <cell r="B18452">
            <v>25</v>
          </cell>
        </row>
        <row r="18453">
          <cell r="A18453" t="str">
            <v>261370081All</v>
          </cell>
          <cell r="B18453">
            <v>25</v>
          </cell>
        </row>
        <row r="18454">
          <cell r="A18454" t="str">
            <v>261430081All</v>
          </cell>
          <cell r="B18454">
            <v>25</v>
          </cell>
        </row>
        <row r="18455">
          <cell r="A18455" t="str">
            <v>291610081All</v>
          </cell>
          <cell r="B18455">
            <v>25</v>
          </cell>
        </row>
        <row r="18456">
          <cell r="A18456" t="str">
            <v>310130081All</v>
          </cell>
          <cell r="B18456">
            <v>25</v>
          </cell>
        </row>
        <row r="18457">
          <cell r="A18457" t="str">
            <v>310450081All</v>
          </cell>
          <cell r="B18457">
            <v>25</v>
          </cell>
        </row>
        <row r="18458">
          <cell r="A18458" t="str">
            <v>310570016Nonirrigated</v>
          </cell>
          <cell r="B18458">
            <v>25</v>
          </cell>
        </row>
        <row r="18459">
          <cell r="A18459" t="str">
            <v>311650081All</v>
          </cell>
          <cell r="B18459">
            <v>25</v>
          </cell>
        </row>
        <row r="18460">
          <cell r="A18460" t="str">
            <v>400650091Irrigated</v>
          </cell>
          <cell r="B18460">
            <v>25</v>
          </cell>
        </row>
        <row r="18461">
          <cell r="A18461" t="str">
            <v>400710091All</v>
          </cell>
          <cell r="B18461">
            <v>25</v>
          </cell>
        </row>
        <row r="18462">
          <cell r="A18462" t="str">
            <v>400770011All</v>
          </cell>
          <cell r="B18462">
            <v>25</v>
          </cell>
        </row>
        <row r="18463">
          <cell r="A18463" t="str">
            <v>401030091All</v>
          </cell>
          <cell r="B18463">
            <v>25</v>
          </cell>
        </row>
        <row r="18464">
          <cell r="A18464" t="str">
            <v>401270011All</v>
          </cell>
          <cell r="B18464">
            <v>25</v>
          </cell>
        </row>
        <row r="18465">
          <cell r="A18465" t="str">
            <v>420030081All</v>
          </cell>
          <cell r="B18465">
            <v>25</v>
          </cell>
        </row>
        <row r="18466">
          <cell r="A18466" t="str">
            <v>420590081All</v>
          </cell>
          <cell r="B18466">
            <v>25</v>
          </cell>
        </row>
        <row r="18467">
          <cell r="A18467" t="str">
            <v>500030081All</v>
          </cell>
          <cell r="B18467">
            <v>25</v>
          </cell>
        </row>
        <row r="18468">
          <cell r="A18468" t="str">
            <v>500210081All</v>
          </cell>
          <cell r="B18468">
            <v>25</v>
          </cell>
        </row>
        <row r="18469">
          <cell r="A18469" t="str">
            <v>540010081All</v>
          </cell>
          <cell r="B18469">
            <v>25</v>
          </cell>
        </row>
        <row r="18470">
          <cell r="A18470" t="str">
            <v>540090081All</v>
          </cell>
          <cell r="B18470">
            <v>25</v>
          </cell>
        </row>
        <row r="18471">
          <cell r="A18471" t="str">
            <v>540170081All</v>
          </cell>
          <cell r="B18471">
            <v>25</v>
          </cell>
        </row>
        <row r="18472">
          <cell r="A18472" t="str">
            <v>540290081All</v>
          </cell>
          <cell r="B18472">
            <v>25</v>
          </cell>
        </row>
        <row r="18473">
          <cell r="A18473" t="str">
            <v>540330081All</v>
          </cell>
          <cell r="B18473">
            <v>25</v>
          </cell>
        </row>
        <row r="18474">
          <cell r="A18474" t="str">
            <v>540410081All</v>
          </cell>
          <cell r="B18474">
            <v>25</v>
          </cell>
        </row>
        <row r="18475">
          <cell r="A18475" t="str">
            <v>540490081All</v>
          </cell>
          <cell r="B18475">
            <v>25</v>
          </cell>
        </row>
        <row r="18476">
          <cell r="A18476" t="str">
            <v>540510081All</v>
          </cell>
          <cell r="B18476">
            <v>25</v>
          </cell>
        </row>
        <row r="18477">
          <cell r="A18477" t="str">
            <v>540610081All</v>
          </cell>
          <cell r="B18477">
            <v>25</v>
          </cell>
        </row>
        <row r="18478">
          <cell r="A18478" t="str">
            <v>540690081All</v>
          </cell>
          <cell r="B18478">
            <v>25</v>
          </cell>
        </row>
        <row r="18479">
          <cell r="A18479" t="str">
            <v>540730081All</v>
          </cell>
          <cell r="B18479">
            <v>25</v>
          </cell>
        </row>
        <row r="18480">
          <cell r="A18480" t="str">
            <v>540770081All</v>
          </cell>
          <cell r="B18480">
            <v>25</v>
          </cell>
        </row>
        <row r="18481">
          <cell r="A18481" t="str">
            <v>540850081All</v>
          </cell>
          <cell r="B18481">
            <v>25</v>
          </cell>
        </row>
        <row r="18482">
          <cell r="A18482" t="str">
            <v>540910081All</v>
          </cell>
          <cell r="B18482">
            <v>25</v>
          </cell>
        </row>
        <row r="18483">
          <cell r="A18483" t="str">
            <v>540950081All</v>
          </cell>
          <cell r="B18483">
            <v>25</v>
          </cell>
        </row>
        <row r="18484">
          <cell r="A18484" t="str">
            <v>540970081All</v>
          </cell>
          <cell r="B18484">
            <v>25</v>
          </cell>
        </row>
        <row r="18485">
          <cell r="A18485" t="str">
            <v>541030081All</v>
          </cell>
          <cell r="B18485">
            <v>25</v>
          </cell>
        </row>
        <row r="18486">
          <cell r="A18486" t="str">
            <v>541070081All</v>
          </cell>
          <cell r="B18486">
            <v>25</v>
          </cell>
        </row>
        <row r="18487">
          <cell r="A18487" t="str">
            <v>550030011All</v>
          </cell>
          <cell r="B18487">
            <v>25</v>
          </cell>
        </row>
        <row r="18488">
          <cell r="A18488" t="str">
            <v>551130011All</v>
          </cell>
          <cell r="B18488">
            <v>25</v>
          </cell>
        </row>
        <row r="18489">
          <cell r="A18489" t="str">
            <v>460070041Nonirrigated</v>
          </cell>
          <cell r="B18489">
            <v>24.5</v>
          </cell>
        </row>
        <row r="18490">
          <cell r="A18490" t="str">
            <v>460330041Nonirrigated</v>
          </cell>
          <cell r="B18490">
            <v>24.5</v>
          </cell>
        </row>
        <row r="18491">
          <cell r="A18491" t="str">
            <v>460530091All</v>
          </cell>
          <cell r="B18491">
            <v>24.5</v>
          </cell>
        </row>
        <row r="18492">
          <cell r="A18492" t="str">
            <v>461130041All</v>
          </cell>
          <cell r="B18492">
            <v>24.5</v>
          </cell>
        </row>
        <row r="18493">
          <cell r="A18493" t="str">
            <v>010170081All</v>
          </cell>
          <cell r="B18493">
            <v>24</v>
          </cell>
        </row>
        <row r="18494">
          <cell r="A18494" t="str">
            <v>010370081All</v>
          </cell>
          <cell r="B18494">
            <v>24</v>
          </cell>
        </row>
        <row r="18495">
          <cell r="A18495" t="str">
            <v>010730081All</v>
          </cell>
          <cell r="B18495">
            <v>24</v>
          </cell>
        </row>
        <row r="18496">
          <cell r="A18496" t="str">
            <v>011110081All</v>
          </cell>
          <cell r="B18496">
            <v>24</v>
          </cell>
        </row>
        <row r="18497">
          <cell r="A18497" t="str">
            <v>011230081All</v>
          </cell>
          <cell r="B18497">
            <v>24</v>
          </cell>
        </row>
        <row r="18498">
          <cell r="A18498" t="str">
            <v>050490081All</v>
          </cell>
          <cell r="B18498">
            <v>24</v>
          </cell>
        </row>
        <row r="18499">
          <cell r="A18499" t="str">
            <v>051390081All</v>
          </cell>
          <cell r="B18499">
            <v>24</v>
          </cell>
        </row>
        <row r="18500">
          <cell r="A18500" t="str">
            <v>221150081All</v>
          </cell>
          <cell r="B18500">
            <v>24</v>
          </cell>
        </row>
        <row r="18501">
          <cell r="A18501" t="str">
            <v>240230081All</v>
          </cell>
          <cell r="B18501">
            <v>24</v>
          </cell>
        </row>
        <row r="18502">
          <cell r="A18502" t="str">
            <v>280230081All</v>
          </cell>
          <cell r="B18502">
            <v>24</v>
          </cell>
        </row>
        <row r="18503">
          <cell r="A18503" t="str">
            <v>280350081All</v>
          </cell>
          <cell r="B18503">
            <v>24</v>
          </cell>
        </row>
        <row r="18504">
          <cell r="A18504" t="str">
            <v>280450081All</v>
          </cell>
          <cell r="B18504">
            <v>24</v>
          </cell>
        </row>
        <row r="18505">
          <cell r="A18505" t="str">
            <v>280470081All</v>
          </cell>
          <cell r="B18505">
            <v>24</v>
          </cell>
        </row>
        <row r="18506">
          <cell r="A18506" t="str">
            <v>281310081All</v>
          </cell>
          <cell r="B18506">
            <v>24</v>
          </cell>
        </row>
        <row r="18507">
          <cell r="A18507" t="str">
            <v>400030091All</v>
          </cell>
          <cell r="B18507">
            <v>24</v>
          </cell>
        </row>
        <row r="18508">
          <cell r="A18508" t="str">
            <v>460750091All</v>
          </cell>
          <cell r="B18508">
            <v>23.1</v>
          </cell>
        </row>
        <row r="18509">
          <cell r="A18509" t="str">
            <v>461210091All</v>
          </cell>
          <cell r="B18509">
            <v>23.1</v>
          </cell>
        </row>
        <row r="18510">
          <cell r="A18510" t="str">
            <v>011270081All</v>
          </cell>
          <cell r="B18510">
            <v>23</v>
          </cell>
        </row>
        <row r="18511">
          <cell r="A18511" t="str">
            <v>011330081All</v>
          </cell>
          <cell r="B18511">
            <v>23</v>
          </cell>
        </row>
        <row r="18512">
          <cell r="A18512" t="str">
            <v>051350081All</v>
          </cell>
          <cell r="B18512">
            <v>23</v>
          </cell>
        </row>
        <row r="18513">
          <cell r="A18513" t="str">
            <v>060010091All</v>
          </cell>
          <cell r="B18513">
            <v>23</v>
          </cell>
        </row>
        <row r="18514">
          <cell r="A18514" t="str">
            <v>060130091All</v>
          </cell>
          <cell r="B18514">
            <v>23</v>
          </cell>
        </row>
        <row r="18515">
          <cell r="A18515" t="str">
            <v>060330091All</v>
          </cell>
          <cell r="B18515">
            <v>23</v>
          </cell>
        </row>
        <row r="18516">
          <cell r="A18516" t="str">
            <v>060410091All</v>
          </cell>
          <cell r="B18516">
            <v>23</v>
          </cell>
        </row>
        <row r="18517">
          <cell r="A18517" t="str">
            <v>060550091All</v>
          </cell>
          <cell r="B18517">
            <v>23</v>
          </cell>
        </row>
        <row r="18518">
          <cell r="A18518" t="str">
            <v>060690091All</v>
          </cell>
          <cell r="B18518">
            <v>23</v>
          </cell>
        </row>
        <row r="18519">
          <cell r="A18519" t="str">
            <v>060810091All</v>
          </cell>
          <cell r="B18519">
            <v>23</v>
          </cell>
        </row>
        <row r="18520">
          <cell r="A18520" t="str">
            <v>060850091All</v>
          </cell>
          <cell r="B18520">
            <v>23</v>
          </cell>
        </row>
        <row r="18521">
          <cell r="A18521" t="str">
            <v>060870091All</v>
          </cell>
          <cell r="B18521">
            <v>23</v>
          </cell>
        </row>
        <row r="18522">
          <cell r="A18522" t="str">
            <v>060970091All</v>
          </cell>
          <cell r="B18522">
            <v>23</v>
          </cell>
        </row>
        <row r="18523">
          <cell r="A18523" t="str">
            <v>080050051All</v>
          </cell>
          <cell r="B18523">
            <v>23</v>
          </cell>
        </row>
        <row r="18524">
          <cell r="A18524" t="str">
            <v>130570081All</v>
          </cell>
          <cell r="B18524">
            <v>23</v>
          </cell>
        </row>
        <row r="18525">
          <cell r="A18525" t="str">
            <v>130670081All</v>
          </cell>
          <cell r="B18525">
            <v>23</v>
          </cell>
        </row>
        <row r="18526">
          <cell r="A18526" t="str">
            <v>130890081All</v>
          </cell>
          <cell r="B18526">
            <v>23</v>
          </cell>
        </row>
        <row r="18527">
          <cell r="A18527" t="str">
            <v>131010081All</v>
          </cell>
          <cell r="B18527">
            <v>23</v>
          </cell>
        </row>
        <row r="18528">
          <cell r="A18528" t="str">
            <v>131110081All</v>
          </cell>
          <cell r="B18528">
            <v>23</v>
          </cell>
        </row>
        <row r="18529">
          <cell r="A18529" t="str">
            <v>131170081All</v>
          </cell>
          <cell r="B18529">
            <v>23</v>
          </cell>
        </row>
        <row r="18530">
          <cell r="A18530" t="str">
            <v>131210081All</v>
          </cell>
          <cell r="B18530">
            <v>23</v>
          </cell>
        </row>
        <row r="18531">
          <cell r="A18531" t="str">
            <v>131230081All</v>
          </cell>
          <cell r="B18531">
            <v>23</v>
          </cell>
        </row>
        <row r="18532">
          <cell r="A18532" t="str">
            <v>131350081All</v>
          </cell>
          <cell r="B18532">
            <v>23</v>
          </cell>
        </row>
        <row r="18533">
          <cell r="A18533" t="str">
            <v>131370081All</v>
          </cell>
          <cell r="B18533">
            <v>23</v>
          </cell>
        </row>
        <row r="18534">
          <cell r="A18534" t="str">
            <v>131390081All</v>
          </cell>
          <cell r="B18534">
            <v>23</v>
          </cell>
        </row>
        <row r="18535">
          <cell r="A18535" t="str">
            <v>131870081All</v>
          </cell>
          <cell r="B18535">
            <v>23</v>
          </cell>
        </row>
        <row r="18536">
          <cell r="A18536" t="str">
            <v>132230081All</v>
          </cell>
          <cell r="B18536">
            <v>23</v>
          </cell>
        </row>
        <row r="18537">
          <cell r="A18537" t="str">
            <v>132270081All</v>
          </cell>
          <cell r="B18537">
            <v>23</v>
          </cell>
        </row>
        <row r="18538">
          <cell r="A18538" t="str">
            <v>132410081All</v>
          </cell>
          <cell r="B18538">
            <v>23</v>
          </cell>
        </row>
        <row r="18539">
          <cell r="A18539" t="str">
            <v>132570081All</v>
          </cell>
          <cell r="B18539">
            <v>23</v>
          </cell>
        </row>
        <row r="18540">
          <cell r="A18540" t="str">
            <v>132810081All</v>
          </cell>
          <cell r="B18540">
            <v>23</v>
          </cell>
        </row>
        <row r="18541">
          <cell r="A18541" t="str">
            <v>132910081All</v>
          </cell>
          <cell r="B18541">
            <v>23</v>
          </cell>
        </row>
        <row r="18542">
          <cell r="A18542" t="str">
            <v>220130081All</v>
          </cell>
          <cell r="B18542">
            <v>23</v>
          </cell>
        </row>
        <row r="18543">
          <cell r="A18543" t="str">
            <v>220270081All</v>
          </cell>
          <cell r="B18543">
            <v>23</v>
          </cell>
        </row>
        <row r="18544">
          <cell r="A18544" t="str">
            <v>220850081All</v>
          </cell>
          <cell r="B18544">
            <v>23</v>
          </cell>
        </row>
        <row r="18545">
          <cell r="A18545" t="str">
            <v>280750081All</v>
          </cell>
          <cell r="B18545">
            <v>23</v>
          </cell>
        </row>
        <row r="18546">
          <cell r="A18546" t="str">
            <v>290290081All</v>
          </cell>
          <cell r="B18546">
            <v>23</v>
          </cell>
        </row>
        <row r="18547">
          <cell r="A18547" t="str">
            <v>290350081All</v>
          </cell>
          <cell r="B18547">
            <v>23</v>
          </cell>
        </row>
        <row r="18548">
          <cell r="A18548" t="str">
            <v>290430081All</v>
          </cell>
          <cell r="B18548">
            <v>23</v>
          </cell>
        </row>
        <row r="18549">
          <cell r="A18549" t="str">
            <v>290650081All</v>
          </cell>
          <cell r="B18549">
            <v>23</v>
          </cell>
        </row>
        <row r="18550">
          <cell r="A18550" t="str">
            <v>290670081All</v>
          </cell>
          <cell r="B18550">
            <v>23</v>
          </cell>
        </row>
        <row r="18551">
          <cell r="A18551" t="str">
            <v>290930081All</v>
          </cell>
          <cell r="B18551">
            <v>23</v>
          </cell>
        </row>
        <row r="18552">
          <cell r="A18552" t="str">
            <v>291190081All</v>
          </cell>
          <cell r="B18552">
            <v>23</v>
          </cell>
        </row>
        <row r="18553">
          <cell r="A18553" t="str">
            <v>291490081All</v>
          </cell>
          <cell r="B18553">
            <v>23</v>
          </cell>
        </row>
        <row r="18554">
          <cell r="A18554" t="str">
            <v>291530081All</v>
          </cell>
          <cell r="B18554">
            <v>23</v>
          </cell>
        </row>
        <row r="18555">
          <cell r="A18555" t="str">
            <v>291790081All</v>
          </cell>
          <cell r="B18555">
            <v>23</v>
          </cell>
        </row>
        <row r="18556">
          <cell r="A18556" t="str">
            <v>292030081All</v>
          </cell>
          <cell r="B18556">
            <v>23</v>
          </cell>
        </row>
        <row r="18557">
          <cell r="A18557" t="str">
            <v>292090081All</v>
          </cell>
          <cell r="B18557">
            <v>23</v>
          </cell>
        </row>
        <row r="18558">
          <cell r="A18558" t="str">
            <v>292130081All</v>
          </cell>
          <cell r="B18558">
            <v>23</v>
          </cell>
        </row>
        <row r="18559">
          <cell r="A18559" t="str">
            <v>292150081All</v>
          </cell>
          <cell r="B18559">
            <v>23</v>
          </cell>
        </row>
        <row r="18560">
          <cell r="A18560" t="str">
            <v>292210081All</v>
          </cell>
          <cell r="B18560">
            <v>23</v>
          </cell>
        </row>
        <row r="18561">
          <cell r="A18561" t="str">
            <v>292290081All</v>
          </cell>
          <cell r="B18561">
            <v>23</v>
          </cell>
        </row>
        <row r="18562">
          <cell r="A18562" t="str">
            <v>295100081All</v>
          </cell>
          <cell r="B18562">
            <v>23</v>
          </cell>
        </row>
        <row r="18563">
          <cell r="A18563" t="str">
            <v>310070051All</v>
          </cell>
          <cell r="B18563">
            <v>23</v>
          </cell>
        </row>
        <row r="18564">
          <cell r="A18564" t="str">
            <v>311050051All</v>
          </cell>
          <cell r="B18564">
            <v>23</v>
          </cell>
        </row>
        <row r="18565">
          <cell r="A18565" t="str">
            <v>370550051All</v>
          </cell>
          <cell r="B18565">
            <v>23</v>
          </cell>
        </row>
        <row r="18566">
          <cell r="A18566" t="str">
            <v>371190051All</v>
          </cell>
          <cell r="B18566">
            <v>23</v>
          </cell>
        </row>
        <row r="18567">
          <cell r="A18567" t="str">
            <v>470010081All</v>
          </cell>
          <cell r="B18567">
            <v>23</v>
          </cell>
        </row>
        <row r="18568">
          <cell r="A18568" t="str">
            <v>470130081All</v>
          </cell>
          <cell r="B18568">
            <v>23</v>
          </cell>
        </row>
        <row r="18569">
          <cell r="A18569" t="str">
            <v>470190081All</v>
          </cell>
          <cell r="B18569">
            <v>23</v>
          </cell>
        </row>
        <row r="18570">
          <cell r="A18570" t="str">
            <v>470250081All</v>
          </cell>
          <cell r="B18570">
            <v>23</v>
          </cell>
        </row>
        <row r="18571">
          <cell r="A18571" t="str">
            <v>470570081All</v>
          </cell>
          <cell r="B18571">
            <v>23</v>
          </cell>
        </row>
        <row r="18572">
          <cell r="A18572" t="str">
            <v>470650081All</v>
          </cell>
          <cell r="B18572">
            <v>23</v>
          </cell>
        </row>
        <row r="18573">
          <cell r="A18573" t="str">
            <v>470670081All</v>
          </cell>
          <cell r="B18573">
            <v>23</v>
          </cell>
        </row>
        <row r="18574">
          <cell r="A18574" t="str">
            <v>470910081All</v>
          </cell>
          <cell r="B18574">
            <v>23</v>
          </cell>
        </row>
        <row r="18575">
          <cell r="A18575" t="str">
            <v>470930081All</v>
          </cell>
          <cell r="B18575">
            <v>23</v>
          </cell>
        </row>
        <row r="18576">
          <cell r="A18576" t="str">
            <v>471450081All</v>
          </cell>
          <cell r="B18576">
            <v>23</v>
          </cell>
        </row>
        <row r="18577">
          <cell r="A18577" t="str">
            <v>471550081All</v>
          </cell>
          <cell r="B18577">
            <v>23</v>
          </cell>
        </row>
        <row r="18578">
          <cell r="A18578" t="str">
            <v>471630081All</v>
          </cell>
          <cell r="B18578">
            <v>23</v>
          </cell>
        </row>
        <row r="18579">
          <cell r="A18579" t="str">
            <v>471710081All</v>
          </cell>
          <cell r="B18579">
            <v>23</v>
          </cell>
        </row>
        <row r="18580">
          <cell r="A18580" t="str">
            <v>471730081All</v>
          </cell>
          <cell r="B18580">
            <v>23</v>
          </cell>
        </row>
        <row r="18581">
          <cell r="A18581" t="str">
            <v>471790081All</v>
          </cell>
          <cell r="B18581">
            <v>23</v>
          </cell>
        </row>
        <row r="18582">
          <cell r="A18582" t="str">
            <v>132390081All</v>
          </cell>
          <cell r="B18582">
            <v>22.983333333333334</v>
          </cell>
        </row>
        <row r="18583">
          <cell r="A18583" t="str">
            <v>460070091All</v>
          </cell>
          <cell r="B18583">
            <v>22.4</v>
          </cell>
        </row>
        <row r="18584">
          <cell r="A18584" t="str">
            <v>460710091All</v>
          </cell>
          <cell r="B18584">
            <v>22.4</v>
          </cell>
        </row>
        <row r="18585">
          <cell r="A18585" t="str">
            <v>510130081All</v>
          </cell>
          <cell r="B18585">
            <v>22.4</v>
          </cell>
        </row>
        <row r="18586">
          <cell r="A18586" t="str">
            <v>510210081All</v>
          </cell>
          <cell r="B18586">
            <v>22.4</v>
          </cell>
        </row>
        <row r="18587">
          <cell r="A18587" t="str">
            <v>510270081All</v>
          </cell>
          <cell r="B18587">
            <v>22.4</v>
          </cell>
        </row>
        <row r="18588">
          <cell r="A18588" t="str">
            <v>510350081All</v>
          </cell>
          <cell r="B18588">
            <v>22.4</v>
          </cell>
        </row>
        <row r="18589">
          <cell r="A18589" t="str">
            <v>510510081All</v>
          </cell>
          <cell r="B18589">
            <v>22.4</v>
          </cell>
        </row>
        <row r="18590">
          <cell r="A18590" t="str">
            <v>510590081All</v>
          </cell>
          <cell r="B18590">
            <v>22.4</v>
          </cell>
        </row>
        <row r="18591">
          <cell r="A18591" t="str">
            <v>510630081All</v>
          </cell>
          <cell r="B18591">
            <v>22.4</v>
          </cell>
        </row>
        <row r="18592">
          <cell r="A18592" t="str">
            <v>510710081All</v>
          </cell>
          <cell r="B18592">
            <v>22.4</v>
          </cell>
        </row>
        <row r="18593">
          <cell r="A18593" t="str">
            <v>510770081All</v>
          </cell>
          <cell r="B18593">
            <v>22.4</v>
          </cell>
        </row>
        <row r="18594">
          <cell r="A18594" t="str">
            <v>510910081All</v>
          </cell>
          <cell r="B18594">
            <v>22.4</v>
          </cell>
        </row>
        <row r="18595">
          <cell r="A18595" t="str">
            <v>511050081All</v>
          </cell>
          <cell r="B18595">
            <v>22.4</v>
          </cell>
        </row>
        <row r="18596">
          <cell r="A18596" t="str">
            <v>511610081All</v>
          </cell>
          <cell r="B18596">
            <v>22.4</v>
          </cell>
        </row>
        <row r="18597">
          <cell r="A18597" t="str">
            <v>511670081All</v>
          </cell>
          <cell r="B18597">
            <v>22.4</v>
          </cell>
        </row>
        <row r="18598">
          <cell r="A18598" t="str">
            <v>511690081All</v>
          </cell>
          <cell r="B18598">
            <v>22.4</v>
          </cell>
        </row>
        <row r="18599">
          <cell r="A18599" t="str">
            <v>511730081All</v>
          </cell>
          <cell r="B18599">
            <v>22.4</v>
          </cell>
        </row>
        <row r="18600">
          <cell r="A18600" t="str">
            <v>511850081All</v>
          </cell>
          <cell r="B18600">
            <v>22.4</v>
          </cell>
        </row>
        <row r="18601">
          <cell r="A18601" t="str">
            <v>511910081All</v>
          </cell>
          <cell r="B18601">
            <v>22.4</v>
          </cell>
        </row>
        <row r="18602">
          <cell r="A18602" t="str">
            <v>511950081All</v>
          </cell>
          <cell r="B18602">
            <v>22.4</v>
          </cell>
        </row>
        <row r="18603">
          <cell r="A18603" t="str">
            <v>515100081All</v>
          </cell>
          <cell r="B18603">
            <v>22.4</v>
          </cell>
        </row>
        <row r="18604">
          <cell r="A18604" t="str">
            <v>515150081All</v>
          </cell>
          <cell r="B18604">
            <v>22.4</v>
          </cell>
        </row>
        <row r="18605">
          <cell r="A18605" t="str">
            <v>516000081All</v>
          </cell>
          <cell r="B18605">
            <v>22.4</v>
          </cell>
        </row>
        <row r="18606">
          <cell r="A18606" t="str">
            <v>516100081All</v>
          </cell>
          <cell r="B18606">
            <v>22.4</v>
          </cell>
        </row>
        <row r="18607">
          <cell r="A18607" t="str">
            <v>516500081All</v>
          </cell>
          <cell r="B18607">
            <v>22.4</v>
          </cell>
        </row>
        <row r="18608">
          <cell r="A18608" t="str">
            <v>516830081All</v>
          </cell>
          <cell r="B18608">
            <v>22.4</v>
          </cell>
        </row>
        <row r="18609">
          <cell r="A18609" t="str">
            <v>516850081All</v>
          </cell>
          <cell r="B18609">
            <v>22.4</v>
          </cell>
        </row>
        <row r="18610">
          <cell r="A18610" t="str">
            <v>517000081All</v>
          </cell>
          <cell r="B18610">
            <v>22.4</v>
          </cell>
        </row>
        <row r="18611">
          <cell r="A18611" t="str">
            <v>517200081All</v>
          </cell>
          <cell r="B18611">
            <v>22.4</v>
          </cell>
        </row>
        <row r="18612">
          <cell r="A18612" t="str">
            <v>050650081All</v>
          </cell>
          <cell r="B18612">
            <v>22</v>
          </cell>
        </row>
        <row r="18613">
          <cell r="A18613" t="str">
            <v>051010011All</v>
          </cell>
          <cell r="B18613">
            <v>22</v>
          </cell>
        </row>
        <row r="18614">
          <cell r="A18614" t="str">
            <v>051370081All</v>
          </cell>
          <cell r="B18614">
            <v>22</v>
          </cell>
        </row>
        <row r="18615">
          <cell r="A18615" t="str">
            <v>051430011All</v>
          </cell>
          <cell r="B18615">
            <v>22</v>
          </cell>
        </row>
        <row r="18616">
          <cell r="A18616" t="str">
            <v>080890081All</v>
          </cell>
          <cell r="B18616">
            <v>22</v>
          </cell>
        </row>
        <row r="18617">
          <cell r="A18617" t="str">
            <v>130390081All</v>
          </cell>
          <cell r="B18617">
            <v>22</v>
          </cell>
        </row>
        <row r="18618">
          <cell r="A18618" t="str">
            <v>130490081All</v>
          </cell>
          <cell r="B18618">
            <v>22</v>
          </cell>
        </row>
        <row r="18619">
          <cell r="A18619" t="str">
            <v>131910081All</v>
          </cell>
          <cell r="B18619">
            <v>22</v>
          </cell>
        </row>
        <row r="18620">
          <cell r="A18620" t="str">
            <v>132070081All</v>
          </cell>
          <cell r="B18620">
            <v>22</v>
          </cell>
        </row>
        <row r="18621">
          <cell r="A18621" t="str">
            <v>221110081All</v>
          </cell>
          <cell r="B18621">
            <v>22</v>
          </cell>
        </row>
        <row r="18622">
          <cell r="A18622" t="str">
            <v>292250081All</v>
          </cell>
          <cell r="B18622">
            <v>22</v>
          </cell>
        </row>
        <row r="18623">
          <cell r="A18623" t="str">
            <v>310070081All</v>
          </cell>
          <cell r="B18623">
            <v>22</v>
          </cell>
        </row>
        <row r="18624">
          <cell r="A18624" t="str">
            <v>311050081All</v>
          </cell>
          <cell r="B18624">
            <v>22</v>
          </cell>
        </row>
        <row r="18625">
          <cell r="A18625" t="str">
            <v>470730081All</v>
          </cell>
          <cell r="B18625">
            <v>22</v>
          </cell>
        </row>
        <row r="18626">
          <cell r="A18626" t="str">
            <v>550510081All</v>
          </cell>
          <cell r="B18626">
            <v>22</v>
          </cell>
        </row>
        <row r="18627">
          <cell r="A18627" t="str">
            <v>550780081All</v>
          </cell>
          <cell r="B18627">
            <v>22</v>
          </cell>
        </row>
        <row r="18628">
          <cell r="A18628" t="str">
            <v>550850081All</v>
          </cell>
          <cell r="B18628">
            <v>22</v>
          </cell>
        </row>
        <row r="18629">
          <cell r="A18629" t="str">
            <v>551250081All</v>
          </cell>
          <cell r="B18629">
            <v>22</v>
          </cell>
        </row>
        <row r="18630">
          <cell r="A18630" t="str">
            <v>516700081All</v>
          </cell>
          <cell r="B18630">
            <v>21.7</v>
          </cell>
        </row>
        <row r="18631">
          <cell r="A18631" t="str">
            <v>050890081All</v>
          </cell>
          <cell r="B18631">
            <v>21</v>
          </cell>
        </row>
        <row r="18632">
          <cell r="A18632" t="str">
            <v>200230016All</v>
          </cell>
          <cell r="B18632">
            <v>21</v>
          </cell>
        </row>
        <row r="18633">
          <cell r="A18633" t="str">
            <v>200230016Irrigated</v>
          </cell>
          <cell r="B18633">
            <v>21</v>
          </cell>
        </row>
        <row r="18634">
          <cell r="A18634" t="str">
            <v>200230016Nonirrigated</v>
          </cell>
          <cell r="B18634">
            <v>21</v>
          </cell>
        </row>
        <row r="18635">
          <cell r="A18635" t="str">
            <v>200330016All</v>
          </cell>
          <cell r="B18635">
            <v>21</v>
          </cell>
        </row>
        <row r="18636">
          <cell r="A18636" t="str">
            <v>200670016All</v>
          </cell>
          <cell r="B18636">
            <v>21</v>
          </cell>
        </row>
        <row r="18637">
          <cell r="A18637" t="str">
            <v>200750016All</v>
          </cell>
          <cell r="B18637">
            <v>21</v>
          </cell>
        </row>
        <row r="18638">
          <cell r="A18638" t="str">
            <v>200750016Irrigated</v>
          </cell>
          <cell r="B18638">
            <v>21</v>
          </cell>
        </row>
        <row r="18639">
          <cell r="A18639" t="str">
            <v>200750016Nonirrigated</v>
          </cell>
          <cell r="B18639">
            <v>21</v>
          </cell>
        </row>
        <row r="18640">
          <cell r="A18640" t="str">
            <v>200810016All</v>
          </cell>
          <cell r="B18640">
            <v>21</v>
          </cell>
        </row>
        <row r="18641">
          <cell r="A18641" t="str">
            <v>200930016All</v>
          </cell>
          <cell r="B18641">
            <v>21</v>
          </cell>
        </row>
        <row r="18642">
          <cell r="A18642" t="str">
            <v>200970016All</v>
          </cell>
          <cell r="B18642">
            <v>21</v>
          </cell>
        </row>
        <row r="18643">
          <cell r="A18643" t="str">
            <v>201010016All</v>
          </cell>
          <cell r="B18643">
            <v>21</v>
          </cell>
        </row>
        <row r="18644">
          <cell r="A18644" t="str">
            <v>201010016Irrigated</v>
          </cell>
          <cell r="B18644">
            <v>21</v>
          </cell>
        </row>
        <row r="18645">
          <cell r="A18645" t="str">
            <v>201010016Nonirrigated</v>
          </cell>
          <cell r="B18645">
            <v>21</v>
          </cell>
        </row>
        <row r="18646">
          <cell r="A18646" t="str">
            <v>201190016All</v>
          </cell>
          <cell r="B18646">
            <v>21</v>
          </cell>
        </row>
        <row r="18647">
          <cell r="A18647" t="str">
            <v>201710016All</v>
          </cell>
          <cell r="B18647">
            <v>21</v>
          </cell>
        </row>
        <row r="18648">
          <cell r="A18648" t="str">
            <v>201710016Irrigated</v>
          </cell>
          <cell r="B18648">
            <v>21</v>
          </cell>
        </row>
        <row r="18649">
          <cell r="A18649" t="str">
            <v>201710016Nonirrigated</v>
          </cell>
          <cell r="B18649">
            <v>21</v>
          </cell>
        </row>
        <row r="18650">
          <cell r="A18650" t="str">
            <v>201750016All</v>
          </cell>
          <cell r="B18650">
            <v>21</v>
          </cell>
        </row>
        <row r="18651">
          <cell r="A18651" t="str">
            <v>201870016All</v>
          </cell>
          <cell r="B18651">
            <v>21</v>
          </cell>
        </row>
        <row r="18652">
          <cell r="A18652" t="str">
            <v>201890016All</v>
          </cell>
          <cell r="B18652">
            <v>21</v>
          </cell>
        </row>
        <row r="18653">
          <cell r="A18653" t="str">
            <v>202090016All</v>
          </cell>
          <cell r="B18653">
            <v>21</v>
          </cell>
        </row>
        <row r="18654">
          <cell r="A18654" t="str">
            <v>220490081All</v>
          </cell>
          <cell r="B18654">
            <v>21</v>
          </cell>
        </row>
        <row r="18655">
          <cell r="A18655" t="str">
            <v>221190081All</v>
          </cell>
          <cell r="B18655">
            <v>21</v>
          </cell>
        </row>
        <row r="18656">
          <cell r="A18656" t="str">
            <v>221270081All</v>
          </cell>
          <cell r="B18656">
            <v>21</v>
          </cell>
        </row>
        <row r="18657">
          <cell r="A18657" t="str">
            <v>280990081All</v>
          </cell>
          <cell r="B18657">
            <v>21</v>
          </cell>
        </row>
        <row r="18658">
          <cell r="A18658" t="str">
            <v>550410081All</v>
          </cell>
          <cell r="B18658">
            <v>21</v>
          </cell>
        </row>
        <row r="18659">
          <cell r="A18659" t="str">
            <v>050230081All</v>
          </cell>
          <cell r="B18659">
            <v>20</v>
          </cell>
        </row>
        <row r="18660">
          <cell r="A18660" t="str">
            <v>050270081All</v>
          </cell>
          <cell r="B18660">
            <v>20</v>
          </cell>
        </row>
        <row r="18661">
          <cell r="A18661" t="str">
            <v>050510081All</v>
          </cell>
          <cell r="B18661">
            <v>20</v>
          </cell>
        </row>
        <row r="18662">
          <cell r="A18662" t="str">
            <v>050530081All</v>
          </cell>
          <cell r="B18662">
            <v>20</v>
          </cell>
        </row>
        <row r="18663">
          <cell r="A18663" t="str">
            <v>050870011All</v>
          </cell>
          <cell r="B18663">
            <v>20</v>
          </cell>
        </row>
        <row r="18664">
          <cell r="A18664" t="str">
            <v>051250081All</v>
          </cell>
          <cell r="B18664">
            <v>20</v>
          </cell>
        </row>
        <row r="18665">
          <cell r="A18665" t="str">
            <v>051290081All</v>
          </cell>
          <cell r="B18665">
            <v>20</v>
          </cell>
        </row>
        <row r="18666">
          <cell r="A18666" t="str">
            <v>120030081All</v>
          </cell>
          <cell r="B18666">
            <v>20</v>
          </cell>
        </row>
        <row r="18667">
          <cell r="A18667" t="str">
            <v>120050081All</v>
          </cell>
          <cell r="B18667">
            <v>20</v>
          </cell>
        </row>
        <row r="18668">
          <cell r="A18668" t="str">
            <v>120230081All</v>
          </cell>
          <cell r="B18668">
            <v>20</v>
          </cell>
        </row>
        <row r="18669">
          <cell r="A18669" t="str">
            <v>120290081All</v>
          </cell>
          <cell r="B18669">
            <v>20</v>
          </cell>
        </row>
        <row r="18670">
          <cell r="A18670" t="str">
            <v>120310081All</v>
          </cell>
          <cell r="B18670">
            <v>20</v>
          </cell>
        </row>
        <row r="18671">
          <cell r="A18671" t="str">
            <v>120370081All</v>
          </cell>
          <cell r="B18671">
            <v>20</v>
          </cell>
        </row>
        <row r="18672">
          <cell r="A18672" t="str">
            <v>120450081All</v>
          </cell>
          <cell r="B18672">
            <v>20</v>
          </cell>
        </row>
        <row r="18673">
          <cell r="A18673" t="str">
            <v>120670081All</v>
          </cell>
          <cell r="B18673">
            <v>20</v>
          </cell>
        </row>
        <row r="18674">
          <cell r="A18674" t="str">
            <v>120890081All</v>
          </cell>
          <cell r="B18674">
            <v>20</v>
          </cell>
        </row>
        <row r="18675">
          <cell r="A18675" t="str">
            <v>121230081All</v>
          </cell>
          <cell r="B18675">
            <v>20</v>
          </cell>
        </row>
        <row r="18676">
          <cell r="A18676" t="str">
            <v>121290081All</v>
          </cell>
          <cell r="B18676">
            <v>20</v>
          </cell>
        </row>
        <row r="18677">
          <cell r="A18677" t="str">
            <v>130090081All</v>
          </cell>
          <cell r="B18677">
            <v>20</v>
          </cell>
        </row>
        <row r="18678">
          <cell r="A18678" t="str">
            <v>130630081All</v>
          </cell>
          <cell r="B18678">
            <v>20</v>
          </cell>
        </row>
        <row r="18679">
          <cell r="A18679" t="str">
            <v>130730081All</v>
          </cell>
          <cell r="B18679">
            <v>20</v>
          </cell>
        </row>
        <row r="18680">
          <cell r="A18680" t="str">
            <v>131130081All</v>
          </cell>
          <cell r="B18680">
            <v>20</v>
          </cell>
        </row>
        <row r="18681">
          <cell r="A18681" t="str">
            <v>131270081All</v>
          </cell>
          <cell r="B18681">
            <v>20</v>
          </cell>
        </row>
        <row r="18682">
          <cell r="A18682" t="str">
            <v>131330081All</v>
          </cell>
          <cell r="B18682">
            <v>20</v>
          </cell>
        </row>
        <row r="18683">
          <cell r="A18683" t="str">
            <v>131410081All</v>
          </cell>
          <cell r="B18683">
            <v>20</v>
          </cell>
        </row>
        <row r="18684">
          <cell r="A18684" t="str">
            <v>131590081All</v>
          </cell>
          <cell r="B18684">
            <v>20</v>
          </cell>
        </row>
        <row r="18685">
          <cell r="A18685" t="str">
            <v>131690081All</v>
          </cell>
          <cell r="B18685">
            <v>20</v>
          </cell>
        </row>
        <row r="18686">
          <cell r="A18686" t="str">
            <v>132370081All</v>
          </cell>
          <cell r="B18686">
            <v>20</v>
          </cell>
        </row>
        <row r="18687">
          <cell r="A18687" t="str">
            <v>132470081All</v>
          </cell>
          <cell r="B18687">
            <v>20</v>
          </cell>
        </row>
        <row r="18688">
          <cell r="A18688" t="str">
            <v>132650081All</v>
          </cell>
          <cell r="B18688">
            <v>20</v>
          </cell>
        </row>
        <row r="18689">
          <cell r="A18689" t="str">
            <v>200010091All</v>
          </cell>
          <cell r="B18689">
            <v>20</v>
          </cell>
        </row>
        <row r="18690">
          <cell r="A18690" t="str">
            <v>200030091All</v>
          </cell>
          <cell r="B18690">
            <v>20</v>
          </cell>
        </row>
        <row r="18691">
          <cell r="A18691" t="str">
            <v>200050091All</v>
          </cell>
          <cell r="B18691">
            <v>20</v>
          </cell>
        </row>
        <row r="18692">
          <cell r="A18692" t="str">
            <v>200070091All</v>
          </cell>
          <cell r="B18692">
            <v>20</v>
          </cell>
        </row>
        <row r="18693">
          <cell r="A18693" t="str">
            <v>200110091All</v>
          </cell>
          <cell r="B18693">
            <v>20</v>
          </cell>
        </row>
        <row r="18694">
          <cell r="A18694" t="str">
            <v>200130091All</v>
          </cell>
          <cell r="B18694">
            <v>20</v>
          </cell>
        </row>
        <row r="18695">
          <cell r="A18695" t="str">
            <v>200150091All</v>
          </cell>
          <cell r="B18695">
            <v>20</v>
          </cell>
        </row>
        <row r="18696">
          <cell r="A18696" t="str">
            <v>200170091All</v>
          </cell>
          <cell r="B18696">
            <v>20</v>
          </cell>
        </row>
        <row r="18697">
          <cell r="A18697" t="str">
            <v>200190091All</v>
          </cell>
          <cell r="B18697">
            <v>20</v>
          </cell>
        </row>
        <row r="18698">
          <cell r="A18698" t="str">
            <v>200210091All</v>
          </cell>
          <cell r="B18698">
            <v>20</v>
          </cell>
        </row>
        <row r="18699">
          <cell r="A18699" t="str">
            <v>200250091All</v>
          </cell>
          <cell r="B18699">
            <v>20</v>
          </cell>
        </row>
        <row r="18700">
          <cell r="A18700" t="str">
            <v>200270091All</v>
          </cell>
          <cell r="B18700">
            <v>20</v>
          </cell>
        </row>
        <row r="18701">
          <cell r="A18701" t="str">
            <v>200290091All</v>
          </cell>
          <cell r="B18701">
            <v>20</v>
          </cell>
        </row>
        <row r="18702">
          <cell r="A18702" t="str">
            <v>200310091All</v>
          </cell>
          <cell r="B18702">
            <v>20</v>
          </cell>
        </row>
        <row r="18703">
          <cell r="A18703" t="str">
            <v>200330091All</v>
          </cell>
          <cell r="B18703">
            <v>20</v>
          </cell>
        </row>
        <row r="18704">
          <cell r="A18704" t="str">
            <v>200350091All</v>
          </cell>
          <cell r="B18704">
            <v>20</v>
          </cell>
        </row>
        <row r="18705">
          <cell r="A18705" t="str">
            <v>200370091All</v>
          </cell>
          <cell r="B18705">
            <v>20</v>
          </cell>
        </row>
        <row r="18706">
          <cell r="A18706" t="str">
            <v>200390091All</v>
          </cell>
          <cell r="B18706">
            <v>20</v>
          </cell>
        </row>
        <row r="18707">
          <cell r="A18707" t="str">
            <v>200410091All</v>
          </cell>
          <cell r="B18707">
            <v>20</v>
          </cell>
        </row>
        <row r="18708">
          <cell r="A18708" t="str">
            <v>200430091All</v>
          </cell>
          <cell r="B18708">
            <v>20</v>
          </cell>
        </row>
        <row r="18709">
          <cell r="A18709" t="str">
            <v>200450091All</v>
          </cell>
          <cell r="B18709">
            <v>20</v>
          </cell>
        </row>
        <row r="18710">
          <cell r="A18710" t="str">
            <v>200490091All</v>
          </cell>
          <cell r="B18710">
            <v>20</v>
          </cell>
        </row>
        <row r="18711">
          <cell r="A18711" t="str">
            <v>200530091All</v>
          </cell>
          <cell r="B18711">
            <v>20</v>
          </cell>
        </row>
        <row r="18712">
          <cell r="A18712" t="str">
            <v>200570091All</v>
          </cell>
          <cell r="B18712">
            <v>20</v>
          </cell>
        </row>
        <row r="18713">
          <cell r="A18713" t="str">
            <v>200590091All</v>
          </cell>
          <cell r="B18713">
            <v>20</v>
          </cell>
        </row>
        <row r="18714">
          <cell r="A18714" t="str">
            <v>200610091All</v>
          </cell>
          <cell r="B18714">
            <v>20</v>
          </cell>
        </row>
        <row r="18715">
          <cell r="A18715" t="str">
            <v>200670091All</v>
          </cell>
          <cell r="B18715">
            <v>20</v>
          </cell>
        </row>
        <row r="18716">
          <cell r="A18716" t="str">
            <v>200690091All</v>
          </cell>
          <cell r="B18716">
            <v>20</v>
          </cell>
        </row>
        <row r="18717">
          <cell r="A18717" t="str">
            <v>200710091All</v>
          </cell>
          <cell r="B18717">
            <v>20</v>
          </cell>
        </row>
        <row r="18718">
          <cell r="A18718" t="str">
            <v>200730091All</v>
          </cell>
          <cell r="B18718">
            <v>20</v>
          </cell>
        </row>
        <row r="18719">
          <cell r="A18719" t="str">
            <v>200750091All</v>
          </cell>
          <cell r="B18719">
            <v>20</v>
          </cell>
        </row>
        <row r="18720">
          <cell r="A18720" t="str">
            <v>200770091All</v>
          </cell>
          <cell r="B18720">
            <v>20</v>
          </cell>
        </row>
        <row r="18721">
          <cell r="A18721" t="str">
            <v>200810091All</v>
          </cell>
          <cell r="B18721">
            <v>20</v>
          </cell>
        </row>
        <row r="18722">
          <cell r="A18722" t="str">
            <v>200830091All</v>
          </cell>
          <cell r="B18722">
            <v>20</v>
          </cell>
        </row>
        <row r="18723">
          <cell r="A18723" t="str">
            <v>200850091All</v>
          </cell>
          <cell r="B18723">
            <v>20</v>
          </cell>
        </row>
        <row r="18724">
          <cell r="A18724" t="str">
            <v>200870091All</v>
          </cell>
          <cell r="B18724">
            <v>20</v>
          </cell>
        </row>
        <row r="18725">
          <cell r="A18725" t="str">
            <v>200910091All</v>
          </cell>
          <cell r="B18725">
            <v>20</v>
          </cell>
        </row>
        <row r="18726">
          <cell r="A18726" t="str">
            <v>200930091All</v>
          </cell>
          <cell r="B18726">
            <v>20</v>
          </cell>
        </row>
        <row r="18727">
          <cell r="A18727" t="str">
            <v>200950091All</v>
          </cell>
          <cell r="B18727">
            <v>20</v>
          </cell>
        </row>
        <row r="18728">
          <cell r="A18728" t="str">
            <v>200970091All</v>
          </cell>
          <cell r="B18728">
            <v>20</v>
          </cell>
        </row>
        <row r="18729">
          <cell r="A18729" t="str">
            <v>200990091All</v>
          </cell>
          <cell r="B18729">
            <v>20</v>
          </cell>
        </row>
        <row r="18730">
          <cell r="A18730" t="str">
            <v>201010091All</v>
          </cell>
          <cell r="B18730">
            <v>20</v>
          </cell>
        </row>
        <row r="18731">
          <cell r="A18731" t="str">
            <v>201030091All</v>
          </cell>
          <cell r="B18731">
            <v>20</v>
          </cell>
        </row>
        <row r="18732">
          <cell r="A18732" t="str">
            <v>201050091All</v>
          </cell>
          <cell r="B18732">
            <v>20</v>
          </cell>
        </row>
        <row r="18733">
          <cell r="A18733" t="str">
            <v>201070091All</v>
          </cell>
          <cell r="B18733">
            <v>20</v>
          </cell>
        </row>
        <row r="18734">
          <cell r="A18734" t="str">
            <v>201090091All</v>
          </cell>
          <cell r="B18734">
            <v>20</v>
          </cell>
        </row>
        <row r="18735">
          <cell r="A18735" t="str">
            <v>201110091All</v>
          </cell>
          <cell r="B18735">
            <v>20</v>
          </cell>
        </row>
        <row r="18736">
          <cell r="A18736" t="str">
            <v>201170091All</v>
          </cell>
          <cell r="B18736">
            <v>20</v>
          </cell>
        </row>
        <row r="18737">
          <cell r="A18737" t="str">
            <v>201190091All</v>
          </cell>
          <cell r="B18737">
            <v>20</v>
          </cell>
        </row>
        <row r="18738">
          <cell r="A18738" t="str">
            <v>201210091All</v>
          </cell>
          <cell r="B18738">
            <v>20</v>
          </cell>
        </row>
        <row r="18739">
          <cell r="A18739" t="str">
            <v>201250091All</v>
          </cell>
          <cell r="B18739">
            <v>20</v>
          </cell>
        </row>
        <row r="18740">
          <cell r="A18740" t="str">
            <v>201270091All</v>
          </cell>
          <cell r="B18740">
            <v>20</v>
          </cell>
        </row>
        <row r="18741">
          <cell r="A18741" t="str">
            <v>201290091All</v>
          </cell>
          <cell r="B18741">
            <v>20</v>
          </cell>
        </row>
        <row r="18742">
          <cell r="A18742" t="str">
            <v>201310091All</v>
          </cell>
          <cell r="B18742">
            <v>20</v>
          </cell>
        </row>
        <row r="18743">
          <cell r="A18743" t="str">
            <v>201330091All</v>
          </cell>
          <cell r="B18743">
            <v>20</v>
          </cell>
        </row>
        <row r="18744">
          <cell r="A18744" t="str">
            <v>201350091All</v>
          </cell>
          <cell r="B18744">
            <v>20</v>
          </cell>
        </row>
        <row r="18745">
          <cell r="A18745" t="str">
            <v>201390091All</v>
          </cell>
          <cell r="B18745">
            <v>20</v>
          </cell>
        </row>
        <row r="18746">
          <cell r="A18746" t="str">
            <v>201410091All</v>
          </cell>
          <cell r="B18746">
            <v>20</v>
          </cell>
        </row>
        <row r="18747">
          <cell r="A18747" t="str">
            <v>201430091All</v>
          </cell>
          <cell r="B18747">
            <v>20</v>
          </cell>
        </row>
        <row r="18748">
          <cell r="A18748" t="str">
            <v>201470091All</v>
          </cell>
          <cell r="B18748">
            <v>20</v>
          </cell>
        </row>
        <row r="18749">
          <cell r="A18749" t="str">
            <v>201490091All</v>
          </cell>
          <cell r="B18749">
            <v>20</v>
          </cell>
        </row>
        <row r="18750">
          <cell r="A18750" t="str">
            <v>201510091All</v>
          </cell>
          <cell r="B18750">
            <v>20</v>
          </cell>
        </row>
        <row r="18751">
          <cell r="A18751" t="str">
            <v>201550091All</v>
          </cell>
          <cell r="B18751">
            <v>20</v>
          </cell>
        </row>
        <row r="18752">
          <cell r="A18752" t="str">
            <v>201610091All</v>
          </cell>
          <cell r="B18752">
            <v>20</v>
          </cell>
        </row>
        <row r="18753">
          <cell r="A18753" t="str">
            <v>201650091All</v>
          </cell>
          <cell r="B18753">
            <v>20</v>
          </cell>
        </row>
        <row r="18754">
          <cell r="A18754" t="str">
            <v>201710091All</v>
          </cell>
          <cell r="B18754">
            <v>20</v>
          </cell>
        </row>
        <row r="18755">
          <cell r="A18755" t="str">
            <v>201730091All</v>
          </cell>
          <cell r="B18755">
            <v>20</v>
          </cell>
        </row>
        <row r="18756">
          <cell r="A18756" t="str">
            <v>201750091All</v>
          </cell>
          <cell r="B18756">
            <v>20</v>
          </cell>
        </row>
        <row r="18757">
          <cell r="A18757" t="str">
            <v>201770091All</v>
          </cell>
          <cell r="B18757">
            <v>20</v>
          </cell>
        </row>
        <row r="18758">
          <cell r="A18758" t="str">
            <v>201810091All</v>
          </cell>
          <cell r="B18758">
            <v>20</v>
          </cell>
        </row>
        <row r="18759">
          <cell r="A18759" t="str">
            <v>201850091All</v>
          </cell>
          <cell r="B18759">
            <v>20</v>
          </cell>
        </row>
        <row r="18760">
          <cell r="A18760" t="str">
            <v>201870091All</v>
          </cell>
          <cell r="B18760">
            <v>20</v>
          </cell>
        </row>
        <row r="18761">
          <cell r="A18761" t="str">
            <v>201910091All</v>
          </cell>
          <cell r="B18761">
            <v>20</v>
          </cell>
        </row>
        <row r="18762">
          <cell r="A18762" t="str">
            <v>202010091All</v>
          </cell>
          <cell r="B18762">
            <v>20</v>
          </cell>
        </row>
        <row r="18763">
          <cell r="A18763" t="str">
            <v>202050091All</v>
          </cell>
          <cell r="B18763">
            <v>20</v>
          </cell>
        </row>
        <row r="18764">
          <cell r="A18764" t="str">
            <v>202070091All</v>
          </cell>
          <cell r="B18764">
            <v>20</v>
          </cell>
        </row>
        <row r="18765">
          <cell r="A18765" t="str">
            <v>202090091All</v>
          </cell>
          <cell r="B18765">
            <v>20</v>
          </cell>
        </row>
        <row r="18766">
          <cell r="A18766" t="str">
            <v>220610081All</v>
          </cell>
          <cell r="B18766">
            <v>20</v>
          </cell>
        </row>
        <row r="18767">
          <cell r="A18767" t="str">
            <v>400070081All</v>
          </cell>
          <cell r="B18767">
            <v>20</v>
          </cell>
        </row>
        <row r="18768">
          <cell r="A18768" t="str">
            <v>400450081All</v>
          </cell>
          <cell r="B18768">
            <v>20</v>
          </cell>
        </row>
        <row r="18769">
          <cell r="A18769" t="str">
            <v>400590081All</v>
          </cell>
          <cell r="B18769">
            <v>20</v>
          </cell>
        </row>
        <row r="18770">
          <cell r="A18770" t="str">
            <v>400650091Nonirrigated</v>
          </cell>
          <cell r="B18770">
            <v>20</v>
          </cell>
        </row>
        <row r="18771">
          <cell r="A18771" t="str">
            <v>550030081All</v>
          </cell>
          <cell r="B18771">
            <v>20</v>
          </cell>
        </row>
        <row r="18772">
          <cell r="A18772" t="str">
            <v>550370081All</v>
          </cell>
          <cell r="B18772">
            <v>20</v>
          </cell>
        </row>
        <row r="18773">
          <cell r="A18773" t="str">
            <v>051270081All</v>
          </cell>
          <cell r="B18773">
            <v>19</v>
          </cell>
        </row>
        <row r="18774">
          <cell r="A18774" t="str">
            <v>051410081All</v>
          </cell>
          <cell r="B18774">
            <v>19</v>
          </cell>
        </row>
        <row r="18775">
          <cell r="A18775" t="str">
            <v>370050081All</v>
          </cell>
          <cell r="B18775">
            <v>19</v>
          </cell>
        </row>
        <row r="18776">
          <cell r="A18776" t="str">
            <v>370090081All</v>
          </cell>
          <cell r="B18776">
            <v>19</v>
          </cell>
        </row>
        <row r="18777">
          <cell r="A18777" t="str">
            <v>370110081All</v>
          </cell>
          <cell r="B18777">
            <v>19</v>
          </cell>
        </row>
        <row r="18778">
          <cell r="A18778" t="str">
            <v>370430081All</v>
          </cell>
          <cell r="B18778">
            <v>19</v>
          </cell>
        </row>
        <row r="18779">
          <cell r="A18779" t="str">
            <v>370750081All</v>
          </cell>
          <cell r="B18779">
            <v>19</v>
          </cell>
        </row>
        <row r="18780">
          <cell r="A18780" t="str">
            <v>370870081All</v>
          </cell>
          <cell r="B18780">
            <v>19</v>
          </cell>
        </row>
        <row r="18781">
          <cell r="A18781" t="str">
            <v>370990081All</v>
          </cell>
          <cell r="B18781">
            <v>19</v>
          </cell>
        </row>
        <row r="18782">
          <cell r="A18782" t="str">
            <v>371130081All</v>
          </cell>
          <cell r="B18782">
            <v>19</v>
          </cell>
        </row>
        <row r="18783">
          <cell r="A18783" t="str">
            <v>371150081All</v>
          </cell>
          <cell r="B18783">
            <v>19</v>
          </cell>
        </row>
        <row r="18784">
          <cell r="A18784" t="str">
            <v>371210081All</v>
          </cell>
          <cell r="B18784">
            <v>19</v>
          </cell>
        </row>
        <row r="18785">
          <cell r="A18785" t="str">
            <v>371730081All</v>
          </cell>
          <cell r="B18785">
            <v>19</v>
          </cell>
        </row>
        <row r="18786">
          <cell r="A18786" t="str">
            <v>371990081All</v>
          </cell>
          <cell r="B18786">
            <v>19</v>
          </cell>
        </row>
        <row r="18787">
          <cell r="A18787" t="str">
            <v>460190081All</v>
          </cell>
          <cell r="B18787">
            <v>18.2</v>
          </cell>
        </row>
        <row r="18788">
          <cell r="A18788" t="str">
            <v>460810081All</v>
          </cell>
          <cell r="B18788">
            <v>18.2</v>
          </cell>
        </row>
        <row r="18789">
          <cell r="A18789" t="str">
            <v>460930081All</v>
          </cell>
          <cell r="B18789">
            <v>18.2</v>
          </cell>
        </row>
        <row r="18790">
          <cell r="A18790" t="str">
            <v>461050081All</v>
          </cell>
          <cell r="B18790">
            <v>18.2</v>
          </cell>
        </row>
        <row r="18791">
          <cell r="A18791" t="str">
            <v>515700081All</v>
          </cell>
          <cell r="B18791">
            <v>18.2</v>
          </cell>
        </row>
        <row r="18792">
          <cell r="A18792" t="str">
            <v>515900081All</v>
          </cell>
          <cell r="B18792">
            <v>18.2</v>
          </cell>
        </row>
        <row r="18793">
          <cell r="A18793" t="str">
            <v>050090081All</v>
          </cell>
          <cell r="B18793">
            <v>18</v>
          </cell>
        </row>
        <row r="18794">
          <cell r="A18794" t="str">
            <v>060910011All</v>
          </cell>
          <cell r="B18794">
            <v>18</v>
          </cell>
        </row>
        <row r="18795">
          <cell r="A18795" t="str">
            <v>080050091All</v>
          </cell>
          <cell r="B18795">
            <v>18</v>
          </cell>
        </row>
        <row r="18796">
          <cell r="A18796" t="str">
            <v>290910081All</v>
          </cell>
          <cell r="B18796">
            <v>18</v>
          </cell>
        </row>
        <row r="18797">
          <cell r="A18797" t="str">
            <v>311230016Nonirrigated</v>
          </cell>
          <cell r="B18797">
            <v>18</v>
          </cell>
        </row>
        <row r="18798">
          <cell r="A18798" t="str">
            <v>380010051All</v>
          </cell>
          <cell r="B18798">
            <v>18</v>
          </cell>
        </row>
        <row r="18799">
          <cell r="A18799" t="str">
            <v>380030051All</v>
          </cell>
          <cell r="B18799">
            <v>18</v>
          </cell>
        </row>
        <row r="18800">
          <cell r="A18800" t="str">
            <v>380050051All</v>
          </cell>
          <cell r="B18800">
            <v>18</v>
          </cell>
        </row>
        <row r="18801">
          <cell r="A18801" t="str">
            <v>380070051All</v>
          </cell>
          <cell r="B18801">
            <v>18</v>
          </cell>
        </row>
        <row r="18802">
          <cell r="A18802" t="str">
            <v>380090051All</v>
          </cell>
          <cell r="B18802">
            <v>18</v>
          </cell>
        </row>
        <row r="18803">
          <cell r="A18803" t="str">
            <v>380110051All</v>
          </cell>
          <cell r="B18803">
            <v>18</v>
          </cell>
        </row>
        <row r="18804">
          <cell r="A18804" t="str">
            <v>380130051All</v>
          </cell>
          <cell r="B18804">
            <v>18</v>
          </cell>
        </row>
        <row r="18805">
          <cell r="A18805" t="str">
            <v>380150051All</v>
          </cell>
          <cell r="B18805">
            <v>18</v>
          </cell>
        </row>
        <row r="18806">
          <cell r="A18806" t="str">
            <v>380170051All</v>
          </cell>
          <cell r="B18806">
            <v>18</v>
          </cell>
        </row>
        <row r="18807">
          <cell r="A18807" t="str">
            <v>380190051All</v>
          </cell>
          <cell r="B18807">
            <v>18</v>
          </cell>
        </row>
        <row r="18808">
          <cell r="A18808" t="str">
            <v>380210051All</v>
          </cell>
          <cell r="B18808">
            <v>18</v>
          </cell>
        </row>
        <row r="18809">
          <cell r="A18809" t="str">
            <v>380230051All</v>
          </cell>
          <cell r="B18809">
            <v>18</v>
          </cell>
        </row>
        <row r="18810">
          <cell r="A18810" t="str">
            <v>380250051All</v>
          </cell>
          <cell r="B18810">
            <v>18</v>
          </cell>
        </row>
        <row r="18811">
          <cell r="A18811" t="str">
            <v>380270051All</v>
          </cell>
          <cell r="B18811">
            <v>18</v>
          </cell>
        </row>
        <row r="18812">
          <cell r="A18812" t="str">
            <v>380290051All</v>
          </cell>
          <cell r="B18812">
            <v>18</v>
          </cell>
        </row>
        <row r="18813">
          <cell r="A18813" t="str">
            <v>380310051All</v>
          </cell>
          <cell r="B18813">
            <v>18</v>
          </cell>
        </row>
        <row r="18814">
          <cell r="A18814" t="str">
            <v>380330051All</v>
          </cell>
          <cell r="B18814">
            <v>18</v>
          </cell>
        </row>
        <row r="18815">
          <cell r="A18815" t="str">
            <v>380350051All</v>
          </cell>
          <cell r="B18815">
            <v>18</v>
          </cell>
        </row>
        <row r="18816">
          <cell r="A18816" t="str">
            <v>380370051All</v>
          </cell>
          <cell r="B18816">
            <v>18</v>
          </cell>
        </row>
        <row r="18817">
          <cell r="A18817" t="str">
            <v>380390051All</v>
          </cell>
          <cell r="B18817">
            <v>18</v>
          </cell>
        </row>
        <row r="18818">
          <cell r="A18818" t="str">
            <v>380410051All</v>
          </cell>
          <cell r="B18818">
            <v>18</v>
          </cell>
        </row>
        <row r="18819">
          <cell r="A18819" t="str">
            <v>380430051All</v>
          </cell>
          <cell r="B18819">
            <v>18</v>
          </cell>
        </row>
        <row r="18820">
          <cell r="A18820" t="str">
            <v>380450051All</v>
          </cell>
          <cell r="B18820">
            <v>18</v>
          </cell>
        </row>
        <row r="18821">
          <cell r="A18821" t="str">
            <v>380470051All</v>
          </cell>
          <cell r="B18821">
            <v>18</v>
          </cell>
        </row>
        <row r="18822">
          <cell r="A18822" t="str">
            <v>380490051All</v>
          </cell>
          <cell r="B18822">
            <v>18</v>
          </cell>
        </row>
        <row r="18823">
          <cell r="A18823" t="str">
            <v>380510051All</v>
          </cell>
          <cell r="B18823">
            <v>18</v>
          </cell>
        </row>
        <row r="18824">
          <cell r="A18824" t="str">
            <v>380530051All</v>
          </cell>
          <cell r="B18824">
            <v>18</v>
          </cell>
        </row>
        <row r="18825">
          <cell r="A18825" t="str">
            <v>380550051All</v>
          </cell>
          <cell r="B18825">
            <v>18</v>
          </cell>
        </row>
        <row r="18826">
          <cell r="A18826" t="str">
            <v>380570051All</v>
          </cell>
          <cell r="B18826">
            <v>18</v>
          </cell>
        </row>
        <row r="18827">
          <cell r="A18827" t="str">
            <v>380590051All</v>
          </cell>
          <cell r="B18827">
            <v>18</v>
          </cell>
        </row>
        <row r="18828">
          <cell r="A18828" t="str">
            <v>380610051All</v>
          </cell>
          <cell r="B18828">
            <v>18</v>
          </cell>
        </row>
        <row r="18829">
          <cell r="A18829" t="str">
            <v>380630051All</v>
          </cell>
          <cell r="B18829">
            <v>18</v>
          </cell>
        </row>
        <row r="18830">
          <cell r="A18830" t="str">
            <v>380650051All</v>
          </cell>
          <cell r="B18830">
            <v>18</v>
          </cell>
        </row>
        <row r="18831">
          <cell r="A18831" t="str">
            <v>380670051All</v>
          </cell>
          <cell r="B18831">
            <v>18</v>
          </cell>
        </row>
        <row r="18832">
          <cell r="A18832" t="str">
            <v>380690051All</v>
          </cell>
          <cell r="B18832">
            <v>18</v>
          </cell>
        </row>
        <row r="18833">
          <cell r="A18833" t="str">
            <v>380710051All</v>
          </cell>
          <cell r="B18833">
            <v>18</v>
          </cell>
        </row>
        <row r="18834">
          <cell r="A18834" t="str">
            <v>380730051All</v>
          </cell>
          <cell r="B18834">
            <v>18</v>
          </cell>
        </row>
        <row r="18835">
          <cell r="A18835" t="str">
            <v>380750051All</v>
          </cell>
          <cell r="B18835">
            <v>18</v>
          </cell>
        </row>
        <row r="18836">
          <cell r="A18836" t="str">
            <v>380770051All</v>
          </cell>
          <cell r="B18836">
            <v>18</v>
          </cell>
        </row>
        <row r="18837">
          <cell r="A18837" t="str">
            <v>380790051All</v>
          </cell>
          <cell r="B18837">
            <v>18</v>
          </cell>
        </row>
        <row r="18838">
          <cell r="A18838" t="str">
            <v>380810051All</v>
          </cell>
          <cell r="B18838">
            <v>18</v>
          </cell>
        </row>
        <row r="18839">
          <cell r="A18839" t="str">
            <v>380830051All</v>
          </cell>
          <cell r="B18839">
            <v>18</v>
          </cell>
        </row>
        <row r="18840">
          <cell r="A18840" t="str">
            <v>380850051All</v>
          </cell>
          <cell r="B18840">
            <v>18</v>
          </cell>
        </row>
        <row r="18841">
          <cell r="A18841" t="str">
            <v>380870051All</v>
          </cell>
          <cell r="B18841">
            <v>18</v>
          </cell>
        </row>
        <row r="18842">
          <cell r="A18842" t="str">
            <v>380890051All</v>
          </cell>
          <cell r="B18842">
            <v>18</v>
          </cell>
        </row>
        <row r="18843">
          <cell r="A18843" t="str">
            <v>380910051All</v>
          </cell>
          <cell r="B18843">
            <v>18</v>
          </cell>
        </row>
        <row r="18844">
          <cell r="A18844" t="str">
            <v>380930051All</v>
          </cell>
          <cell r="B18844">
            <v>18</v>
          </cell>
        </row>
        <row r="18845">
          <cell r="A18845" t="str">
            <v>380950051All</v>
          </cell>
          <cell r="B18845">
            <v>18</v>
          </cell>
        </row>
        <row r="18846">
          <cell r="A18846" t="str">
            <v>380970051All</v>
          </cell>
          <cell r="B18846">
            <v>18</v>
          </cell>
        </row>
        <row r="18847">
          <cell r="A18847" t="str">
            <v>380990051All</v>
          </cell>
          <cell r="B18847">
            <v>18</v>
          </cell>
        </row>
        <row r="18848">
          <cell r="A18848" t="str">
            <v>381010051All</v>
          </cell>
          <cell r="B18848">
            <v>18</v>
          </cell>
        </row>
        <row r="18849">
          <cell r="A18849" t="str">
            <v>381030051All</v>
          </cell>
          <cell r="B18849">
            <v>18</v>
          </cell>
        </row>
        <row r="18850">
          <cell r="A18850" t="str">
            <v>381050051All</v>
          </cell>
          <cell r="B18850">
            <v>18</v>
          </cell>
        </row>
        <row r="18851">
          <cell r="A18851" t="str">
            <v>400310081All</v>
          </cell>
          <cell r="B18851">
            <v>18</v>
          </cell>
        </row>
        <row r="18852">
          <cell r="A18852" t="str">
            <v>550070081All</v>
          </cell>
          <cell r="B18852">
            <v>18</v>
          </cell>
        </row>
        <row r="18853">
          <cell r="A18853" t="str">
            <v>550310081All</v>
          </cell>
          <cell r="B18853">
            <v>18</v>
          </cell>
        </row>
        <row r="18854">
          <cell r="A18854" t="str">
            <v>130530081All</v>
          </cell>
          <cell r="B18854">
            <v>17.966666666666665</v>
          </cell>
        </row>
        <row r="18855">
          <cell r="A18855" t="str">
            <v>130970081All</v>
          </cell>
          <cell r="B18855">
            <v>17.966666666666665</v>
          </cell>
        </row>
        <row r="18856">
          <cell r="A18856" t="str">
            <v>131450081All</v>
          </cell>
          <cell r="B18856">
            <v>17.966666666666665</v>
          </cell>
        </row>
        <row r="18857">
          <cell r="A18857" t="str">
            <v>132150081All</v>
          </cell>
          <cell r="B18857">
            <v>17.966666666666665</v>
          </cell>
        </row>
        <row r="18858">
          <cell r="A18858" t="str">
            <v>132630081All</v>
          </cell>
          <cell r="B18858">
            <v>17.966666666666665</v>
          </cell>
        </row>
        <row r="18859">
          <cell r="A18859" t="str">
            <v>132850081All</v>
          </cell>
          <cell r="B18859">
            <v>17.966666666666665</v>
          </cell>
        </row>
        <row r="18860">
          <cell r="A18860" t="str">
            <v>132930081All</v>
          </cell>
          <cell r="B18860">
            <v>17.966666666666665</v>
          </cell>
        </row>
        <row r="18861">
          <cell r="A18861" t="str">
            <v>461130051All</v>
          </cell>
          <cell r="B18861">
            <v>17.5</v>
          </cell>
        </row>
        <row r="18862">
          <cell r="A18862" t="str">
            <v>051130081All</v>
          </cell>
          <cell r="B18862">
            <v>17</v>
          </cell>
        </row>
        <row r="18863">
          <cell r="A18863" t="str">
            <v>400290081All</v>
          </cell>
          <cell r="B18863">
            <v>17</v>
          </cell>
        </row>
        <row r="18864">
          <cell r="A18864" t="str">
            <v>460630081All</v>
          </cell>
          <cell r="B18864">
            <v>16.88</v>
          </cell>
        </row>
        <row r="18865">
          <cell r="A18865" t="str">
            <v>460310081All</v>
          </cell>
          <cell r="B18865">
            <v>16.8</v>
          </cell>
        </row>
        <row r="18866">
          <cell r="A18866" t="str">
            <v>460410081All</v>
          </cell>
          <cell r="B18866">
            <v>16.8</v>
          </cell>
        </row>
        <row r="18867">
          <cell r="A18867" t="str">
            <v>461370081All</v>
          </cell>
          <cell r="B18867">
            <v>16.8</v>
          </cell>
        </row>
        <row r="18868">
          <cell r="A18868" t="str">
            <v>050610081All</v>
          </cell>
          <cell r="B18868">
            <v>16</v>
          </cell>
        </row>
        <row r="18869">
          <cell r="A18869" t="str">
            <v>050970081All</v>
          </cell>
          <cell r="B18869">
            <v>16</v>
          </cell>
        </row>
        <row r="18870">
          <cell r="A18870" t="str">
            <v>051010081All</v>
          </cell>
          <cell r="B18870">
            <v>16</v>
          </cell>
        </row>
        <row r="18871">
          <cell r="A18871" t="str">
            <v>051090081All</v>
          </cell>
          <cell r="B18871">
            <v>16</v>
          </cell>
        </row>
        <row r="18872">
          <cell r="A18872" t="str">
            <v>060390016Nonirrigated</v>
          </cell>
          <cell r="B18872">
            <v>16</v>
          </cell>
        </row>
        <row r="18873">
          <cell r="A18873" t="str">
            <v>050150081All</v>
          </cell>
          <cell r="B18873">
            <v>15</v>
          </cell>
        </row>
        <row r="18874">
          <cell r="A18874" t="str">
            <v>050870081All</v>
          </cell>
          <cell r="B18874">
            <v>15</v>
          </cell>
        </row>
        <row r="18875">
          <cell r="A18875" t="str">
            <v>050990081All</v>
          </cell>
          <cell r="B18875">
            <v>15</v>
          </cell>
        </row>
        <row r="18876">
          <cell r="A18876" t="str">
            <v>051430081All</v>
          </cell>
          <cell r="B18876">
            <v>15</v>
          </cell>
        </row>
        <row r="18877">
          <cell r="A18877" t="str">
            <v>311230051Nonirrigated</v>
          </cell>
          <cell r="B18877">
            <v>15</v>
          </cell>
        </row>
        <row r="18878">
          <cell r="A18878" t="str">
            <v>350330011All</v>
          </cell>
          <cell r="B18878">
            <v>15</v>
          </cell>
        </row>
        <row r="18879">
          <cell r="A18879" t="str">
            <v>380570081All</v>
          </cell>
          <cell r="B18879">
            <v>15</v>
          </cell>
        </row>
        <row r="18880">
          <cell r="A18880" t="str">
            <v>401270081All</v>
          </cell>
          <cell r="B18880">
            <v>15</v>
          </cell>
        </row>
        <row r="18881">
          <cell r="A18881" t="str">
            <v>050390081All</v>
          </cell>
          <cell r="B18881">
            <v>14</v>
          </cell>
        </row>
        <row r="18882">
          <cell r="A18882" t="str">
            <v>080330016Nonirrigated</v>
          </cell>
          <cell r="B18882">
            <v>14</v>
          </cell>
        </row>
        <row r="18883">
          <cell r="A18883" t="str">
            <v>160190031All</v>
          </cell>
          <cell r="B18883">
            <v>14</v>
          </cell>
        </row>
        <row r="18884">
          <cell r="A18884" t="str">
            <v>160410031All</v>
          </cell>
          <cell r="B18884">
            <v>14</v>
          </cell>
        </row>
        <row r="18885">
          <cell r="A18885" t="str">
            <v>310130051Nonirrigated</v>
          </cell>
          <cell r="B18885">
            <v>14</v>
          </cell>
        </row>
        <row r="18886">
          <cell r="A18886" t="str">
            <v>360510031All</v>
          </cell>
          <cell r="B18886">
            <v>14</v>
          </cell>
        </row>
        <row r="18887">
          <cell r="A18887" t="str">
            <v>361230031All</v>
          </cell>
          <cell r="B18887">
            <v>14</v>
          </cell>
        </row>
        <row r="18888">
          <cell r="A18888" t="str">
            <v>460070081All</v>
          </cell>
          <cell r="B18888">
            <v>13.3</v>
          </cell>
        </row>
        <row r="18889">
          <cell r="A18889" t="str">
            <v>460330081All</v>
          </cell>
          <cell r="B18889">
            <v>13.3</v>
          </cell>
        </row>
        <row r="18890">
          <cell r="A18890" t="str">
            <v>460470081All</v>
          </cell>
          <cell r="B18890">
            <v>13.3</v>
          </cell>
        </row>
        <row r="18891">
          <cell r="A18891" t="str">
            <v>460550081All</v>
          </cell>
          <cell r="B18891">
            <v>13.3</v>
          </cell>
        </row>
        <row r="18892">
          <cell r="A18892" t="str">
            <v>460710081All</v>
          </cell>
          <cell r="B18892">
            <v>13.3</v>
          </cell>
        </row>
        <row r="18893">
          <cell r="A18893" t="str">
            <v>460750081All</v>
          </cell>
          <cell r="B18893">
            <v>13.3</v>
          </cell>
        </row>
        <row r="18894">
          <cell r="A18894" t="str">
            <v>460950081All</v>
          </cell>
          <cell r="B18894">
            <v>13.3</v>
          </cell>
        </row>
        <row r="18895">
          <cell r="A18895" t="str">
            <v>461030081All</v>
          </cell>
          <cell r="B18895">
            <v>13.3</v>
          </cell>
        </row>
        <row r="18896">
          <cell r="A18896" t="str">
            <v>461130081All</v>
          </cell>
          <cell r="B18896">
            <v>13.3</v>
          </cell>
        </row>
        <row r="18897">
          <cell r="A18897" t="str">
            <v>461170081All</v>
          </cell>
          <cell r="B18897">
            <v>13.3</v>
          </cell>
        </row>
        <row r="18898">
          <cell r="A18898" t="str">
            <v>051030081All</v>
          </cell>
          <cell r="B18898">
            <v>13</v>
          </cell>
        </row>
        <row r="18899">
          <cell r="A18899" t="str">
            <v>060030011All</v>
          </cell>
          <cell r="B18899">
            <v>13</v>
          </cell>
        </row>
        <row r="18900">
          <cell r="A18900" t="str">
            <v>060270011All</v>
          </cell>
          <cell r="B18900">
            <v>13</v>
          </cell>
        </row>
        <row r="18901">
          <cell r="A18901" t="str">
            <v>060510011All</v>
          </cell>
          <cell r="B18901">
            <v>13</v>
          </cell>
        </row>
        <row r="18902">
          <cell r="A18902" t="str">
            <v>081230051All</v>
          </cell>
          <cell r="B18902">
            <v>13</v>
          </cell>
        </row>
        <row r="18903">
          <cell r="A18903" t="str">
            <v>270010031All</v>
          </cell>
          <cell r="B18903">
            <v>13</v>
          </cell>
        </row>
        <row r="18904">
          <cell r="A18904" t="str">
            <v>270050031All</v>
          </cell>
          <cell r="B18904">
            <v>13</v>
          </cell>
        </row>
        <row r="18905">
          <cell r="A18905" t="str">
            <v>270290031All</v>
          </cell>
          <cell r="B18905">
            <v>13</v>
          </cell>
        </row>
        <row r="18906">
          <cell r="A18906" t="str">
            <v>270350031All</v>
          </cell>
          <cell r="B18906">
            <v>13</v>
          </cell>
        </row>
        <row r="18907">
          <cell r="A18907" t="str">
            <v>270810031All</v>
          </cell>
          <cell r="B18907">
            <v>13</v>
          </cell>
        </row>
        <row r="18908">
          <cell r="A18908" t="str">
            <v>270870031All</v>
          </cell>
          <cell r="B18908">
            <v>13</v>
          </cell>
        </row>
        <row r="18909">
          <cell r="A18909" t="str">
            <v>270970031All</v>
          </cell>
          <cell r="B18909">
            <v>13</v>
          </cell>
        </row>
        <row r="18910">
          <cell r="A18910" t="str">
            <v>271200031All</v>
          </cell>
          <cell r="B18910">
            <v>13</v>
          </cell>
        </row>
        <row r="18911">
          <cell r="A18911" t="str">
            <v>271430031All</v>
          </cell>
          <cell r="B18911">
            <v>13</v>
          </cell>
        </row>
        <row r="18912">
          <cell r="A18912" t="str">
            <v>271570031All</v>
          </cell>
          <cell r="B18912">
            <v>13</v>
          </cell>
        </row>
        <row r="18913">
          <cell r="A18913" t="str">
            <v>380010081All</v>
          </cell>
          <cell r="B18913">
            <v>13</v>
          </cell>
        </row>
        <row r="18914">
          <cell r="A18914" t="str">
            <v>380070081All</v>
          </cell>
          <cell r="B18914">
            <v>13</v>
          </cell>
        </row>
        <row r="18915">
          <cell r="A18915" t="str">
            <v>380110081All</v>
          </cell>
          <cell r="B18915">
            <v>13</v>
          </cell>
        </row>
        <row r="18916">
          <cell r="A18916" t="str">
            <v>380330081All</v>
          </cell>
          <cell r="B18916">
            <v>13</v>
          </cell>
        </row>
        <row r="18917">
          <cell r="A18917" t="str">
            <v>380370081All</v>
          </cell>
          <cell r="B18917">
            <v>13</v>
          </cell>
        </row>
        <row r="18918">
          <cell r="A18918" t="str">
            <v>380410081All</v>
          </cell>
          <cell r="B18918">
            <v>13</v>
          </cell>
        </row>
        <row r="18919">
          <cell r="A18919" t="str">
            <v>380850081All</v>
          </cell>
          <cell r="B18919">
            <v>13</v>
          </cell>
        </row>
        <row r="18920">
          <cell r="A18920" t="str">
            <v>380870081All</v>
          </cell>
          <cell r="B18920">
            <v>13</v>
          </cell>
        </row>
        <row r="18921">
          <cell r="A18921" t="str">
            <v>380890081All</v>
          </cell>
          <cell r="B18921">
            <v>13</v>
          </cell>
        </row>
        <row r="18922">
          <cell r="A18922" t="str">
            <v>410450031All</v>
          </cell>
          <cell r="B18922">
            <v>13</v>
          </cell>
        </row>
        <row r="18923">
          <cell r="A18923" t="str">
            <v>450650081All</v>
          </cell>
          <cell r="B18923">
            <v>13</v>
          </cell>
        </row>
        <row r="18924">
          <cell r="A18924" t="str">
            <v>060290016Nonirrigated</v>
          </cell>
          <cell r="B18924">
            <v>12</v>
          </cell>
        </row>
        <row r="18925">
          <cell r="A18925" t="str">
            <v>290910011All</v>
          </cell>
          <cell r="B18925">
            <v>12</v>
          </cell>
        </row>
        <row r="18926">
          <cell r="A18926" t="str">
            <v>300150031All</v>
          </cell>
          <cell r="B18926">
            <v>12</v>
          </cell>
        </row>
        <row r="18927">
          <cell r="A18927" t="str">
            <v>300210031All</v>
          </cell>
          <cell r="B18927">
            <v>12</v>
          </cell>
        </row>
        <row r="18928">
          <cell r="A18928" t="str">
            <v>300330031All</v>
          </cell>
          <cell r="B18928">
            <v>12</v>
          </cell>
        </row>
        <row r="18929">
          <cell r="A18929" t="str">
            <v>300350031All</v>
          </cell>
          <cell r="B18929">
            <v>12</v>
          </cell>
        </row>
        <row r="18930">
          <cell r="A18930" t="str">
            <v>300410031All</v>
          </cell>
          <cell r="B18930">
            <v>12</v>
          </cell>
        </row>
        <row r="18931">
          <cell r="A18931" t="str">
            <v>300510031All</v>
          </cell>
          <cell r="B18931">
            <v>12</v>
          </cell>
        </row>
        <row r="18932">
          <cell r="A18932" t="str">
            <v>300550031All</v>
          </cell>
          <cell r="B18932">
            <v>12</v>
          </cell>
        </row>
        <row r="18933">
          <cell r="A18933" t="str">
            <v>300710031All</v>
          </cell>
          <cell r="B18933">
            <v>12</v>
          </cell>
        </row>
        <row r="18934">
          <cell r="A18934" t="str">
            <v>300730031All</v>
          </cell>
          <cell r="B18934">
            <v>12</v>
          </cell>
        </row>
        <row r="18935">
          <cell r="A18935" t="str">
            <v>300830031All</v>
          </cell>
          <cell r="B18935">
            <v>12</v>
          </cell>
        </row>
        <row r="18936">
          <cell r="A18936" t="str">
            <v>300990031All</v>
          </cell>
          <cell r="B18936">
            <v>12</v>
          </cell>
        </row>
        <row r="18937">
          <cell r="A18937" t="str">
            <v>301010031All</v>
          </cell>
          <cell r="B18937">
            <v>12</v>
          </cell>
        </row>
        <row r="18938">
          <cell r="A18938" t="str">
            <v>450270031All</v>
          </cell>
          <cell r="B18938">
            <v>12</v>
          </cell>
        </row>
        <row r="18939">
          <cell r="A18939" t="str">
            <v>450430031All</v>
          </cell>
          <cell r="B18939">
            <v>12</v>
          </cell>
        </row>
        <row r="18940">
          <cell r="A18940" t="str">
            <v>450510031All</v>
          </cell>
          <cell r="B18940">
            <v>12</v>
          </cell>
        </row>
        <row r="18941">
          <cell r="A18941" t="str">
            <v>450790031All</v>
          </cell>
          <cell r="B18941">
            <v>12</v>
          </cell>
        </row>
        <row r="18942">
          <cell r="A18942" t="str">
            <v>450850031All</v>
          </cell>
          <cell r="B18942">
            <v>12</v>
          </cell>
        </row>
        <row r="18943">
          <cell r="A18943" t="str">
            <v>450890031All</v>
          </cell>
          <cell r="B18943">
            <v>12</v>
          </cell>
        </row>
        <row r="18944">
          <cell r="A18944" t="str">
            <v>460910031All</v>
          </cell>
          <cell r="B18944">
            <v>11.4</v>
          </cell>
        </row>
        <row r="18945">
          <cell r="A18945" t="str">
            <v>461090031All</v>
          </cell>
          <cell r="B18945">
            <v>11.4</v>
          </cell>
        </row>
        <row r="18946">
          <cell r="A18946" t="str">
            <v>461370031All</v>
          </cell>
          <cell r="B18946">
            <v>11.4</v>
          </cell>
        </row>
        <row r="18947">
          <cell r="A18947" t="str">
            <v>230010031All</v>
          </cell>
          <cell r="B18947">
            <v>11.2</v>
          </cell>
        </row>
        <row r="18948">
          <cell r="A18948" t="str">
            <v>230020031All</v>
          </cell>
          <cell r="B18948">
            <v>11.2</v>
          </cell>
        </row>
        <row r="18949">
          <cell r="A18949" t="str">
            <v>230030031All</v>
          </cell>
          <cell r="B18949">
            <v>11.2</v>
          </cell>
        </row>
        <row r="18950">
          <cell r="A18950" t="str">
            <v>230040031All</v>
          </cell>
          <cell r="B18950">
            <v>11.2</v>
          </cell>
        </row>
        <row r="18951">
          <cell r="A18951" t="str">
            <v>230050031All</v>
          </cell>
          <cell r="B18951">
            <v>11.2</v>
          </cell>
        </row>
        <row r="18952">
          <cell r="A18952" t="str">
            <v>230070031All</v>
          </cell>
          <cell r="B18952">
            <v>11.2</v>
          </cell>
        </row>
        <row r="18953">
          <cell r="A18953" t="str">
            <v>230090031All</v>
          </cell>
          <cell r="B18953">
            <v>11.2</v>
          </cell>
        </row>
        <row r="18954">
          <cell r="A18954" t="str">
            <v>230110031All</v>
          </cell>
          <cell r="B18954">
            <v>11.2</v>
          </cell>
        </row>
        <row r="18955">
          <cell r="A18955" t="str">
            <v>230130031All</v>
          </cell>
          <cell r="B18955">
            <v>11.2</v>
          </cell>
        </row>
        <row r="18956">
          <cell r="A18956" t="str">
            <v>230150031All</v>
          </cell>
          <cell r="B18956">
            <v>11.2</v>
          </cell>
        </row>
        <row r="18957">
          <cell r="A18957" t="str">
            <v>230170031All</v>
          </cell>
          <cell r="B18957">
            <v>11.2</v>
          </cell>
        </row>
        <row r="18958">
          <cell r="A18958" t="str">
            <v>230190031All</v>
          </cell>
          <cell r="B18958">
            <v>11.2</v>
          </cell>
        </row>
        <row r="18959">
          <cell r="A18959" t="str">
            <v>230210031All</v>
          </cell>
          <cell r="B18959">
            <v>11.2</v>
          </cell>
        </row>
        <row r="18960">
          <cell r="A18960" t="str">
            <v>230230031All</v>
          </cell>
          <cell r="B18960">
            <v>11.2</v>
          </cell>
        </row>
        <row r="18961">
          <cell r="A18961" t="str">
            <v>230250031All</v>
          </cell>
          <cell r="B18961">
            <v>11.2</v>
          </cell>
        </row>
        <row r="18962">
          <cell r="A18962" t="str">
            <v>230270031All</v>
          </cell>
          <cell r="B18962">
            <v>11.2</v>
          </cell>
        </row>
        <row r="18963">
          <cell r="A18963" t="str">
            <v>230290031All</v>
          </cell>
          <cell r="B18963">
            <v>11.2</v>
          </cell>
        </row>
        <row r="18964">
          <cell r="A18964" t="str">
            <v>230310031All</v>
          </cell>
          <cell r="B18964">
            <v>11.2</v>
          </cell>
        </row>
        <row r="18965">
          <cell r="A18965" t="str">
            <v>460190031All</v>
          </cell>
          <cell r="B18965">
            <v>11.2</v>
          </cell>
        </row>
        <row r="18966">
          <cell r="A18966" t="str">
            <v>460630051All</v>
          </cell>
          <cell r="B18966">
            <v>11.2</v>
          </cell>
        </row>
        <row r="18967">
          <cell r="A18967" t="str">
            <v>460810051All</v>
          </cell>
          <cell r="B18967">
            <v>11.2</v>
          </cell>
        </row>
        <row r="18968">
          <cell r="A18968" t="str">
            <v>190930031All</v>
          </cell>
          <cell r="B18968">
            <v>11</v>
          </cell>
        </row>
        <row r="18969">
          <cell r="A18969" t="str">
            <v>191930031All</v>
          </cell>
          <cell r="B18969">
            <v>11</v>
          </cell>
        </row>
        <row r="18970">
          <cell r="A18970" t="str">
            <v>290290011All</v>
          </cell>
          <cell r="B18970">
            <v>11</v>
          </cell>
        </row>
        <row r="18971">
          <cell r="A18971" t="str">
            <v>290350011All</v>
          </cell>
          <cell r="B18971">
            <v>11</v>
          </cell>
        </row>
        <row r="18972">
          <cell r="A18972" t="str">
            <v>290590011All</v>
          </cell>
          <cell r="B18972">
            <v>11</v>
          </cell>
        </row>
        <row r="18973">
          <cell r="A18973" t="str">
            <v>290650011All</v>
          </cell>
          <cell r="B18973">
            <v>11</v>
          </cell>
        </row>
        <row r="18974">
          <cell r="A18974" t="str">
            <v>290670011All</v>
          </cell>
          <cell r="B18974">
            <v>11</v>
          </cell>
        </row>
        <row r="18975">
          <cell r="A18975" t="str">
            <v>290930011All</v>
          </cell>
          <cell r="B18975">
            <v>11</v>
          </cell>
        </row>
        <row r="18976">
          <cell r="A18976" t="str">
            <v>291490011All</v>
          </cell>
          <cell r="B18976">
            <v>11</v>
          </cell>
        </row>
        <row r="18977">
          <cell r="A18977" t="str">
            <v>291530011All</v>
          </cell>
          <cell r="B18977">
            <v>11</v>
          </cell>
        </row>
        <row r="18978">
          <cell r="A18978" t="str">
            <v>291610011All</v>
          </cell>
          <cell r="B18978">
            <v>11</v>
          </cell>
        </row>
        <row r="18979">
          <cell r="A18979" t="str">
            <v>291690011All</v>
          </cell>
          <cell r="B18979">
            <v>11</v>
          </cell>
        </row>
        <row r="18980">
          <cell r="A18980" t="str">
            <v>291790011All</v>
          </cell>
          <cell r="B18980">
            <v>11</v>
          </cell>
        </row>
        <row r="18981">
          <cell r="A18981" t="str">
            <v>292030011All</v>
          </cell>
          <cell r="B18981">
            <v>11</v>
          </cell>
        </row>
        <row r="18982">
          <cell r="A18982" t="str">
            <v>292090011All</v>
          </cell>
          <cell r="B18982">
            <v>11</v>
          </cell>
        </row>
        <row r="18983">
          <cell r="A18983" t="str">
            <v>292130011All</v>
          </cell>
          <cell r="B18983">
            <v>11</v>
          </cell>
        </row>
        <row r="18984">
          <cell r="A18984" t="str">
            <v>292210011All</v>
          </cell>
          <cell r="B18984">
            <v>11</v>
          </cell>
        </row>
        <row r="18985">
          <cell r="A18985" t="str">
            <v>292290011All</v>
          </cell>
          <cell r="B18985">
            <v>11</v>
          </cell>
        </row>
        <row r="18986">
          <cell r="A18986" t="str">
            <v>295100011All</v>
          </cell>
          <cell r="B18986">
            <v>11</v>
          </cell>
        </row>
        <row r="18987">
          <cell r="A18987" t="str">
            <v>350110011All</v>
          </cell>
          <cell r="B18987">
            <v>11</v>
          </cell>
        </row>
        <row r="18988">
          <cell r="A18988" t="str">
            <v>350190011All</v>
          </cell>
          <cell r="B18988">
            <v>11</v>
          </cell>
        </row>
        <row r="18989">
          <cell r="A18989" t="str">
            <v>400050081All</v>
          </cell>
          <cell r="B18989">
            <v>11</v>
          </cell>
        </row>
        <row r="18990">
          <cell r="A18990" t="str">
            <v>400190081All</v>
          </cell>
          <cell r="B18990">
            <v>11</v>
          </cell>
        </row>
        <row r="18991">
          <cell r="A18991" t="str">
            <v>400670081All</v>
          </cell>
          <cell r="B18991">
            <v>11</v>
          </cell>
        </row>
        <row r="18992">
          <cell r="A18992" t="str">
            <v>400770081All</v>
          </cell>
          <cell r="B18992">
            <v>11</v>
          </cell>
        </row>
        <row r="18993">
          <cell r="A18993" t="str">
            <v>401370081All</v>
          </cell>
          <cell r="B18993">
            <v>11</v>
          </cell>
        </row>
        <row r="18994">
          <cell r="A18994" t="str">
            <v>460270078All</v>
          </cell>
          <cell r="B18994">
            <v>10.5</v>
          </cell>
        </row>
        <row r="18995">
          <cell r="A18995" t="str">
            <v>200130031All</v>
          </cell>
          <cell r="B18995">
            <v>10</v>
          </cell>
        </row>
        <row r="18996">
          <cell r="A18996" t="str">
            <v>200230031All</v>
          </cell>
          <cell r="B18996">
            <v>10</v>
          </cell>
        </row>
        <row r="18997">
          <cell r="A18997" t="str">
            <v>200590031All</v>
          </cell>
          <cell r="B18997">
            <v>10</v>
          </cell>
        </row>
        <row r="18998">
          <cell r="A18998" t="str">
            <v>202010031All</v>
          </cell>
          <cell r="B18998">
            <v>10</v>
          </cell>
        </row>
        <row r="18999">
          <cell r="A18999" t="str">
            <v>380130081All</v>
          </cell>
          <cell r="B18999">
            <v>10</v>
          </cell>
        </row>
        <row r="19000">
          <cell r="A19000" t="str">
            <v>380230081All</v>
          </cell>
          <cell r="B19000">
            <v>10</v>
          </cell>
        </row>
        <row r="19001">
          <cell r="A19001" t="str">
            <v>380250081All</v>
          </cell>
          <cell r="B19001">
            <v>10</v>
          </cell>
        </row>
        <row r="19002">
          <cell r="A19002" t="str">
            <v>380530081All</v>
          </cell>
          <cell r="B19002">
            <v>10</v>
          </cell>
        </row>
        <row r="19003">
          <cell r="A19003" t="str">
            <v>381050081All</v>
          </cell>
          <cell r="B19003">
            <v>10</v>
          </cell>
        </row>
        <row r="19004">
          <cell r="A19004" t="str">
            <v>550730031All</v>
          </cell>
          <cell r="B19004">
            <v>10</v>
          </cell>
        </row>
        <row r="19005">
          <cell r="A19005" t="str">
            <v>090010051All</v>
          </cell>
          <cell r="B19005">
            <v>9.0299999999999994</v>
          </cell>
        </row>
        <row r="19006">
          <cell r="A19006" t="str">
            <v>090030051All</v>
          </cell>
          <cell r="B19006">
            <v>9</v>
          </cell>
        </row>
        <row r="19007">
          <cell r="A19007" t="str">
            <v>090050051All</v>
          </cell>
          <cell r="B19007">
            <v>9</v>
          </cell>
        </row>
        <row r="19008">
          <cell r="A19008" t="str">
            <v>090070051All</v>
          </cell>
          <cell r="B19008">
            <v>9</v>
          </cell>
        </row>
        <row r="19009">
          <cell r="A19009" t="str">
            <v>090090051All</v>
          </cell>
          <cell r="B19009">
            <v>9</v>
          </cell>
        </row>
        <row r="19010">
          <cell r="A19010" t="str">
            <v>090110051All</v>
          </cell>
          <cell r="B19010">
            <v>9</v>
          </cell>
        </row>
        <row r="19011">
          <cell r="A19011" t="str">
            <v>090130051All</v>
          </cell>
          <cell r="B19011">
            <v>9</v>
          </cell>
        </row>
        <row r="19012">
          <cell r="A19012" t="str">
            <v>090150051All</v>
          </cell>
          <cell r="B19012">
            <v>9</v>
          </cell>
        </row>
        <row r="19013">
          <cell r="A19013" t="str">
            <v>292250011All</v>
          </cell>
          <cell r="B19013">
            <v>9</v>
          </cell>
        </row>
        <row r="19014">
          <cell r="A19014" t="str">
            <v>300050031All</v>
          </cell>
          <cell r="B19014">
            <v>8</v>
          </cell>
        </row>
        <row r="19015">
          <cell r="A19015" t="str">
            <v>300110031All</v>
          </cell>
          <cell r="B19015">
            <v>8</v>
          </cell>
        </row>
        <row r="19016">
          <cell r="A19016" t="str">
            <v>300250031All</v>
          </cell>
          <cell r="B19016">
            <v>8</v>
          </cell>
        </row>
        <row r="19017">
          <cell r="A19017" t="str">
            <v>300790031All</v>
          </cell>
          <cell r="B19017">
            <v>8</v>
          </cell>
        </row>
        <row r="19018">
          <cell r="A19018" t="str">
            <v>400090081All</v>
          </cell>
          <cell r="B19018">
            <v>8</v>
          </cell>
        </row>
        <row r="19019">
          <cell r="A19019" t="str">
            <v>400090081Irrigated</v>
          </cell>
          <cell r="B19019">
            <v>8</v>
          </cell>
        </row>
        <row r="19020">
          <cell r="A19020" t="str">
            <v>400090081Nonirrigated</v>
          </cell>
          <cell r="B19020">
            <v>8</v>
          </cell>
        </row>
        <row r="19021">
          <cell r="A19021" t="str">
            <v>400430081All</v>
          </cell>
          <cell r="B19021">
            <v>8</v>
          </cell>
        </row>
        <row r="19022">
          <cell r="A19022" t="str">
            <v>400430081Irrigated</v>
          </cell>
          <cell r="B19022">
            <v>8</v>
          </cell>
        </row>
        <row r="19023">
          <cell r="A19023" t="str">
            <v>400430081Nonirrigated</v>
          </cell>
          <cell r="B19023">
            <v>8</v>
          </cell>
        </row>
        <row r="19024">
          <cell r="A19024" t="str">
            <v>400550081All</v>
          </cell>
          <cell r="B19024">
            <v>8</v>
          </cell>
        </row>
        <row r="19025">
          <cell r="A19025" t="str">
            <v>400570081All</v>
          </cell>
          <cell r="B19025">
            <v>8</v>
          </cell>
        </row>
        <row r="19026">
          <cell r="A19026" t="str">
            <v>400650081All</v>
          </cell>
          <cell r="B19026">
            <v>8</v>
          </cell>
        </row>
        <row r="19027">
          <cell r="A19027" t="str">
            <v>401290081All</v>
          </cell>
          <cell r="B19027">
            <v>8</v>
          </cell>
        </row>
        <row r="19030">
          <cell r="A19030" t="str">
            <v>080070011All</v>
          </cell>
        </row>
        <row r="19031">
          <cell r="A19031" t="str">
            <v>080070016All</v>
          </cell>
        </row>
        <row r="19032">
          <cell r="A19032" t="str">
            <v>080070041All</v>
          </cell>
        </row>
        <row r="19033">
          <cell r="A19033" t="str">
            <v>080070078All</v>
          </cell>
        </row>
        <row r="19034">
          <cell r="A19034" t="str">
            <v>080090016Irrigated</v>
          </cell>
        </row>
        <row r="19035">
          <cell r="A19035" t="str">
            <v>080090016Nonirrigated</v>
          </cell>
        </row>
        <row r="19036">
          <cell r="A19036" t="str">
            <v>080130016Irrigated</v>
          </cell>
        </row>
        <row r="19037">
          <cell r="A19037" t="str">
            <v>080130016Nonirrigated</v>
          </cell>
        </row>
        <row r="19038">
          <cell r="A19038" t="str">
            <v>080130051All</v>
          </cell>
        </row>
        <row r="19039">
          <cell r="A19039" t="str">
            <v>080130078All</v>
          </cell>
        </row>
        <row r="19040">
          <cell r="A19040" t="str">
            <v>080130078Irrigated</v>
          </cell>
        </row>
        <row r="19041">
          <cell r="A19041" t="str">
            <v>080130078Nonirrigated</v>
          </cell>
        </row>
        <row r="19042">
          <cell r="A19042" t="str">
            <v>080140041All</v>
          </cell>
        </row>
        <row r="19043">
          <cell r="A19043" t="str">
            <v>080140041Irrigated</v>
          </cell>
        </row>
        <row r="19044">
          <cell r="A19044" t="str">
            <v>080140041Nonirrigated</v>
          </cell>
        </row>
        <row r="19045">
          <cell r="A19045" t="str">
            <v>080140051All</v>
          </cell>
        </row>
        <row r="19046">
          <cell r="A19046" t="str">
            <v>080140078All</v>
          </cell>
        </row>
        <row r="19047">
          <cell r="A19047" t="str">
            <v>080140091All</v>
          </cell>
        </row>
        <row r="19048">
          <cell r="A19048" t="str">
            <v>080150011All</v>
          </cell>
        </row>
        <row r="19049">
          <cell r="A19049" t="str">
            <v>080190011All</v>
          </cell>
        </row>
        <row r="19050">
          <cell r="A19050" t="str">
            <v>080250078All</v>
          </cell>
        </row>
        <row r="19051">
          <cell r="A19051" t="str">
            <v>080270011All</v>
          </cell>
        </row>
        <row r="19052">
          <cell r="A19052" t="str">
            <v>080270041All</v>
          </cell>
        </row>
        <row r="19053">
          <cell r="A19053" t="str">
            <v>080270051All</v>
          </cell>
        </row>
        <row r="19054">
          <cell r="A19054" t="str">
            <v>080270078All</v>
          </cell>
        </row>
        <row r="19055">
          <cell r="A19055" t="str">
            <v>080310041All</v>
          </cell>
        </row>
        <row r="19056">
          <cell r="A19056" t="str">
            <v>080310051All</v>
          </cell>
        </row>
        <row r="19057">
          <cell r="A19057" t="str">
            <v>080330041All</v>
          </cell>
        </row>
        <row r="19058">
          <cell r="A19058" t="str">
            <v>080350011All</v>
          </cell>
        </row>
        <row r="19059">
          <cell r="A19059" t="str">
            <v>080350041All</v>
          </cell>
        </row>
        <row r="19060">
          <cell r="A19060" t="str">
            <v>080350051All</v>
          </cell>
        </row>
        <row r="19061">
          <cell r="A19061" t="str">
            <v>080350078All</v>
          </cell>
        </row>
        <row r="19062">
          <cell r="A19062" t="str">
            <v>080370011All</v>
          </cell>
        </row>
        <row r="19063">
          <cell r="A19063" t="str">
            <v>080390051All</v>
          </cell>
        </row>
        <row r="19064">
          <cell r="A19064" t="str">
            <v>080410016Irrigated</v>
          </cell>
        </row>
        <row r="19065">
          <cell r="A19065" t="str">
            <v>080410016Nonirrigated</v>
          </cell>
        </row>
        <row r="19066">
          <cell r="A19066" t="str">
            <v>080410041All</v>
          </cell>
        </row>
        <row r="19067">
          <cell r="A19067" t="str">
            <v>080410051All</v>
          </cell>
        </row>
        <row r="19068">
          <cell r="A19068" t="str">
            <v>080410078All</v>
          </cell>
        </row>
        <row r="19069">
          <cell r="A19069" t="str">
            <v>080430011All</v>
          </cell>
        </row>
        <row r="19070">
          <cell r="A19070" t="str">
            <v>080430041All</v>
          </cell>
        </row>
        <row r="19071">
          <cell r="A19071" t="str">
            <v>080430051All</v>
          </cell>
        </row>
        <row r="19072">
          <cell r="A19072" t="str">
            <v>080430078All</v>
          </cell>
        </row>
        <row r="19073">
          <cell r="A19073" t="str">
            <v>080450011All</v>
          </cell>
        </row>
        <row r="19074">
          <cell r="A19074" t="str">
            <v>080450041All</v>
          </cell>
        </row>
        <row r="19075">
          <cell r="A19075" t="str">
            <v>080450078All</v>
          </cell>
        </row>
        <row r="19076">
          <cell r="A19076" t="str">
            <v>080470011All</v>
          </cell>
        </row>
        <row r="19077">
          <cell r="A19077" t="str">
            <v>080490011All</v>
          </cell>
        </row>
        <row r="19078">
          <cell r="A19078" t="str">
            <v>080510011All</v>
          </cell>
        </row>
        <row r="19079">
          <cell r="A19079" t="str">
            <v>080530011All</v>
          </cell>
        </row>
        <row r="19080">
          <cell r="A19080" t="str">
            <v>080530016All</v>
          </cell>
        </row>
        <row r="19081">
          <cell r="A19081" t="str">
            <v>080530041All</v>
          </cell>
        </row>
        <row r="19082">
          <cell r="A19082" t="str">
            <v>080530078All</v>
          </cell>
        </row>
        <row r="19083">
          <cell r="A19083" t="str">
            <v>080550011All</v>
          </cell>
        </row>
        <row r="19084">
          <cell r="A19084" t="str">
            <v>080550041All</v>
          </cell>
        </row>
        <row r="19085">
          <cell r="A19085" t="str">
            <v>080550051All</v>
          </cell>
        </row>
        <row r="19086">
          <cell r="A19086" t="str">
            <v>080550078All</v>
          </cell>
        </row>
        <row r="19087">
          <cell r="A19087" t="str">
            <v>080570011All</v>
          </cell>
        </row>
        <row r="19088">
          <cell r="A19088" t="str">
            <v>080590011All</v>
          </cell>
        </row>
        <row r="19089">
          <cell r="A19089" t="str">
            <v>080590041All</v>
          </cell>
        </row>
        <row r="19090">
          <cell r="A19090" t="str">
            <v>080590051All</v>
          </cell>
        </row>
        <row r="19091">
          <cell r="A19091" t="str">
            <v>080590078All</v>
          </cell>
        </row>
        <row r="19092">
          <cell r="A19092" t="str">
            <v>080590091All</v>
          </cell>
        </row>
        <row r="19093">
          <cell r="A19093" t="str">
            <v>080650011All</v>
          </cell>
        </row>
        <row r="19094">
          <cell r="A19094" t="str">
            <v>080670016All</v>
          </cell>
        </row>
        <row r="19095">
          <cell r="A19095" t="str">
            <v>080670016Irrigated</v>
          </cell>
        </row>
        <row r="19096">
          <cell r="A19096" t="str">
            <v>080670016Nonirrigated</v>
          </cell>
        </row>
        <row r="19097">
          <cell r="A19097" t="str">
            <v>080670078All</v>
          </cell>
        </row>
        <row r="19098">
          <cell r="A19098" t="str">
            <v>080690051All</v>
          </cell>
        </row>
        <row r="19099">
          <cell r="A19099" t="str">
            <v>080690078All</v>
          </cell>
        </row>
        <row r="19100">
          <cell r="A19100" t="str">
            <v>080710041All</v>
          </cell>
        </row>
        <row r="19101">
          <cell r="A19101" t="str">
            <v>080710078All</v>
          </cell>
        </row>
        <row r="19102">
          <cell r="A19102" t="str">
            <v>080750091All</v>
          </cell>
        </row>
        <row r="19103">
          <cell r="A19103" t="str">
            <v>080770078All</v>
          </cell>
        </row>
        <row r="19104">
          <cell r="A19104" t="str">
            <v>080790011All</v>
          </cell>
        </row>
        <row r="19105">
          <cell r="A19105" t="str">
            <v>080790016All</v>
          </cell>
        </row>
        <row r="19106">
          <cell r="A19106" t="str">
            <v>080790091All</v>
          </cell>
        </row>
        <row r="19107">
          <cell r="A19107" t="str">
            <v>080810016Irrigated</v>
          </cell>
        </row>
        <row r="19108">
          <cell r="A19108" t="str">
            <v>080810016Nonirrigated</v>
          </cell>
        </row>
        <row r="19109">
          <cell r="A19109" t="str">
            <v>080830016All</v>
          </cell>
        </row>
        <row r="19110">
          <cell r="A19110" t="str">
            <v>080830041All</v>
          </cell>
        </row>
        <row r="19111">
          <cell r="A19111" t="str">
            <v>080830078All</v>
          </cell>
        </row>
        <row r="19112">
          <cell r="A19112" t="str">
            <v>080830078Irrigated</v>
          </cell>
        </row>
        <row r="19113">
          <cell r="A19113" t="str">
            <v>080830078Nonirrigated</v>
          </cell>
        </row>
        <row r="19114">
          <cell r="A19114" t="str">
            <v>080930011All</v>
          </cell>
        </row>
        <row r="19115">
          <cell r="A19115" t="str">
            <v>080970011All</v>
          </cell>
        </row>
        <row r="19116">
          <cell r="A19116" t="str">
            <v>081010078All</v>
          </cell>
        </row>
        <row r="19117">
          <cell r="A19117" t="str">
            <v>081110011All</v>
          </cell>
        </row>
        <row r="19118">
          <cell r="A19118" t="str">
            <v>081110016All</v>
          </cell>
        </row>
        <row r="19119">
          <cell r="A19119" t="str">
            <v>081110041All</v>
          </cell>
        </row>
        <row r="19120">
          <cell r="A19120" t="str">
            <v>081110078All</v>
          </cell>
        </row>
        <row r="19121">
          <cell r="A19121" t="str">
            <v>081130041All</v>
          </cell>
        </row>
        <row r="19122">
          <cell r="A19122" t="str">
            <v>081150067All</v>
          </cell>
        </row>
        <row r="19123">
          <cell r="A19123" t="str">
            <v>081150081All</v>
          </cell>
        </row>
        <row r="19124">
          <cell r="A19124" t="str">
            <v>081150091All</v>
          </cell>
        </row>
        <row r="19125">
          <cell r="A19125" t="str">
            <v>081170011All</v>
          </cell>
        </row>
        <row r="19126">
          <cell r="A19126" t="str">
            <v>081190011All</v>
          </cell>
        </row>
        <row r="19127">
          <cell r="A19127" t="str">
            <v>081210067All</v>
          </cell>
        </row>
        <row r="19128">
          <cell r="A19128" t="str">
            <v>081250016Irrigated</v>
          </cell>
        </row>
        <row r="19129">
          <cell r="A19129" t="str">
            <v>081250016Nonirrigated</v>
          </cell>
        </row>
        <row r="19130">
          <cell r="A19130" t="str">
            <v>131210041All</v>
          </cell>
        </row>
        <row r="19131">
          <cell r="A19131" t="str">
            <v>131910041All</v>
          </cell>
        </row>
        <row r="19132">
          <cell r="A19132" t="str">
            <v>480010016All</v>
          </cell>
        </row>
        <row r="19133">
          <cell r="A19133" t="str">
            <v>480010081All</v>
          </cell>
        </row>
        <row r="19134">
          <cell r="A19134" t="str">
            <v>480030016All</v>
          </cell>
        </row>
        <row r="19135">
          <cell r="A19135" t="str">
            <v>480030041All</v>
          </cell>
        </row>
        <row r="19136">
          <cell r="A19136" t="str">
            <v>480030078All</v>
          </cell>
        </row>
        <row r="19137">
          <cell r="A19137" t="str">
            <v>480030081All</v>
          </cell>
        </row>
        <row r="19138">
          <cell r="A19138" t="str">
            <v>480050011All</v>
          </cell>
        </row>
        <row r="19139">
          <cell r="A19139" t="str">
            <v>480050041All</v>
          </cell>
        </row>
        <row r="19140">
          <cell r="A19140" t="str">
            <v>480050051All</v>
          </cell>
        </row>
        <row r="19141">
          <cell r="A19141" t="str">
            <v>480070011All</v>
          </cell>
        </row>
        <row r="19142">
          <cell r="A19142" t="str">
            <v>480070041All</v>
          </cell>
        </row>
        <row r="19143">
          <cell r="A19143" t="str">
            <v>480090075All</v>
          </cell>
        </row>
        <row r="19144">
          <cell r="A19144" t="str">
            <v>480110016All</v>
          </cell>
        </row>
        <row r="19145">
          <cell r="A19145" t="str">
            <v>480110078All</v>
          </cell>
        </row>
        <row r="19146">
          <cell r="A19146" t="str">
            <v>480110081All</v>
          </cell>
        </row>
        <row r="19147">
          <cell r="A19147" t="str">
            <v>480130078All</v>
          </cell>
        </row>
        <row r="19148">
          <cell r="A19148" t="str">
            <v>480150016All</v>
          </cell>
        </row>
        <row r="19149">
          <cell r="A19149" t="str">
            <v>480150075All</v>
          </cell>
        </row>
        <row r="19150">
          <cell r="A19150" t="str">
            <v>480150078All</v>
          </cell>
        </row>
        <row r="19151">
          <cell r="A19151" t="str">
            <v>480170016All</v>
          </cell>
        </row>
        <row r="19152">
          <cell r="A19152" t="str">
            <v>480190041All</v>
          </cell>
        </row>
        <row r="19153">
          <cell r="A19153" t="str">
            <v>480190075All</v>
          </cell>
        </row>
        <row r="19154">
          <cell r="A19154" t="str">
            <v>480210016All</v>
          </cell>
        </row>
        <row r="19155">
          <cell r="A19155" t="str">
            <v>480210075All</v>
          </cell>
        </row>
        <row r="19156">
          <cell r="A19156" t="str">
            <v>480210078All</v>
          </cell>
        </row>
        <row r="19157">
          <cell r="A19157" t="str">
            <v>480210081All</v>
          </cell>
        </row>
        <row r="19158">
          <cell r="A19158" t="str">
            <v>480230041All</v>
          </cell>
        </row>
        <row r="19159">
          <cell r="A19159" t="str">
            <v>480230078All</v>
          </cell>
        </row>
        <row r="19160">
          <cell r="A19160" t="str">
            <v>480250016All</v>
          </cell>
        </row>
        <row r="19161">
          <cell r="A19161" t="str">
            <v>480250075All</v>
          </cell>
        </row>
        <row r="19162">
          <cell r="A19162" t="str">
            <v>480250078All</v>
          </cell>
        </row>
        <row r="19163">
          <cell r="A19163" t="str">
            <v>480250081All</v>
          </cell>
        </row>
        <row r="19164">
          <cell r="A19164" t="str">
            <v>480270078All</v>
          </cell>
        </row>
        <row r="19165">
          <cell r="A19165" t="str">
            <v>480290075All</v>
          </cell>
        </row>
        <row r="19166">
          <cell r="A19166" t="str">
            <v>480290078All</v>
          </cell>
        </row>
        <row r="19167">
          <cell r="A19167" t="str">
            <v>480290081All</v>
          </cell>
        </row>
        <row r="19168">
          <cell r="A19168" t="str">
            <v>480310011All</v>
          </cell>
        </row>
        <row r="19169">
          <cell r="A19169" t="str">
            <v>480310041All</v>
          </cell>
        </row>
        <row r="19170">
          <cell r="A19170" t="str">
            <v>480310075All</v>
          </cell>
        </row>
        <row r="19171">
          <cell r="A19171" t="str">
            <v>480330016All</v>
          </cell>
        </row>
        <row r="19172">
          <cell r="A19172" t="str">
            <v>480330041All</v>
          </cell>
        </row>
        <row r="19173">
          <cell r="A19173" t="str">
            <v>480330075All</v>
          </cell>
        </row>
        <row r="19174">
          <cell r="A19174" t="str">
            <v>480350078All</v>
          </cell>
        </row>
        <row r="19175">
          <cell r="A19175" t="str">
            <v>480350081All</v>
          </cell>
        </row>
        <row r="19176">
          <cell r="A19176" t="str">
            <v>480430011All</v>
          </cell>
        </row>
        <row r="19177">
          <cell r="A19177" t="str">
            <v>480430041All</v>
          </cell>
        </row>
        <row r="19178">
          <cell r="A19178" t="str">
            <v>480470011All</v>
          </cell>
        </row>
        <row r="19179">
          <cell r="A19179" t="str">
            <v>480470016All</v>
          </cell>
        </row>
        <row r="19180">
          <cell r="A19180" t="str">
            <v>480470075All</v>
          </cell>
        </row>
        <row r="19181">
          <cell r="A19181" t="str">
            <v>480470078All</v>
          </cell>
        </row>
        <row r="19182">
          <cell r="A19182" t="str">
            <v>480510075All</v>
          </cell>
        </row>
        <row r="19183">
          <cell r="A19183" t="str">
            <v>480510078All</v>
          </cell>
        </row>
        <row r="19184">
          <cell r="A19184" t="str">
            <v>480530041All</v>
          </cell>
        </row>
        <row r="19185">
          <cell r="A19185" t="str">
            <v>480530075All</v>
          </cell>
        </row>
        <row r="19186">
          <cell r="A19186" t="str">
            <v>480550016All</v>
          </cell>
        </row>
        <row r="19187">
          <cell r="A19187" t="str">
            <v>480550075All</v>
          </cell>
        </row>
        <row r="19188">
          <cell r="A19188" t="str">
            <v>480550078All</v>
          </cell>
        </row>
        <row r="19189">
          <cell r="A19189" t="str">
            <v>480550081All</v>
          </cell>
        </row>
        <row r="19190">
          <cell r="A19190" t="str">
            <v>480590075All</v>
          </cell>
        </row>
        <row r="19191">
          <cell r="A19191" t="str">
            <v>480610078All</v>
          </cell>
        </row>
        <row r="19192">
          <cell r="A19192" t="str">
            <v>480630011All</v>
          </cell>
        </row>
        <row r="19193">
          <cell r="A19193" t="str">
            <v>480630016All</v>
          </cell>
        </row>
        <row r="19194">
          <cell r="A19194" t="str">
            <v>480630041All</v>
          </cell>
        </row>
        <row r="19195">
          <cell r="A19195" t="str">
            <v>480630051All</v>
          </cell>
        </row>
        <row r="19196">
          <cell r="A19196" t="str">
            <v>480670011All</v>
          </cell>
        </row>
        <row r="19197">
          <cell r="A19197" t="str">
            <v>480670016All</v>
          </cell>
        </row>
        <row r="19198">
          <cell r="A19198" t="str">
            <v>480670041All</v>
          </cell>
        </row>
        <row r="19199">
          <cell r="A19199" t="str">
            <v>480670051All</v>
          </cell>
        </row>
        <row r="19200">
          <cell r="A19200" t="str">
            <v>480670081All</v>
          </cell>
        </row>
        <row r="19201">
          <cell r="A19201" t="str">
            <v>480730011All</v>
          </cell>
        </row>
        <row r="19202">
          <cell r="A19202" t="str">
            <v>480730016All</v>
          </cell>
        </row>
        <row r="19203">
          <cell r="A19203" t="str">
            <v>480730051All</v>
          </cell>
        </row>
        <row r="19204">
          <cell r="A19204" t="str">
            <v>480730081All</v>
          </cell>
        </row>
        <row r="19205">
          <cell r="A19205" t="str">
            <v>480750016All</v>
          </cell>
        </row>
        <row r="19206">
          <cell r="A19206" t="str">
            <v>480750041All</v>
          </cell>
        </row>
        <row r="19207">
          <cell r="A19207" t="str">
            <v>480770075All</v>
          </cell>
        </row>
        <row r="19208">
          <cell r="A19208" t="str">
            <v>480790016All</v>
          </cell>
        </row>
        <row r="19209">
          <cell r="A19209" t="str">
            <v>480790041All</v>
          </cell>
        </row>
        <row r="19210">
          <cell r="A19210" t="str">
            <v>480790081All</v>
          </cell>
        </row>
        <row r="19211">
          <cell r="A19211" t="str">
            <v>480810041All</v>
          </cell>
        </row>
        <row r="19212">
          <cell r="A19212" t="str">
            <v>480810075All</v>
          </cell>
        </row>
        <row r="19213">
          <cell r="A19213" t="str">
            <v>480830041All</v>
          </cell>
        </row>
        <row r="19214">
          <cell r="A19214" t="str">
            <v>480830075All</v>
          </cell>
        </row>
        <row r="19215">
          <cell r="A19215" t="str">
            <v>480830078All</v>
          </cell>
        </row>
        <row r="19216">
          <cell r="A19216" t="str">
            <v>480850078All</v>
          </cell>
        </row>
        <row r="19217">
          <cell r="A19217" t="str">
            <v>480870016All</v>
          </cell>
        </row>
        <row r="19218">
          <cell r="A19218" t="str">
            <v>480870041All</v>
          </cell>
        </row>
        <row r="19219">
          <cell r="A19219" t="str">
            <v>480890016All</v>
          </cell>
        </row>
        <row r="19220">
          <cell r="A19220" t="str">
            <v>480890075All</v>
          </cell>
        </row>
        <row r="19221">
          <cell r="A19221" t="str">
            <v>480890078All</v>
          </cell>
        </row>
        <row r="19222">
          <cell r="A19222" t="str">
            <v>480910075All</v>
          </cell>
        </row>
        <row r="19223">
          <cell r="A19223" t="str">
            <v>480910078All</v>
          </cell>
        </row>
        <row r="19224">
          <cell r="A19224" t="str">
            <v>480910081All</v>
          </cell>
        </row>
        <row r="19225">
          <cell r="A19225" t="str">
            <v>480950041All</v>
          </cell>
        </row>
        <row r="19226">
          <cell r="A19226" t="str">
            <v>480950075All</v>
          </cell>
        </row>
        <row r="19227">
          <cell r="A19227" t="str">
            <v>480970078All</v>
          </cell>
        </row>
        <row r="19228">
          <cell r="A19228" t="str">
            <v>480990078All</v>
          </cell>
        </row>
        <row r="19229">
          <cell r="A19229" t="str">
            <v>481010041All</v>
          </cell>
        </row>
        <row r="19230">
          <cell r="A19230" t="str">
            <v>481010075All</v>
          </cell>
        </row>
        <row r="19231">
          <cell r="A19231" t="str">
            <v>481030011All</v>
          </cell>
        </row>
        <row r="19232">
          <cell r="A19232" t="str">
            <v>481030041All</v>
          </cell>
        </row>
        <row r="19233">
          <cell r="A19233" t="str">
            <v>481050016All</v>
          </cell>
        </row>
        <row r="19234">
          <cell r="A19234" t="str">
            <v>481050041All</v>
          </cell>
        </row>
        <row r="19235">
          <cell r="A19235" t="str">
            <v>481050051All</v>
          </cell>
        </row>
        <row r="19236">
          <cell r="A19236" t="str">
            <v>481050075All</v>
          </cell>
        </row>
        <row r="19237">
          <cell r="A19237" t="str">
            <v>481070016All</v>
          </cell>
        </row>
        <row r="19238">
          <cell r="A19238" t="str">
            <v>481090041All</v>
          </cell>
        </row>
        <row r="19239">
          <cell r="A19239" t="str">
            <v>481130078All</v>
          </cell>
        </row>
        <row r="19240">
          <cell r="A19240" t="str">
            <v>481150016All</v>
          </cell>
        </row>
        <row r="19241">
          <cell r="A19241" t="str">
            <v>481150041All</v>
          </cell>
        </row>
        <row r="19242">
          <cell r="A19242" t="str">
            <v>481150081All</v>
          </cell>
        </row>
        <row r="19243">
          <cell r="A19243" t="str">
            <v>481190078All</v>
          </cell>
        </row>
        <row r="19244">
          <cell r="A19244" t="str">
            <v>481210078All</v>
          </cell>
        </row>
        <row r="19245">
          <cell r="A19245" t="str">
            <v>481230016All</v>
          </cell>
        </row>
        <row r="19246">
          <cell r="A19246" t="str">
            <v>481230078All</v>
          </cell>
        </row>
        <row r="19247">
          <cell r="A19247" t="str">
            <v>481230081All</v>
          </cell>
        </row>
        <row r="19248">
          <cell r="A19248" t="str">
            <v>481250016All</v>
          </cell>
        </row>
        <row r="19249">
          <cell r="A19249" t="str">
            <v>481250041All</v>
          </cell>
        </row>
        <row r="19250">
          <cell r="A19250" t="str">
            <v>481270016All</v>
          </cell>
        </row>
        <row r="19251">
          <cell r="A19251" t="str">
            <v>481270016Irrigated</v>
          </cell>
        </row>
        <row r="19252">
          <cell r="A19252" t="str">
            <v>481270016Nonirrigated</v>
          </cell>
        </row>
        <row r="19253">
          <cell r="A19253" t="str">
            <v>481270051Irrigated</v>
          </cell>
        </row>
        <row r="19254">
          <cell r="A19254" t="str">
            <v>481270051Nonirrigated</v>
          </cell>
        </row>
        <row r="19255">
          <cell r="A19255" t="str">
            <v>481270075All</v>
          </cell>
        </row>
        <row r="19256">
          <cell r="A19256" t="str">
            <v>481270078All</v>
          </cell>
        </row>
        <row r="19257">
          <cell r="A19257" t="str">
            <v>481290016All</v>
          </cell>
        </row>
        <row r="19258">
          <cell r="A19258" t="str">
            <v>481310016All</v>
          </cell>
        </row>
        <row r="19259">
          <cell r="A19259" t="str">
            <v>481310078All</v>
          </cell>
        </row>
        <row r="19260">
          <cell r="A19260" t="str">
            <v>481350011All</v>
          </cell>
        </row>
        <row r="19261">
          <cell r="A19261" t="str">
            <v>481350041All</v>
          </cell>
        </row>
        <row r="19262">
          <cell r="A19262" t="str">
            <v>481370011All</v>
          </cell>
        </row>
        <row r="19263">
          <cell r="A19263" t="str">
            <v>481370016All</v>
          </cell>
        </row>
        <row r="19264">
          <cell r="A19264" t="str">
            <v>481370041All</v>
          </cell>
        </row>
        <row r="19265">
          <cell r="A19265" t="str">
            <v>481370051All</v>
          </cell>
        </row>
        <row r="19266">
          <cell r="A19266" t="str">
            <v>481370075All</v>
          </cell>
        </row>
        <row r="19267">
          <cell r="A19267" t="str">
            <v>481410041All</v>
          </cell>
        </row>
        <row r="19268">
          <cell r="A19268" t="str">
            <v>481450078All</v>
          </cell>
        </row>
        <row r="19269">
          <cell r="A19269" t="str">
            <v>481470078All</v>
          </cell>
        </row>
        <row r="19270">
          <cell r="A19270" t="str">
            <v>481490016All</v>
          </cell>
        </row>
        <row r="19271">
          <cell r="A19271" t="str">
            <v>481490075All</v>
          </cell>
        </row>
        <row r="19272">
          <cell r="A19272" t="str">
            <v>481490078All</v>
          </cell>
        </row>
        <row r="19273">
          <cell r="A19273" t="str">
            <v>481510041All</v>
          </cell>
        </row>
        <row r="19274">
          <cell r="A19274" t="str">
            <v>481510075All</v>
          </cell>
        </row>
        <row r="19275">
          <cell r="A19275" t="str">
            <v>481510078All</v>
          </cell>
        </row>
        <row r="19276">
          <cell r="A19276" t="str">
            <v>481530016All</v>
          </cell>
        </row>
        <row r="19277">
          <cell r="A19277" t="str">
            <v>481530016Irrigated</v>
          </cell>
        </row>
        <row r="19278">
          <cell r="A19278" t="str">
            <v>481530016Nonirrigated</v>
          </cell>
        </row>
        <row r="19279">
          <cell r="A19279" t="str">
            <v>481530079Irrigated</v>
          </cell>
        </row>
        <row r="19280">
          <cell r="A19280" t="str">
            <v>481530079Nonirrigated</v>
          </cell>
        </row>
        <row r="19281">
          <cell r="A19281" t="str">
            <v>481550041All</v>
          </cell>
        </row>
        <row r="19282">
          <cell r="A19282" t="str">
            <v>481590016All</v>
          </cell>
        </row>
        <row r="19283">
          <cell r="A19283" t="str">
            <v>481590041All</v>
          </cell>
        </row>
        <row r="19284">
          <cell r="A19284" t="str">
            <v>481610011All</v>
          </cell>
        </row>
        <row r="19285">
          <cell r="A19285" t="str">
            <v>481610041All</v>
          </cell>
        </row>
        <row r="19286">
          <cell r="A19286" t="str">
            <v>481610051All</v>
          </cell>
        </row>
        <row r="19287">
          <cell r="A19287" t="str">
            <v>481630078All</v>
          </cell>
        </row>
        <row r="19288">
          <cell r="A19288" t="str">
            <v>481650016All</v>
          </cell>
        </row>
        <row r="19289">
          <cell r="A19289" t="str">
            <v>481650041All</v>
          </cell>
        </row>
        <row r="19290">
          <cell r="A19290" t="str">
            <v>481650078All</v>
          </cell>
        </row>
        <row r="19291">
          <cell r="A19291" t="str">
            <v>481670011All</v>
          </cell>
        </row>
        <row r="19292">
          <cell r="A19292" t="str">
            <v>481690016All</v>
          </cell>
        </row>
        <row r="19293">
          <cell r="A19293" t="str">
            <v>481690041All</v>
          </cell>
        </row>
        <row r="19294">
          <cell r="A19294" t="str">
            <v>481690075All</v>
          </cell>
        </row>
        <row r="19295">
          <cell r="A19295" t="str">
            <v>481710075All</v>
          </cell>
        </row>
        <row r="19296">
          <cell r="A19296" t="str">
            <v>481730016All</v>
          </cell>
        </row>
        <row r="19297">
          <cell r="A19297" t="str">
            <v>481730041All</v>
          </cell>
        </row>
        <row r="19298">
          <cell r="A19298" t="str">
            <v>481730075All</v>
          </cell>
        </row>
        <row r="19299">
          <cell r="A19299" t="str">
            <v>481730078All</v>
          </cell>
        </row>
        <row r="19300">
          <cell r="A19300" t="str">
            <v>481730081All</v>
          </cell>
        </row>
        <row r="19301">
          <cell r="A19301" t="str">
            <v>481750016All</v>
          </cell>
        </row>
        <row r="19302">
          <cell r="A19302" t="str">
            <v>481750075All</v>
          </cell>
        </row>
        <row r="19303">
          <cell r="A19303" t="str">
            <v>481750078All</v>
          </cell>
        </row>
        <row r="19304">
          <cell r="A19304" t="str">
            <v>481750081All</v>
          </cell>
        </row>
        <row r="19305">
          <cell r="A19305" t="str">
            <v>481770016All</v>
          </cell>
        </row>
        <row r="19306">
          <cell r="A19306" t="str">
            <v>481770075All</v>
          </cell>
        </row>
        <row r="19307">
          <cell r="A19307" t="str">
            <v>481770078All</v>
          </cell>
        </row>
        <row r="19308">
          <cell r="A19308" t="str">
            <v>481770081All</v>
          </cell>
        </row>
        <row r="19309">
          <cell r="A19309" t="str">
            <v>481790016All</v>
          </cell>
        </row>
        <row r="19310">
          <cell r="A19310" t="str">
            <v>481810078All</v>
          </cell>
        </row>
        <row r="19311">
          <cell r="A19311" t="str">
            <v>481830011All</v>
          </cell>
        </row>
        <row r="19312">
          <cell r="A19312" t="str">
            <v>481830016All</v>
          </cell>
        </row>
        <row r="19313">
          <cell r="A19313" t="str">
            <v>481830041All</v>
          </cell>
        </row>
        <row r="19314">
          <cell r="A19314" t="str">
            <v>481830051All</v>
          </cell>
        </row>
        <row r="19315">
          <cell r="A19315" t="str">
            <v>481830081All</v>
          </cell>
        </row>
        <row r="19316">
          <cell r="A19316" t="str">
            <v>481850011All</v>
          </cell>
        </row>
        <row r="19317">
          <cell r="A19317" t="str">
            <v>481850041All</v>
          </cell>
        </row>
        <row r="19318">
          <cell r="A19318" t="str">
            <v>481850051All</v>
          </cell>
        </row>
        <row r="19319">
          <cell r="A19319" t="str">
            <v>481870075All</v>
          </cell>
        </row>
        <row r="19320">
          <cell r="A19320" t="str">
            <v>481870078All</v>
          </cell>
        </row>
        <row r="19321">
          <cell r="A19321" t="str">
            <v>481870081All</v>
          </cell>
        </row>
        <row r="19322">
          <cell r="A19322" t="str">
            <v>481890016All</v>
          </cell>
        </row>
        <row r="19323">
          <cell r="A19323" t="str">
            <v>481910016All</v>
          </cell>
        </row>
        <row r="19324">
          <cell r="A19324" t="str">
            <v>481910041All</v>
          </cell>
        </row>
        <row r="19325">
          <cell r="A19325" t="str">
            <v>481930078All</v>
          </cell>
        </row>
        <row r="19326">
          <cell r="A19326" t="str">
            <v>481930081All</v>
          </cell>
        </row>
        <row r="19327">
          <cell r="A19327" t="str">
            <v>481950078All</v>
          </cell>
        </row>
        <row r="19328">
          <cell r="A19328" t="str">
            <v>481950078Irrigated</v>
          </cell>
        </row>
        <row r="19329">
          <cell r="A19329" t="str">
            <v>481950078Nonirrigated</v>
          </cell>
        </row>
        <row r="19330">
          <cell r="A19330" t="str">
            <v>481970041All</v>
          </cell>
        </row>
        <row r="19331">
          <cell r="A19331" t="str">
            <v>481970711All</v>
          </cell>
        </row>
        <row r="19332">
          <cell r="A19332" t="str">
            <v>481990011All</v>
          </cell>
        </row>
        <row r="19333">
          <cell r="A19333" t="str">
            <v>481990041All</v>
          </cell>
        </row>
        <row r="19334">
          <cell r="A19334" t="str">
            <v>481990051All</v>
          </cell>
        </row>
        <row r="19335">
          <cell r="A19335" t="str">
            <v>482030011All</v>
          </cell>
        </row>
        <row r="19336">
          <cell r="A19336" t="str">
            <v>482030016All</v>
          </cell>
        </row>
        <row r="19337">
          <cell r="A19337" t="str">
            <v>482030041All</v>
          </cell>
        </row>
        <row r="19338">
          <cell r="A19338" t="str">
            <v>482030051All</v>
          </cell>
        </row>
        <row r="19339">
          <cell r="A19339" t="str">
            <v>482030081All</v>
          </cell>
        </row>
        <row r="19340">
          <cell r="A19340" t="str">
            <v>482050016All</v>
          </cell>
        </row>
        <row r="19341">
          <cell r="A19341" t="str">
            <v>482070041All</v>
          </cell>
        </row>
        <row r="19342">
          <cell r="A19342" t="str">
            <v>482070078All</v>
          </cell>
        </row>
        <row r="19343">
          <cell r="A19343" t="str">
            <v>482090075All</v>
          </cell>
        </row>
        <row r="19344">
          <cell r="A19344" t="str">
            <v>482090078All</v>
          </cell>
        </row>
        <row r="19345">
          <cell r="A19345" t="str">
            <v>482090081All</v>
          </cell>
        </row>
        <row r="19346">
          <cell r="A19346" t="str">
            <v>482110016All</v>
          </cell>
        </row>
        <row r="19347">
          <cell r="A19347" t="str">
            <v>482110041All</v>
          </cell>
        </row>
        <row r="19348">
          <cell r="A19348" t="str">
            <v>482110078All</v>
          </cell>
        </row>
        <row r="19349">
          <cell r="A19349" t="str">
            <v>482110081All</v>
          </cell>
        </row>
        <row r="19350">
          <cell r="A19350" t="str">
            <v>482130016All</v>
          </cell>
        </row>
        <row r="19351">
          <cell r="A19351" t="str">
            <v>482130041All</v>
          </cell>
        </row>
        <row r="19352">
          <cell r="A19352" t="str">
            <v>482130051All</v>
          </cell>
        </row>
        <row r="19353">
          <cell r="A19353" t="str">
            <v>482130081All</v>
          </cell>
        </row>
        <row r="19354">
          <cell r="A19354" t="str">
            <v>482170081All</v>
          </cell>
        </row>
        <row r="19355">
          <cell r="A19355" t="str">
            <v>482190016All</v>
          </cell>
        </row>
        <row r="19356">
          <cell r="A19356" t="str">
            <v>482190016Irrigated</v>
          </cell>
        </row>
        <row r="19357">
          <cell r="A19357" t="str">
            <v>482190016Nonirrigated</v>
          </cell>
        </row>
        <row r="19358">
          <cell r="A19358" t="str">
            <v>482210075All</v>
          </cell>
        </row>
        <row r="19359">
          <cell r="A19359" t="str">
            <v>482230016All</v>
          </cell>
        </row>
        <row r="19360">
          <cell r="A19360" t="str">
            <v>482230081All</v>
          </cell>
        </row>
        <row r="19361">
          <cell r="A19361" t="str">
            <v>482250081All</v>
          </cell>
        </row>
        <row r="19362">
          <cell r="A19362" t="str">
            <v>482270016All</v>
          </cell>
        </row>
        <row r="19363">
          <cell r="A19363" t="str">
            <v>482270041All</v>
          </cell>
        </row>
        <row r="19364">
          <cell r="A19364" t="str">
            <v>482270075All</v>
          </cell>
        </row>
        <row r="19365">
          <cell r="A19365" t="str">
            <v>482270078All</v>
          </cell>
        </row>
        <row r="19366">
          <cell r="A19366" t="str">
            <v>482270081All</v>
          </cell>
        </row>
        <row r="19367">
          <cell r="A19367" t="str">
            <v>482290011All</v>
          </cell>
        </row>
        <row r="19368">
          <cell r="A19368" t="str">
            <v>482290041All</v>
          </cell>
        </row>
        <row r="19369">
          <cell r="A19369" t="str">
            <v>482310078All</v>
          </cell>
        </row>
        <row r="19370">
          <cell r="A19370" t="str">
            <v>482330078All</v>
          </cell>
        </row>
        <row r="19371">
          <cell r="A19371" t="str">
            <v>482350016All</v>
          </cell>
        </row>
        <row r="19372">
          <cell r="A19372" t="str">
            <v>482350041All</v>
          </cell>
        </row>
        <row r="19373">
          <cell r="A19373" t="str">
            <v>482350075All</v>
          </cell>
        </row>
        <row r="19374">
          <cell r="A19374" t="str">
            <v>482370075All</v>
          </cell>
        </row>
        <row r="19375">
          <cell r="A19375" t="str">
            <v>482410011All</v>
          </cell>
        </row>
        <row r="19376">
          <cell r="A19376" t="str">
            <v>482410041All</v>
          </cell>
        </row>
        <row r="19377">
          <cell r="A19377" t="str">
            <v>482410051All</v>
          </cell>
        </row>
        <row r="19378">
          <cell r="A19378" t="str">
            <v>482430011All</v>
          </cell>
        </row>
        <row r="19379">
          <cell r="A19379" t="str">
            <v>482430041All</v>
          </cell>
        </row>
        <row r="19380">
          <cell r="A19380" t="str">
            <v>482450041All</v>
          </cell>
        </row>
        <row r="19381">
          <cell r="A19381" t="str">
            <v>482470011All</v>
          </cell>
        </row>
        <row r="19382">
          <cell r="A19382" t="str">
            <v>482470016All</v>
          </cell>
        </row>
        <row r="19383">
          <cell r="A19383" t="str">
            <v>482470041All</v>
          </cell>
        </row>
        <row r="19384">
          <cell r="A19384" t="str">
            <v>482470051All</v>
          </cell>
        </row>
        <row r="19385">
          <cell r="A19385" t="str">
            <v>482470075All</v>
          </cell>
        </row>
        <row r="19386">
          <cell r="A19386" t="str">
            <v>482470078All</v>
          </cell>
        </row>
        <row r="19387">
          <cell r="A19387" t="str">
            <v>482490016All</v>
          </cell>
        </row>
        <row r="19388">
          <cell r="A19388" t="str">
            <v>482490075All</v>
          </cell>
        </row>
        <row r="19389">
          <cell r="A19389" t="str">
            <v>482510078All</v>
          </cell>
        </row>
        <row r="19390">
          <cell r="A19390" t="str">
            <v>482510081All</v>
          </cell>
        </row>
        <row r="19391">
          <cell r="A19391" t="str">
            <v>482530041All</v>
          </cell>
        </row>
        <row r="19392">
          <cell r="A19392" t="str">
            <v>482530078All</v>
          </cell>
        </row>
        <row r="19393">
          <cell r="A19393" t="str">
            <v>482550075All</v>
          </cell>
        </row>
        <row r="19394">
          <cell r="A19394" t="str">
            <v>482550078All</v>
          </cell>
        </row>
        <row r="19395">
          <cell r="A19395" t="str">
            <v>482550081All</v>
          </cell>
        </row>
        <row r="19396">
          <cell r="A19396" t="str">
            <v>482570078All</v>
          </cell>
        </row>
        <row r="19397">
          <cell r="A19397" t="str">
            <v>482590041All</v>
          </cell>
        </row>
        <row r="19398">
          <cell r="A19398" t="str">
            <v>482590051All</v>
          </cell>
        </row>
        <row r="19399">
          <cell r="A19399" t="str">
            <v>482590075All</v>
          </cell>
        </row>
        <row r="19400">
          <cell r="A19400" t="str">
            <v>482610011All</v>
          </cell>
        </row>
        <row r="19401">
          <cell r="A19401" t="str">
            <v>482610016All</v>
          </cell>
        </row>
        <row r="19402">
          <cell r="A19402" t="str">
            <v>482610041All</v>
          </cell>
        </row>
        <row r="19403">
          <cell r="A19403" t="str">
            <v>482610051All</v>
          </cell>
        </row>
        <row r="19404">
          <cell r="A19404" t="str">
            <v>482610075All</v>
          </cell>
        </row>
        <row r="19405">
          <cell r="A19405" t="str">
            <v>482610078All</v>
          </cell>
        </row>
        <row r="19406">
          <cell r="A19406" t="str">
            <v>482630041All</v>
          </cell>
        </row>
        <row r="19407">
          <cell r="A19407" t="str">
            <v>482630075All</v>
          </cell>
        </row>
        <row r="19408">
          <cell r="A19408" t="str">
            <v>482650075All</v>
          </cell>
        </row>
        <row r="19409">
          <cell r="A19409" t="str">
            <v>482670041All</v>
          </cell>
        </row>
        <row r="19410">
          <cell r="A19410" t="str">
            <v>482670051All</v>
          </cell>
        </row>
        <row r="19411">
          <cell r="A19411" t="str">
            <v>482670075All</v>
          </cell>
        </row>
        <row r="19412">
          <cell r="A19412" t="str">
            <v>482690016All</v>
          </cell>
        </row>
        <row r="19413">
          <cell r="A19413" t="str">
            <v>482690041All</v>
          </cell>
        </row>
        <row r="19414">
          <cell r="A19414" t="str">
            <v>482690075All</v>
          </cell>
        </row>
        <row r="19415">
          <cell r="A19415" t="str">
            <v>482710016All</v>
          </cell>
        </row>
        <row r="19416">
          <cell r="A19416" t="str">
            <v>482710041All</v>
          </cell>
        </row>
        <row r="19417">
          <cell r="A19417" t="str">
            <v>482710051All</v>
          </cell>
        </row>
        <row r="19418">
          <cell r="A19418" t="str">
            <v>482710075All</v>
          </cell>
        </row>
        <row r="19419">
          <cell r="A19419" t="str">
            <v>482750041All</v>
          </cell>
        </row>
        <row r="19420">
          <cell r="A19420" t="str">
            <v>482750078All</v>
          </cell>
        </row>
        <row r="19421">
          <cell r="A19421" t="str">
            <v>482770078All</v>
          </cell>
        </row>
        <row r="19422">
          <cell r="A19422" t="str">
            <v>482790016All</v>
          </cell>
        </row>
        <row r="19423">
          <cell r="A19423" t="str">
            <v>482810041All</v>
          </cell>
        </row>
        <row r="19424">
          <cell r="A19424" t="str">
            <v>482810075All</v>
          </cell>
        </row>
        <row r="19425">
          <cell r="A19425" t="str">
            <v>482830078All</v>
          </cell>
        </row>
        <row r="19426">
          <cell r="A19426" t="str">
            <v>482850016All</v>
          </cell>
        </row>
        <row r="19427">
          <cell r="A19427" t="str">
            <v>482850075All</v>
          </cell>
        </row>
        <row r="19428">
          <cell r="A19428" t="str">
            <v>482850078All</v>
          </cell>
        </row>
        <row r="19429">
          <cell r="A19429" t="str">
            <v>482870078All</v>
          </cell>
        </row>
        <row r="19430">
          <cell r="A19430" t="str">
            <v>482870081All</v>
          </cell>
        </row>
        <row r="19431">
          <cell r="A19431" t="str">
            <v>482930078All</v>
          </cell>
        </row>
        <row r="19432">
          <cell r="A19432" t="str">
            <v>482930081All</v>
          </cell>
        </row>
        <row r="19433">
          <cell r="A19433" t="str">
            <v>482950016All</v>
          </cell>
        </row>
        <row r="19434">
          <cell r="A19434" t="str">
            <v>482950016Irrigated</v>
          </cell>
        </row>
        <row r="19435">
          <cell r="A19435" t="str">
            <v>482950016Nonirrigated</v>
          </cell>
        </row>
        <row r="19436">
          <cell r="A19436" t="str">
            <v>482950081All</v>
          </cell>
        </row>
        <row r="19437">
          <cell r="A19437" t="str">
            <v>482970016All</v>
          </cell>
        </row>
        <row r="19438">
          <cell r="A19438" t="str">
            <v>482970075All</v>
          </cell>
        </row>
        <row r="19439">
          <cell r="A19439" t="str">
            <v>482970078All</v>
          </cell>
        </row>
        <row r="19440">
          <cell r="A19440" t="str">
            <v>482990016All</v>
          </cell>
        </row>
        <row r="19441">
          <cell r="A19441" t="str">
            <v>482990041All</v>
          </cell>
        </row>
        <row r="19442">
          <cell r="A19442" t="str">
            <v>482990051All</v>
          </cell>
        </row>
        <row r="19443">
          <cell r="A19443" t="str">
            <v>482990075All</v>
          </cell>
        </row>
        <row r="19444">
          <cell r="A19444" t="str">
            <v>483010011All</v>
          </cell>
        </row>
        <row r="19445">
          <cell r="A19445" t="str">
            <v>483010041All</v>
          </cell>
        </row>
        <row r="19446">
          <cell r="A19446" t="str">
            <v>483030016All</v>
          </cell>
        </row>
        <row r="19447">
          <cell r="A19447" t="str">
            <v>483050016All</v>
          </cell>
        </row>
        <row r="19448">
          <cell r="A19448" t="str">
            <v>483050041All</v>
          </cell>
        </row>
        <row r="19449">
          <cell r="A19449" t="str">
            <v>483050081All</v>
          </cell>
        </row>
        <row r="19450">
          <cell r="A19450" t="str">
            <v>483070075All</v>
          </cell>
        </row>
        <row r="19451">
          <cell r="A19451" t="str">
            <v>483090078All</v>
          </cell>
        </row>
        <row r="19452">
          <cell r="A19452" t="str">
            <v>483110011All</v>
          </cell>
        </row>
        <row r="19453">
          <cell r="A19453" t="str">
            <v>483110041All</v>
          </cell>
        </row>
        <row r="19454">
          <cell r="A19454" t="str">
            <v>483110075All</v>
          </cell>
        </row>
        <row r="19455">
          <cell r="A19455" t="str">
            <v>483110078All</v>
          </cell>
        </row>
        <row r="19456">
          <cell r="A19456" t="str">
            <v>483130011All</v>
          </cell>
        </row>
        <row r="19457">
          <cell r="A19457" t="str">
            <v>483130041All</v>
          </cell>
        </row>
        <row r="19458">
          <cell r="A19458" t="str">
            <v>483130051All</v>
          </cell>
        </row>
        <row r="19459">
          <cell r="A19459" t="str">
            <v>483150011All</v>
          </cell>
        </row>
        <row r="19460">
          <cell r="A19460" t="str">
            <v>483150016All</v>
          </cell>
        </row>
        <row r="19461">
          <cell r="A19461" t="str">
            <v>483150041All</v>
          </cell>
        </row>
        <row r="19462">
          <cell r="A19462" t="str">
            <v>483150051All</v>
          </cell>
        </row>
        <row r="19463">
          <cell r="A19463" t="str">
            <v>483150081All</v>
          </cell>
        </row>
        <row r="19464">
          <cell r="A19464" t="str">
            <v>483170016All</v>
          </cell>
        </row>
        <row r="19465">
          <cell r="A19465" t="str">
            <v>483170041All</v>
          </cell>
        </row>
        <row r="19466">
          <cell r="A19466" t="str">
            <v>483170078All</v>
          </cell>
        </row>
        <row r="19467">
          <cell r="A19467" t="str">
            <v>483170081All</v>
          </cell>
        </row>
        <row r="19468">
          <cell r="A19468" t="str">
            <v>483190041All</v>
          </cell>
        </row>
        <row r="19469">
          <cell r="A19469" t="str">
            <v>483230016All</v>
          </cell>
        </row>
        <row r="19470">
          <cell r="A19470" t="str">
            <v>483230075All</v>
          </cell>
        </row>
        <row r="19471">
          <cell r="A19471" t="str">
            <v>483230078All</v>
          </cell>
        </row>
        <row r="19472">
          <cell r="A19472" t="str">
            <v>483250078All</v>
          </cell>
        </row>
        <row r="19473">
          <cell r="A19473" t="str">
            <v>483250078Irrigated</v>
          </cell>
        </row>
        <row r="19474">
          <cell r="A19474" t="str">
            <v>483250078Nonirrigated</v>
          </cell>
        </row>
        <row r="19475">
          <cell r="A19475" t="str">
            <v>483250081All</v>
          </cell>
        </row>
        <row r="19476">
          <cell r="A19476" t="str">
            <v>483270041All</v>
          </cell>
        </row>
        <row r="19477">
          <cell r="A19477" t="str">
            <v>483270051All</v>
          </cell>
        </row>
        <row r="19478">
          <cell r="A19478" t="str">
            <v>483270075All</v>
          </cell>
        </row>
        <row r="19479">
          <cell r="A19479" t="str">
            <v>483290016All</v>
          </cell>
        </row>
        <row r="19480">
          <cell r="A19480" t="str">
            <v>483290041All</v>
          </cell>
        </row>
        <row r="19481">
          <cell r="A19481" t="str">
            <v>483290075All</v>
          </cell>
        </row>
        <row r="19482">
          <cell r="A19482" t="str">
            <v>483290078All</v>
          </cell>
        </row>
        <row r="19483">
          <cell r="A19483" t="str">
            <v>483290081All</v>
          </cell>
        </row>
        <row r="19484">
          <cell r="A19484" t="str">
            <v>483310078All</v>
          </cell>
        </row>
        <row r="19485">
          <cell r="A19485" t="str">
            <v>483330075All</v>
          </cell>
        </row>
        <row r="19486">
          <cell r="A19486" t="str">
            <v>483350041All</v>
          </cell>
        </row>
        <row r="19487">
          <cell r="A19487" t="str">
            <v>483350075All</v>
          </cell>
        </row>
        <row r="19488">
          <cell r="A19488" t="str">
            <v>483350078All</v>
          </cell>
        </row>
        <row r="19489">
          <cell r="A19489" t="str">
            <v>483370075All</v>
          </cell>
        </row>
        <row r="19490">
          <cell r="A19490" t="str">
            <v>483390011All</v>
          </cell>
        </row>
        <row r="19491">
          <cell r="A19491" t="str">
            <v>483390041All</v>
          </cell>
        </row>
        <row r="19492">
          <cell r="A19492" t="str">
            <v>483390051All</v>
          </cell>
        </row>
        <row r="19493">
          <cell r="A19493" t="str">
            <v>483430011All</v>
          </cell>
        </row>
        <row r="19494">
          <cell r="A19494" t="str">
            <v>483430016All</v>
          </cell>
        </row>
        <row r="19495">
          <cell r="A19495" t="str">
            <v>483430041All</v>
          </cell>
        </row>
        <row r="19496">
          <cell r="A19496" t="str">
            <v>483430051All</v>
          </cell>
        </row>
        <row r="19497">
          <cell r="A19497" t="str">
            <v>483430081All</v>
          </cell>
        </row>
        <row r="19498">
          <cell r="A19498" t="str">
            <v>483450016All</v>
          </cell>
        </row>
        <row r="19499">
          <cell r="A19499" t="str">
            <v>483450041All</v>
          </cell>
        </row>
        <row r="19500">
          <cell r="A19500" t="str">
            <v>483470011All</v>
          </cell>
        </row>
        <row r="19501">
          <cell r="A19501" t="str">
            <v>483470016All</v>
          </cell>
        </row>
        <row r="19502">
          <cell r="A19502" t="str">
            <v>483470041All</v>
          </cell>
        </row>
        <row r="19503">
          <cell r="A19503" t="str">
            <v>483470051All</v>
          </cell>
        </row>
        <row r="19504">
          <cell r="A19504" t="str">
            <v>483470081All</v>
          </cell>
        </row>
        <row r="19505">
          <cell r="A19505" t="str">
            <v>483490081All</v>
          </cell>
        </row>
        <row r="19506">
          <cell r="A19506" t="str">
            <v>483510011All</v>
          </cell>
        </row>
        <row r="19507">
          <cell r="A19507" t="str">
            <v>483510041All</v>
          </cell>
        </row>
        <row r="19508">
          <cell r="A19508" t="str">
            <v>483510051All</v>
          </cell>
        </row>
        <row r="19509">
          <cell r="A19509" t="str">
            <v>483530041All</v>
          </cell>
        </row>
        <row r="19510">
          <cell r="A19510" t="str">
            <v>483530075All</v>
          </cell>
        </row>
        <row r="19511">
          <cell r="A19511" t="str">
            <v>483530078All</v>
          </cell>
        </row>
        <row r="19512">
          <cell r="A19512" t="str">
            <v>483570016All</v>
          </cell>
        </row>
        <row r="19513">
          <cell r="A19513" t="str">
            <v>483570016Irrigated</v>
          </cell>
        </row>
        <row r="19514">
          <cell r="A19514" t="str">
            <v>483570016Nonirrigated</v>
          </cell>
        </row>
        <row r="19515">
          <cell r="A19515" t="str">
            <v>483570078All</v>
          </cell>
        </row>
        <row r="19516">
          <cell r="A19516" t="str">
            <v>483570078Irrigated</v>
          </cell>
        </row>
        <row r="19517">
          <cell r="A19517" t="str">
            <v>483570078Nonirrigated</v>
          </cell>
        </row>
        <row r="19518">
          <cell r="A19518" t="str">
            <v>483590041All</v>
          </cell>
        </row>
        <row r="19519">
          <cell r="A19519" t="str">
            <v>483590078All</v>
          </cell>
        </row>
        <row r="19520">
          <cell r="A19520" t="str">
            <v>483590081All</v>
          </cell>
        </row>
        <row r="19521">
          <cell r="A19521" t="str">
            <v>483610011All</v>
          </cell>
        </row>
        <row r="19522">
          <cell r="A19522" t="str">
            <v>483610041All</v>
          </cell>
        </row>
        <row r="19523">
          <cell r="A19523" t="str">
            <v>483610051All</v>
          </cell>
        </row>
        <row r="19524">
          <cell r="A19524" t="str">
            <v>483610081All</v>
          </cell>
        </row>
        <row r="19525">
          <cell r="A19525" t="str">
            <v>483630075All</v>
          </cell>
        </row>
        <row r="19526">
          <cell r="A19526" t="str">
            <v>483650011All</v>
          </cell>
        </row>
        <row r="19527">
          <cell r="A19527" t="str">
            <v>483650016All</v>
          </cell>
        </row>
        <row r="19528">
          <cell r="A19528" t="str">
            <v>483650041All</v>
          </cell>
        </row>
        <row r="19529">
          <cell r="A19529" t="str">
            <v>483650051All</v>
          </cell>
        </row>
        <row r="19530">
          <cell r="A19530" t="str">
            <v>483650081All</v>
          </cell>
        </row>
        <row r="19531">
          <cell r="A19531" t="str">
            <v>483690016All</v>
          </cell>
        </row>
        <row r="19532">
          <cell r="A19532" t="str">
            <v>483710041All</v>
          </cell>
        </row>
        <row r="19533">
          <cell r="A19533" t="str">
            <v>483710051Nonirrigated</v>
          </cell>
        </row>
        <row r="19534">
          <cell r="A19534" t="str">
            <v>483730011All</v>
          </cell>
        </row>
        <row r="19535">
          <cell r="A19535" t="str">
            <v>483730041All</v>
          </cell>
        </row>
        <row r="19536">
          <cell r="A19536" t="str">
            <v>483730051All</v>
          </cell>
        </row>
        <row r="19537">
          <cell r="A19537" t="str">
            <v>483750081All</v>
          </cell>
        </row>
        <row r="19538">
          <cell r="A19538" t="str">
            <v>483770011All</v>
          </cell>
        </row>
        <row r="19539">
          <cell r="A19539" t="str">
            <v>483770041All</v>
          </cell>
        </row>
        <row r="19540">
          <cell r="A19540" t="str">
            <v>483790041All</v>
          </cell>
        </row>
        <row r="19541">
          <cell r="A19541" t="str">
            <v>483790051All</v>
          </cell>
        </row>
        <row r="19542">
          <cell r="A19542" t="str">
            <v>483790081All</v>
          </cell>
        </row>
        <row r="19543">
          <cell r="A19543" t="str">
            <v>483810081All</v>
          </cell>
        </row>
        <row r="19544">
          <cell r="A19544" t="str">
            <v>483830016All</v>
          </cell>
        </row>
        <row r="19545">
          <cell r="A19545" t="str">
            <v>483830041All</v>
          </cell>
        </row>
        <row r="19546">
          <cell r="A19546" t="str">
            <v>483830075All</v>
          </cell>
        </row>
        <row r="19547">
          <cell r="A19547" t="str">
            <v>483850011All</v>
          </cell>
        </row>
        <row r="19548">
          <cell r="A19548" t="str">
            <v>483850016All</v>
          </cell>
        </row>
        <row r="19549">
          <cell r="A19549" t="str">
            <v>483850041All</v>
          </cell>
        </row>
        <row r="19550">
          <cell r="A19550" t="str">
            <v>483850051All</v>
          </cell>
        </row>
        <row r="19551">
          <cell r="A19551" t="str">
            <v>483850075All</v>
          </cell>
        </row>
        <row r="19552">
          <cell r="A19552" t="str">
            <v>483870016All</v>
          </cell>
        </row>
        <row r="19553">
          <cell r="A19553" t="str">
            <v>483890041All</v>
          </cell>
        </row>
        <row r="19554">
          <cell r="A19554" t="str">
            <v>483930016All</v>
          </cell>
        </row>
        <row r="19555">
          <cell r="A19555" t="str">
            <v>483930078All</v>
          </cell>
        </row>
        <row r="19556">
          <cell r="A19556" t="str">
            <v>483930081All</v>
          </cell>
        </row>
        <row r="19557">
          <cell r="A19557" t="str">
            <v>483970016All</v>
          </cell>
        </row>
        <row r="19558">
          <cell r="A19558" t="str">
            <v>483970078All</v>
          </cell>
        </row>
        <row r="19559">
          <cell r="A19559" t="str">
            <v>483970081All</v>
          </cell>
        </row>
        <row r="19560">
          <cell r="A19560" t="str">
            <v>483990041All</v>
          </cell>
        </row>
        <row r="19561">
          <cell r="A19561" t="str">
            <v>483990075All</v>
          </cell>
        </row>
        <row r="19562">
          <cell r="A19562" t="str">
            <v>483990078All</v>
          </cell>
        </row>
        <row r="19563">
          <cell r="A19563" t="str">
            <v>484010011All</v>
          </cell>
        </row>
        <row r="19564">
          <cell r="A19564" t="str">
            <v>484010016All</v>
          </cell>
        </row>
        <row r="19565">
          <cell r="A19565" t="str">
            <v>484010051All</v>
          </cell>
        </row>
        <row r="19566">
          <cell r="A19566" t="str">
            <v>484010081All</v>
          </cell>
        </row>
        <row r="19567">
          <cell r="A19567" t="str">
            <v>484030011All</v>
          </cell>
        </row>
        <row r="19568">
          <cell r="A19568" t="str">
            <v>484030041All</v>
          </cell>
        </row>
        <row r="19569">
          <cell r="A19569" t="str">
            <v>484030051All</v>
          </cell>
        </row>
        <row r="19570">
          <cell r="A19570" t="str">
            <v>484050011All</v>
          </cell>
        </row>
        <row r="19571">
          <cell r="A19571" t="str">
            <v>484050041All</v>
          </cell>
        </row>
        <row r="19572">
          <cell r="A19572" t="str">
            <v>484050051All</v>
          </cell>
        </row>
        <row r="19573">
          <cell r="A19573" t="str">
            <v>484070011All</v>
          </cell>
        </row>
        <row r="19574">
          <cell r="A19574" t="str">
            <v>484070041All</v>
          </cell>
        </row>
        <row r="19575">
          <cell r="A19575" t="str">
            <v>484070051All</v>
          </cell>
        </row>
        <row r="19576">
          <cell r="A19576" t="str">
            <v>484090078Irrigated</v>
          </cell>
        </row>
        <row r="19577">
          <cell r="A19577" t="str">
            <v>484090078Nonirrigated</v>
          </cell>
        </row>
        <row r="19578">
          <cell r="A19578" t="str">
            <v>484110041All</v>
          </cell>
        </row>
        <row r="19579">
          <cell r="A19579" t="str">
            <v>484110075All</v>
          </cell>
        </row>
        <row r="19580">
          <cell r="A19580" t="str">
            <v>484130041All</v>
          </cell>
        </row>
        <row r="19581">
          <cell r="A19581" t="str">
            <v>484130075All</v>
          </cell>
        </row>
        <row r="19582">
          <cell r="A19582" t="str">
            <v>484150041All</v>
          </cell>
        </row>
        <row r="19583">
          <cell r="A19583" t="str">
            <v>484150075All</v>
          </cell>
        </row>
        <row r="19584">
          <cell r="A19584" t="str">
            <v>484150078All</v>
          </cell>
        </row>
        <row r="19585">
          <cell r="A19585" t="str">
            <v>484170075All</v>
          </cell>
        </row>
        <row r="19586">
          <cell r="A19586" t="str">
            <v>484190011All</v>
          </cell>
        </row>
        <row r="19587">
          <cell r="A19587" t="str">
            <v>484190016All</v>
          </cell>
        </row>
        <row r="19588">
          <cell r="A19588" t="str">
            <v>484190041All</v>
          </cell>
        </row>
        <row r="19589">
          <cell r="A19589" t="str">
            <v>484190051All</v>
          </cell>
        </row>
        <row r="19590">
          <cell r="A19590" t="str">
            <v>484190081All</v>
          </cell>
        </row>
        <row r="19591">
          <cell r="A19591" t="str">
            <v>484230011All</v>
          </cell>
        </row>
        <row r="19592">
          <cell r="A19592" t="str">
            <v>484230016All</v>
          </cell>
        </row>
        <row r="19593">
          <cell r="A19593" t="str">
            <v>484230041All</v>
          </cell>
        </row>
        <row r="19594">
          <cell r="A19594" t="str">
            <v>484230051All</v>
          </cell>
        </row>
        <row r="19595">
          <cell r="A19595" t="str">
            <v>484230081All</v>
          </cell>
        </row>
        <row r="19596">
          <cell r="A19596" t="str">
            <v>484250016All</v>
          </cell>
        </row>
        <row r="19597">
          <cell r="A19597" t="str">
            <v>484250051All</v>
          </cell>
        </row>
        <row r="19598">
          <cell r="A19598" t="str">
            <v>484250075All</v>
          </cell>
        </row>
        <row r="19599">
          <cell r="A19599" t="str">
            <v>484270011All</v>
          </cell>
        </row>
        <row r="19600">
          <cell r="A19600" t="str">
            <v>484290075All</v>
          </cell>
        </row>
        <row r="19601">
          <cell r="A19601" t="str">
            <v>484310041All</v>
          </cell>
        </row>
        <row r="19602">
          <cell r="A19602" t="str">
            <v>484310051All</v>
          </cell>
        </row>
        <row r="19603">
          <cell r="A19603" t="str">
            <v>484310075All</v>
          </cell>
        </row>
        <row r="19604">
          <cell r="A19604" t="str">
            <v>484330041All</v>
          </cell>
        </row>
        <row r="19605">
          <cell r="A19605" t="str">
            <v>484330075All</v>
          </cell>
        </row>
        <row r="19606">
          <cell r="A19606" t="str">
            <v>484330078All</v>
          </cell>
        </row>
        <row r="19607">
          <cell r="A19607" t="str">
            <v>484350016All</v>
          </cell>
        </row>
        <row r="19608">
          <cell r="A19608" t="str">
            <v>484350041All</v>
          </cell>
        </row>
        <row r="19609">
          <cell r="A19609" t="str">
            <v>484350051All</v>
          </cell>
        </row>
        <row r="19610">
          <cell r="A19610" t="str">
            <v>484350075All</v>
          </cell>
        </row>
        <row r="19611">
          <cell r="A19611" t="str">
            <v>484390078All</v>
          </cell>
        </row>
        <row r="19612">
          <cell r="A19612" t="str">
            <v>484390081All</v>
          </cell>
        </row>
        <row r="19613">
          <cell r="A19613" t="str">
            <v>484410041All</v>
          </cell>
        </row>
        <row r="19614">
          <cell r="A19614" t="str">
            <v>484410075All</v>
          </cell>
        </row>
        <row r="19615">
          <cell r="A19615" t="str">
            <v>484410078All</v>
          </cell>
        </row>
        <row r="19616">
          <cell r="A19616" t="str">
            <v>484430011All</v>
          </cell>
        </row>
        <row r="19617">
          <cell r="A19617" t="str">
            <v>484430041All</v>
          </cell>
        </row>
        <row r="19618">
          <cell r="A19618" t="str">
            <v>484450016All</v>
          </cell>
        </row>
        <row r="19619">
          <cell r="A19619" t="str">
            <v>484450078All</v>
          </cell>
        </row>
        <row r="19620">
          <cell r="A19620" t="str">
            <v>484470075All</v>
          </cell>
        </row>
        <row r="19621">
          <cell r="A19621" t="str">
            <v>484490011All</v>
          </cell>
        </row>
        <row r="19622">
          <cell r="A19622" t="str">
            <v>484490016All</v>
          </cell>
        </row>
        <row r="19623">
          <cell r="A19623" t="str">
            <v>484490051All</v>
          </cell>
        </row>
        <row r="19624">
          <cell r="A19624" t="str">
            <v>484510075All</v>
          </cell>
        </row>
        <row r="19625">
          <cell r="A19625" t="str">
            <v>484530075All</v>
          </cell>
        </row>
        <row r="19626">
          <cell r="A19626" t="str">
            <v>484530078All</v>
          </cell>
        </row>
        <row r="19627">
          <cell r="A19627" t="str">
            <v>484530081All</v>
          </cell>
        </row>
        <row r="19628">
          <cell r="A19628" t="str">
            <v>484550011All</v>
          </cell>
        </row>
        <row r="19629">
          <cell r="A19629" t="str">
            <v>484550041All</v>
          </cell>
        </row>
        <row r="19630">
          <cell r="A19630" t="str">
            <v>484550051All</v>
          </cell>
        </row>
        <row r="19631">
          <cell r="A19631" t="str">
            <v>484570011All</v>
          </cell>
        </row>
        <row r="19632">
          <cell r="A19632" t="str">
            <v>484570041All</v>
          </cell>
        </row>
        <row r="19633">
          <cell r="A19633" t="str">
            <v>484570051All</v>
          </cell>
        </row>
        <row r="19634">
          <cell r="A19634" t="str">
            <v>484590011All</v>
          </cell>
        </row>
        <row r="19635">
          <cell r="A19635" t="str">
            <v>484590016All</v>
          </cell>
        </row>
        <row r="19636">
          <cell r="A19636" t="str">
            <v>484590041All</v>
          </cell>
        </row>
        <row r="19637">
          <cell r="A19637" t="str">
            <v>484590051All</v>
          </cell>
        </row>
        <row r="19638">
          <cell r="A19638" t="str">
            <v>484590081All</v>
          </cell>
        </row>
        <row r="19639">
          <cell r="A19639" t="str">
            <v>484610016All</v>
          </cell>
        </row>
        <row r="19640">
          <cell r="A19640" t="str">
            <v>484610041All</v>
          </cell>
        </row>
        <row r="19641">
          <cell r="A19641" t="str">
            <v>484610075All</v>
          </cell>
        </row>
        <row r="19642">
          <cell r="A19642" t="str">
            <v>484630075All</v>
          </cell>
        </row>
        <row r="19643">
          <cell r="A19643" t="str">
            <v>484650011All</v>
          </cell>
        </row>
        <row r="19644">
          <cell r="A19644" t="str">
            <v>484650016All</v>
          </cell>
        </row>
        <row r="19645">
          <cell r="A19645" t="str">
            <v>484650041All</v>
          </cell>
        </row>
        <row r="19646">
          <cell r="A19646" t="str">
            <v>484650051All</v>
          </cell>
        </row>
        <row r="19647">
          <cell r="A19647" t="str">
            <v>484650075All</v>
          </cell>
        </row>
        <row r="19648">
          <cell r="A19648" t="str">
            <v>484670011All</v>
          </cell>
        </row>
        <row r="19649">
          <cell r="A19649" t="str">
            <v>484670016All</v>
          </cell>
        </row>
        <row r="19650">
          <cell r="A19650" t="str">
            <v>484670041All</v>
          </cell>
        </row>
        <row r="19651">
          <cell r="A19651" t="str">
            <v>484670051All</v>
          </cell>
        </row>
        <row r="19652">
          <cell r="A19652" t="str">
            <v>484670081All</v>
          </cell>
        </row>
        <row r="19653">
          <cell r="A19653" t="str">
            <v>484710011All</v>
          </cell>
        </row>
        <row r="19654">
          <cell r="A19654" t="str">
            <v>484710051All</v>
          </cell>
        </row>
        <row r="19655">
          <cell r="A19655" t="str">
            <v>484750011All</v>
          </cell>
        </row>
        <row r="19656">
          <cell r="A19656" t="str">
            <v>484750041All</v>
          </cell>
        </row>
        <row r="19657">
          <cell r="A19657" t="str">
            <v>484770016All</v>
          </cell>
        </row>
        <row r="19658">
          <cell r="A19658" t="str">
            <v>484770075All</v>
          </cell>
        </row>
        <row r="19659">
          <cell r="A19659" t="str">
            <v>484770078All</v>
          </cell>
        </row>
        <row r="19660">
          <cell r="A19660" t="str">
            <v>484770081All</v>
          </cell>
        </row>
        <row r="19661">
          <cell r="A19661" t="str">
            <v>484790011All</v>
          </cell>
        </row>
        <row r="19662">
          <cell r="A19662" t="str">
            <v>484790016All</v>
          </cell>
        </row>
        <row r="19663">
          <cell r="A19663" t="str">
            <v>484790041All</v>
          </cell>
        </row>
        <row r="19664">
          <cell r="A19664" t="str">
            <v>484790051All</v>
          </cell>
        </row>
        <row r="19665">
          <cell r="A19665" t="str">
            <v>484790075All</v>
          </cell>
        </row>
        <row r="19666">
          <cell r="A19666" t="str">
            <v>484790078All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diversity/ext" TargetMode="External"/><Relationship Id="rId2" Type="http://schemas.openxmlformats.org/officeDocument/2006/relationships/hyperlink" Target="https://go.iastate.edu/B46UXX" TargetMode="External"/><Relationship Id="rId1" Type="http://schemas.openxmlformats.org/officeDocument/2006/relationships/hyperlink" Target="https://go.iastate.edu/9HIN8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5"/>
  <sheetViews>
    <sheetView showGridLines="0" tabSelected="1" zoomScaleNormal="100" workbookViewId="0"/>
  </sheetViews>
  <sheetFormatPr defaultColWidth="9.140625" defaultRowHeight="14.25"/>
  <cols>
    <col min="1" max="1" width="39.5703125" style="11" customWidth="1"/>
    <col min="2" max="10" width="10.85546875" style="11" customWidth="1"/>
    <col min="11" max="11" width="11.85546875" style="11" customWidth="1"/>
    <col min="12" max="14" width="10.85546875" style="11" customWidth="1"/>
    <col min="15" max="15" width="9.42578125" style="11" bestFit="1" customWidth="1"/>
    <col min="16" max="16" width="14.85546875" style="11" hidden="1" customWidth="1"/>
    <col min="17" max="27" width="9.140625" style="11" hidden="1" customWidth="1"/>
    <col min="28" max="31" width="9.140625" style="11" customWidth="1"/>
    <col min="32" max="16384" width="9.140625" style="11"/>
  </cols>
  <sheetData>
    <row r="1" spans="1:11" s="114" customFormat="1" ht="30" customHeight="1" thickBot="1">
      <c r="A1" s="8" t="s">
        <v>274</v>
      </c>
      <c r="K1" s="143" t="s">
        <v>238</v>
      </c>
    </row>
    <row r="2" spans="1:11" s="10" customFormat="1" ht="15.75" thickTop="1">
      <c r="A2" s="4" t="s">
        <v>15</v>
      </c>
    </row>
    <row r="3" spans="1:11" s="10" customFormat="1">
      <c r="A3" s="9" t="s">
        <v>247</v>
      </c>
    </row>
    <row r="4" spans="1:11">
      <c r="A4" s="5" t="s">
        <v>199</v>
      </c>
    </row>
    <row r="5" spans="1:11" ht="15.75">
      <c r="A5" s="5" t="s">
        <v>252</v>
      </c>
    </row>
    <row r="6" spans="1:11" ht="10.5" customHeight="1">
      <c r="A6" s="5" t="s">
        <v>253</v>
      </c>
    </row>
    <row r="7" spans="1:11">
      <c r="A7" s="5"/>
    </row>
    <row r="8" spans="1:11">
      <c r="A8" s="145" t="s">
        <v>204</v>
      </c>
    </row>
    <row r="9" spans="1:11">
      <c r="A9" s="149" t="s">
        <v>248</v>
      </c>
    </row>
    <row r="10" spans="1:11">
      <c r="A10" s="149" t="s">
        <v>249</v>
      </c>
    </row>
    <row r="11" spans="1:11" ht="18" customHeight="1">
      <c r="A11" s="150" t="s">
        <v>250</v>
      </c>
    </row>
    <row r="12" spans="1:11" ht="18" customHeight="1">
      <c r="A12" s="167" t="s">
        <v>275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9"/>
    </row>
    <row r="13" spans="1:11" ht="18" customHeight="1">
      <c r="A13" s="170" t="s">
        <v>276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2"/>
    </row>
    <row r="14" spans="1:11" ht="15" thickBot="1">
      <c r="A14" s="5"/>
    </row>
    <row r="15" spans="1:11" s="12" customFormat="1" ht="21.75" customHeight="1" thickBot="1">
      <c r="A15" s="178" t="s">
        <v>273</v>
      </c>
      <c r="B15" s="179"/>
      <c r="C15" s="179"/>
      <c r="D15" s="179"/>
      <c r="E15" s="179"/>
      <c r="F15" s="179"/>
      <c r="G15" s="180"/>
    </row>
    <row r="16" spans="1:11" s="12" customFormat="1" ht="21.75" customHeight="1" thickBot="1">
      <c r="A16" s="181" t="s">
        <v>9</v>
      </c>
      <c r="B16" s="182"/>
      <c r="C16" s="183"/>
    </row>
    <row r="17" spans="1:16" s="12" customFormat="1" ht="21.75" customHeight="1" thickBot="1">
      <c r="A17" s="6"/>
    </row>
    <row r="18" spans="1:16" s="12" customFormat="1" ht="21.75" customHeight="1" thickBot="1">
      <c r="A18" s="129" t="s">
        <v>222</v>
      </c>
      <c r="B18" s="27"/>
      <c r="C18" s="27"/>
      <c r="D18" s="27"/>
      <c r="E18" s="27"/>
      <c r="F18" s="27"/>
      <c r="G18" s="28"/>
    </row>
    <row r="19" spans="1:16" s="12" customFormat="1">
      <c r="A19" s="29"/>
      <c r="B19" s="39"/>
      <c r="C19" s="39"/>
      <c r="D19" s="40"/>
      <c r="E19" s="30"/>
      <c r="F19" s="30"/>
      <c r="G19" s="31"/>
    </row>
    <row r="20" spans="1:16" ht="15">
      <c r="A20" s="128" t="s">
        <v>47</v>
      </c>
      <c r="B20" s="184" t="s">
        <v>48</v>
      </c>
      <c r="C20" s="185"/>
      <c r="D20" s="43"/>
      <c r="G20" s="17"/>
    </row>
    <row r="21" spans="1:16">
      <c r="A21" s="128" t="s">
        <v>226</v>
      </c>
      <c r="B21" s="184" t="s">
        <v>48</v>
      </c>
      <c r="C21" s="184"/>
      <c r="D21" s="43"/>
      <c r="G21" s="17"/>
    </row>
    <row r="22" spans="1:16">
      <c r="A22" s="128" t="s">
        <v>227</v>
      </c>
      <c r="B22" s="184" t="s">
        <v>48</v>
      </c>
      <c r="C22" s="184"/>
      <c r="D22" s="43"/>
      <c r="G22" s="17"/>
    </row>
    <row r="23" spans="1:16">
      <c r="A23" s="128" t="s">
        <v>224</v>
      </c>
      <c r="B23" s="184" t="s">
        <v>48</v>
      </c>
      <c r="C23" s="184"/>
      <c r="D23" s="43"/>
      <c r="G23" s="17"/>
    </row>
    <row r="24" spans="1:16">
      <c r="A24" s="128" t="s">
        <v>225</v>
      </c>
      <c r="B24" s="184" t="s">
        <v>48</v>
      </c>
      <c r="C24" s="184"/>
      <c r="D24" s="43"/>
      <c r="G24" s="17"/>
    </row>
    <row r="25" spans="1:16" ht="15" thickBot="1">
      <c r="A25" s="23"/>
      <c r="B25" s="19"/>
      <c r="C25" s="19"/>
      <c r="D25" s="19"/>
      <c r="E25" s="19"/>
      <c r="F25" s="19"/>
      <c r="G25" s="20"/>
    </row>
    <row r="26" spans="1:16" ht="15" thickBot="1">
      <c r="A26" s="9"/>
    </row>
    <row r="27" spans="1:16" ht="22.5" customHeight="1" thickBot="1">
      <c r="A27" s="152" t="s">
        <v>25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10"/>
      <c r="L27" s="159"/>
      <c r="M27" s="160"/>
      <c r="N27" s="160"/>
    </row>
    <row r="28" spans="1:16" ht="15.75">
      <c r="A28" s="32"/>
      <c r="B28" s="33"/>
      <c r="C28" s="33"/>
      <c r="D28" s="38"/>
      <c r="E28" s="33"/>
      <c r="F28" s="33"/>
      <c r="H28" s="13"/>
      <c r="J28" s="13"/>
      <c r="K28" s="17"/>
      <c r="L28" s="21"/>
      <c r="N28" s="41"/>
    </row>
    <row r="29" spans="1:16" ht="15.75">
      <c r="A29" s="128" t="s">
        <v>228</v>
      </c>
      <c r="B29" s="184" t="s">
        <v>48</v>
      </c>
      <c r="C29" s="184"/>
      <c r="D29" s="42"/>
      <c r="E29" s="41"/>
      <c r="F29" s="41"/>
      <c r="H29" s="13"/>
      <c r="J29" s="13"/>
      <c r="K29" s="17"/>
      <c r="L29" s="21"/>
      <c r="N29" s="41"/>
      <c r="P29" s="11">
        <f>+IF(B29='Drop down(hidden)'!F13,1,0)</f>
        <v>0</v>
      </c>
    </row>
    <row r="30" spans="1:16" ht="15.75">
      <c r="A30" s="128" t="s">
        <v>229</v>
      </c>
      <c r="B30" s="184" t="s">
        <v>48</v>
      </c>
      <c r="C30" s="184"/>
      <c r="D30" s="42"/>
      <c r="E30" s="41"/>
      <c r="F30" s="41"/>
      <c r="H30" s="13"/>
      <c r="J30" s="13"/>
      <c r="K30" s="17"/>
      <c r="L30" s="21"/>
      <c r="N30" s="41"/>
      <c r="P30" s="11">
        <f>IFERROR(LEFT(B30,2)*1,0)</f>
        <v>0</v>
      </c>
    </row>
    <row r="31" spans="1:16" ht="15.75" customHeight="1">
      <c r="A31" s="128" t="s">
        <v>230</v>
      </c>
      <c r="B31" s="13"/>
      <c r="C31" s="13"/>
      <c r="D31" s="13"/>
      <c r="E31" s="13"/>
      <c r="F31" s="13"/>
      <c r="G31" s="13"/>
      <c r="H31" s="13"/>
      <c r="J31" s="13"/>
      <c r="K31" s="17"/>
      <c r="L31" s="21"/>
      <c r="N31" s="41"/>
    </row>
    <row r="32" spans="1:16" ht="28.5" customHeight="1">
      <c r="A32" s="130" t="s">
        <v>231</v>
      </c>
      <c r="B32" s="206" t="s">
        <v>48</v>
      </c>
      <c r="C32" s="206"/>
      <c r="D32" s="206"/>
      <c r="E32" s="206"/>
      <c r="F32" s="206"/>
      <c r="G32" s="206"/>
      <c r="H32" s="190" t="str">
        <f>+IFERROR(IF(VLOOKUP(B33,'Drop down(hidden)'!$J$112:$J$136,1,0)="","",""),"Review Specific Practice below (inconsistent with selected Type of Practice)")</f>
        <v/>
      </c>
      <c r="I32" s="191"/>
      <c r="J32" s="191"/>
      <c r="K32" s="192"/>
      <c r="L32" s="154"/>
      <c r="M32" s="12"/>
      <c r="N32" s="41"/>
    </row>
    <row r="33" spans="1:17" ht="27" customHeight="1">
      <c r="A33" s="130" t="s">
        <v>232</v>
      </c>
      <c r="B33" s="186" t="s">
        <v>255</v>
      </c>
      <c r="C33" s="187"/>
      <c r="D33" s="187"/>
      <c r="E33" s="187"/>
      <c r="F33" s="187"/>
      <c r="G33" s="187"/>
      <c r="H33" s="187"/>
      <c r="I33" s="187"/>
      <c r="J33" s="187"/>
      <c r="K33" s="188"/>
      <c r="L33" s="155"/>
      <c r="M33" s="153"/>
      <c r="N33" s="41"/>
      <c r="P33" s="11">
        <f>+IFERROR(VLOOKUP(B33,'Drop down(hidden)'!$J$41:$R$106,9,0),0)</f>
        <v>0</v>
      </c>
      <c r="Q33" s="11" t="e">
        <f>+VLOOKUP('Net Returns'!P33,'Drop down(hidden)'!$R$41:$S$106,2,0)</f>
        <v>#N/A</v>
      </c>
    </row>
    <row r="34" spans="1:17" ht="15.75" customHeight="1">
      <c r="A34" s="128"/>
      <c r="B34" s="13"/>
      <c r="C34" s="13"/>
      <c r="D34" s="13"/>
      <c r="E34" s="13"/>
      <c r="F34" s="13"/>
      <c r="G34" s="13"/>
      <c r="H34" s="13"/>
      <c r="J34" s="13"/>
      <c r="K34" s="17"/>
      <c r="L34" s="21"/>
      <c r="N34" s="41"/>
    </row>
    <row r="35" spans="1:17" ht="15.75">
      <c r="A35" s="128" t="s">
        <v>30</v>
      </c>
      <c r="B35" s="184" t="s">
        <v>48</v>
      </c>
      <c r="C35" s="184"/>
      <c r="D35" s="42"/>
      <c r="E35" s="41"/>
      <c r="F35" s="41"/>
      <c r="H35" s="13"/>
      <c r="J35" s="13"/>
      <c r="K35" s="17"/>
      <c r="L35" s="21"/>
      <c r="N35" s="41"/>
    </row>
    <row r="36" spans="1:17" ht="15.75">
      <c r="A36" s="128" t="str">
        <f>+"Payment per "&amp;IF(B29='Drop down(hidden)'!$F$13,"acre","ton of CO2e")</f>
        <v>Payment per ton of CO2e</v>
      </c>
      <c r="B36" s="207">
        <v>0</v>
      </c>
      <c r="C36" s="207"/>
      <c r="D36" s="42" t="str">
        <f>+"$/"&amp;IF(B29='Drop down(hidden)'!F13,"acre","ton")</f>
        <v>$/ton</v>
      </c>
      <c r="E36" s="41"/>
      <c r="F36" s="41"/>
      <c r="H36" s="13"/>
      <c r="J36" s="13"/>
      <c r="K36" s="17"/>
      <c r="L36" s="21"/>
      <c r="N36" s="41"/>
    </row>
    <row r="37" spans="1:17" ht="25.5">
      <c r="A37" s="131" t="str">
        <f>+"Expected change in annual payments per "&amp;IF($B$29='Drop down(hidden)'!$F$13,"acre","ton")</f>
        <v>Expected change in annual payments per ton</v>
      </c>
      <c r="B37" s="208" t="s">
        <v>48</v>
      </c>
      <c r="C37" s="208"/>
      <c r="H37" s="13"/>
      <c r="J37" s="13"/>
      <c r="K37" s="17"/>
      <c r="L37" s="21"/>
      <c r="N37" s="41"/>
      <c r="P37" s="11">
        <f>+IFERROR(LEFT(B37,4)*1,0)</f>
        <v>0</v>
      </c>
    </row>
    <row r="38" spans="1:17" ht="15.75">
      <c r="A38" s="128" t="s">
        <v>233</v>
      </c>
      <c r="B38" s="197">
        <v>0</v>
      </c>
      <c r="C38" s="197"/>
      <c r="D38" s="42" t="s">
        <v>31</v>
      </c>
      <c r="E38" s="107" t="str">
        <f>+IF(B29='Drop down(hidden)'!$F$12,"",IF(B38&gt;0,"","Please enter area to the left before proceeding"))</f>
        <v/>
      </c>
      <c r="F38" s="41"/>
      <c r="H38" s="13"/>
      <c r="J38" s="13"/>
      <c r="K38" s="17"/>
      <c r="L38" s="21"/>
      <c r="N38" s="41"/>
    </row>
    <row r="39" spans="1:17" ht="38.25">
      <c r="A39" s="131" t="s">
        <v>58</v>
      </c>
      <c r="B39" s="208" t="s">
        <v>48</v>
      </c>
      <c r="C39" s="208"/>
      <c r="D39" s="79" t="str">
        <f>IFERROR(IF(RIGHT(B39,1)*1&gt;LEFT(B30,2)*1,"Please correct inconsistency between contract length and cost-share payments",""),"")</f>
        <v/>
      </c>
      <c r="E39" s="41"/>
      <c r="F39" s="41"/>
      <c r="H39" s="13"/>
      <c r="J39" s="13"/>
      <c r="K39" s="17"/>
      <c r="L39" s="21"/>
      <c r="N39" s="41"/>
      <c r="P39" s="11">
        <f>IF(B39='Drop down(hidden)'!$L$12,0,+IFERROR(RIGHT(B39,1)*1,IF(RIGHT(B39,1)="o",0,IFERROR(LEFT(B30,2)*1,""))))</f>
        <v>0</v>
      </c>
    </row>
    <row r="40" spans="1:17" ht="15.75">
      <c r="A40" s="128" t="s">
        <v>64</v>
      </c>
      <c r="B40" s="196">
        <v>0</v>
      </c>
      <c r="C40" s="196"/>
      <c r="D40" s="42" t="s">
        <v>65</v>
      </c>
      <c r="E40" s="79" t="str">
        <f>+IF(B39="No",IF(B40&gt;0,"Please enter $0.00 if no cost-share payment is expected",""),IF(B39='Drop down(hidden)'!$M$12,IF(B40=0,"","Please select timinig of cost-share payments in previous row"), IF(B40&gt;0,"","Please enter the cost-share payment")))</f>
        <v/>
      </c>
      <c r="F40" s="41"/>
      <c r="H40" s="13"/>
      <c r="J40" s="13"/>
      <c r="K40" s="17"/>
      <c r="L40" s="21"/>
      <c r="N40" s="41"/>
    </row>
    <row r="41" spans="1:17" ht="25.5">
      <c r="A41" s="131" t="s">
        <v>234</v>
      </c>
      <c r="B41" s="197">
        <v>0</v>
      </c>
      <c r="C41" s="197"/>
      <c r="D41" s="78" t="s">
        <v>31</v>
      </c>
      <c r="E41" s="107" t="str">
        <f>+IF(B39="No",IF(B41&gt;0,"Please enter '0'  to the left",""),IF(B39='Drop down(hidden)'!$M$12,"",IF(B41=0,"Please enter area to the left before proceeding",IF(B41&gt;B38,"This area cannot exceed the area in carbon contract. Please correct",""))))</f>
        <v/>
      </c>
      <c r="F41" s="41"/>
      <c r="H41" s="13"/>
      <c r="J41" s="13"/>
      <c r="K41" s="17"/>
      <c r="L41" s="21"/>
      <c r="N41" s="41"/>
    </row>
    <row r="42" spans="1:17" ht="15" thickBot="1">
      <c r="A42" s="18"/>
      <c r="B42" s="22"/>
      <c r="C42" s="22"/>
      <c r="D42" s="22"/>
      <c r="E42" s="22"/>
      <c r="F42" s="34"/>
      <c r="G42" s="34"/>
      <c r="H42" s="34"/>
      <c r="I42" s="34"/>
      <c r="J42" s="34"/>
      <c r="K42" s="91"/>
      <c r="L42" s="156"/>
      <c r="M42" s="157"/>
      <c r="N42" s="158"/>
    </row>
    <row r="43" spans="1:17">
      <c r="A43" s="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7" ht="1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7"/>
      <c r="L44" s="7"/>
      <c r="M44" s="7"/>
      <c r="N44" s="7"/>
    </row>
    <row r="45" spans="1:17" ht="18.75" customHeight="1" thickBot="1">
      <c r="A45" s="152" t="s">
        <v>223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10"/>
    </row>
    <row r="46" spans="1:17">
      <c r="A46" s="35"/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7">
      <c r="A47" s="15" t="s">
        <v>205</v>
      </c>
      <c r="K47" s="17"/>
    </row>
    <row r="48" spans="1:17">
      <c r="A48" s="132" t="s">
        <v>211</v>
      </c>
      <c r="B48" s="100"/>
      <c r="C48" s="100"/>
      <c r="D48" s="101"/>
      <c r="E48" s="98">
        <v>0</v>
      </c>
      <c r="F48" s="105" t="s">
        <v>3</v>
      </c>
      <c r="K48" s="17"/>
    </row>
    <row r="49" spans="1:18">
      <c r="A49" s="132" t="s">
        <v>206</v>
      </c>
      <c r="B49" s="100"/>
      <c r="C49" s="100"/>
      <c r="D49" s="101"/>
      <c r="E49" s="98">
        <v>0</v>
      </c>
      <c r="F49" s="105" t="s">
        <v>3</v>
      </c>
      <c r="K49" s="17"/>
    </row>
    <row r="50" spans="1:18">
      <c r="A50" s="15"/>
      <c r="K50" s="17"/>
    </row>
    <row r="51" spans="1:18">
      <c r="A51" s="132" t="s">
        <v>212</v>
      </c>
      <c r="B51" s="100"/>
      <c r="C51" s="100"/>
      <c r="D51" s="101"/>
      <c r="E51" s="98">
        <v>0</v>
      </c>
      <c r="F51" s="105" t="s">
        <v>3</v>
      </c>
      <c r="K51" s="17"/>
    </row>
    <row r="52" spans="1:18">
      <c r="A52" s="132" t="s">
        <v>213</v>
      </c>
      <c r="B52" s="100"/>
      <c r="C52" s="100"/>
      <c r="D52" s="101"/>
      <c r="E52" s="98">
        <v>0</v>
      </c>
      <c r="F52" s="105" t="s">
        <v>3</v>
      </c>
      <c r="K52" s="17"/>
    </row>
    <row r="53" spans="1:18">
      <c r="A53" s="15"/>
      <c r="K53" s="17"/>
    </row>
    <row r="54" spans="1:18">
      <c r="A54" s="132" t="s">
        <v>207</v>
      </c>
      <c r="B54" s="100"/>
      <c r="C54" s="100"/>
      <c r="D54" s="101"/>
      <c r="E54" s="106">
        <f>+E48-E51</f>
        <v>0</v>
      </c>
      <c r="F54" s="42" t="s">
        <v>3</v>
      </c>
      <c r="K54" s="17"/>
    </row>
    <row r="55" spans="1:18">
      <c r="A55" s="132" t="s">
        <v>208</v>
      </c>
      <c r="B55" s="100"/>
      <c r="C55" s="100"/>
      <c r="D55" s="101"/>
      <c r="E55" s="106">
        <f>+E49-E52</f>
        <v>0</v>
      </c>
      <c r="F55" s="42" t="s">
        <v>3</v>
      </c>
      <c r="K55" s="17"/>
    </row>
    <row r="56" spans="1:18">
      <c r="A56" s="133" t="s">
        <v>210</v>
      </c>
      <c r="B56" s="93"/>
      <c r="C56" s="93"/>
      <c r="D56" s="102"/>
      <c r="E56" s="99">
        <f>SUM(E54:E55)</f>
        <v>0</v>
      </c>
      <c r="F56" s="94" t="s">
        <v>3</v>
      </c>
      <c r="K56" s="17"/>
    </row>
    <row r="57" spans="1:18">
      <c r="A57" s="134"/>
      <c r="K57" s="17"/>
    </row>
    <row r="58" spans="1:18">
      <c r="A58" s="112" t="s">
        <v>209</v>
      </c>
      <c r="B58" s="100"/>
      <c r="C58" s="101"/>
      <c r="D58" s="205" t="s">
        <v>48</v>
      </c>
      <c r="E58" s="205"/>
      <c r="K58" s="17"/>
      <c r="R58" s="11">
        <f>+IFERROR(LEFT(D58,4)*1,0)</f>
        <v>0</v>
      </c>
    </row>
    <row r="59" spans="1:18">
      <c r="A59" s="134"/>
      <c r="K59" s="17"/>
    </row>
    <row r="60" spans="1:18">
      <c r="A60" s="21"/>
      <c r="K60" s="17"/>
    </row>
    <row r="61" spans="1:18">
      <c r="A61" s="15" t="str">
        <f>+IF(B29='Drop down(hidden)'!$F$13, "Expected annual net returns, and net cash flow per acre:","Expected annual carbon removal, net returns, and net cash flow per acre:")</f>
        <v>Expected annual carbon removal, net returns, and net cash flow per acre:</v>
      </c>
      <c r="K61" s="17"/>
    </row>
    <row r="62" spans="1:18" ht="15">
      <c r="A62" s="135"/>
      <c r="B62" s="115" t="s">
        <v>32</v>
      </c>
      <c r="C62" s="115" t="s">
        <v>33</v>
      </c>
      <c r="D62" s="115" t="s">
        <v>34</v>
      </c>
      <c r="E62" s="115" t="s">
        <v>35</v>
      </c>
      <c r="F62" s="115" t="s">
        <v>36</v>
      </c>
      <c r="G62" s="115" t="s">
        <v>37</v>
      </c>
      <c r="H62" s="115" t="s">
        <v>38</v>
      </c>
      <c r="I62" s="115" t="s">
        <v>39</v>
      </c>
      <c r="J62" s="115" t="s">
        <v>40</v>
      </c>
      <c r="K62" s="116" t="s">
        <v>41</v>
      </c>
    </row>
    <row r="63" spans="1:18" ht="15">
      <c r="A63" s="136" t="s">
        <v>235</v>
      </c>
      <c r="B63" s="108" t="str">
        <f>+IF($P$30&lt;RIGHT(B62,1)*1,"",IFERROR(IF($B$35='Drop down(hidden)'!$D$17,"",IF($B$35='Drop down(hidden)'!$D$20,"",IF($P$29=1,"Not relevant",INDEX(Sheet1!$I$2:$I$10000,'Net Returns'!$Q$33)))),""))</f>
        <v/>
      </c>
      <c r="C63" s="108" t="str">
        <f>+IF($P$30&lt;RIGHT(C62,1)*1,"",IFERROR(IF($B$35='Drop down(hidden)'!$D$17,"",IF($B$35='Drop down(hidden)'!$D$19,"",IF($P$29=1,"Not relevant",INDEX(Sheet1!$I$2:$I$10000,'Net Returns'!$Q$33)))),""))</f>
        <v/>
      </c>
      <c r="D63" s="108" t="str">
        <f>+IF($P$30&lt;RIGHT(D62,1)*1,"",IFERROR(IF($B$35='Drop down(hidden)'!$D$17,"",IF($B$35='Drop down(hidden)'!$D$20,"",IF($P$29=1,"Not relevant",INDEX(Sheet1!$I$2:$I$10000,'Net Returns'!$Q$33)))),""))</f>
        <v/>
      </c>
      <c r="E63" s="108" t="str">
        <f>+IF($P$30&lt;RIGHT(E62,1)*1,"",IFERROR(IF($B$35='Drop down(hidden)'!$D$17,"",IF($B$35='Drop down(hidden)'!$D$19,"",IF($P$29=1,"Not relevant",INDEX(Sheet1!$I$2:$I$10000,'Net Returns'!$Q$33)))),""))</f>
        <v/>
      </c>
      <c r="F63" s="108" t="str">
        <f>+IF($P$30&lt;RIGHT(F62,1)*1,"",IFERROR(IF($B$35='Drop down(hidden)'!$D$17,"",IF($B$35='Drop down(hidden)'!$D$20,"",IF($P$29=1,"Not relevant",INDEX(Sheet1!$I$2:$I$10000,'Net Returns'!$Q$33)))),""))</f>
        <v/>
      </c>
      <c r="G63" s="108" t="str">
        <f>+IF($P$30&lt;RIGHT(G62,1)*1,"",IFERROR(IF($B$35='Drop down(hidden)'!$D$17,"",IF($B$35='Drop down(hidden)'!$D$19,"",IF($P$29=1,"Not relevant",INDEX(Sheet1!$I$2:$I$10000,'Net Returns'!$Q$33)))),""))</f>
        <v/>
      </c>
      <c r="H63" s="108" t="str">
        <f>+IF($P$30&lt;RIGHT(H62,1)*1,"",IFERROR(IF($B$35='Drop down(hidden)'!$D$17,"",IF($B$35='Drop down(hidden)'!$D$20,"",IF($P$29=1,"Not relevant",INDEX(Sheet1!$I$2:$I$10000,'Net Returns'!$Q$33)))),""))</f>
        <v/>
      </c>
      <c r="I63" s="108" t="str">
        <f>+IF($P$30&lt;RIGHT(I62,1)*1,"",IFERROR(IF($B$35='Drop down(hidden)'!$D$17,"",IF($B$35='Drop down(hidden)'!$D$19,"",IF($P$29=1,"Not relevant",INDEX(Sheet1!$I$2:$I$10000,'Net Returns'!$Q$33)))),""))</f>
        <v/>
      </c>
      <c r="J63" s="108" t="str">
        <f>+IF($P$30&lt;RIGHT(J62,1)*1,"",IFERROR(IF($B$35='Drop down(hidden)'!$D$17,"",IF($B$35='Drop down(hidden)'!$D$20,"",IF($P$29=1,"Not relevant",INDEX(Sheet1!$I$2:$I$10000,'Net Returns'!$Q$33)))),""))</f>
        <v/>
      </c>
      <c r="K63" s="213" t="str">
        <f>+IF($P$30&lt;RIGHT(K62,2)*1,"",IFERROR(IF($B$35='Drop down(hidden)'!$D$17,"",IF($B$35='Drop down(hidden)'!$D$19,"",IF($P$29=1,"Not relevant",INDEX(Sheet1!$I$2:$I$10000,'Net Returns'!$Q$33)))),""))</f>
        <v/>
      </c>
      <c r="Q63" s="11" t="s">
        <v>178</v>
      </c>
      <c r="R63" s="11" t="e">
        <f>+INDEX(Sheet1!$I$2:$I$10000,'Net Returns'!$Q$33)</f>
        <v>#N/A</v>
      </c>
    </row>
    <row r="64" spans="1:18">
      <c r="A64" s="136" t="s">
        <v>221</v>
      </c>
      <c r="B64" s="85" t="str">
        <f>IF(B63="","",IF($P$29=1,$B$36*(1+$P$37/100)^(RIGHT(B62,2)*1-1),IFERROR(B63*$B$36*(1+$P$37/100)^(RIGHT(B62,2)*1-1),0)))</f>
        <v/>
      </c>
      <c r="C64" s="85" t="str">
        <f>IF(C63="","",IF($P$29=1,$B$36*(1+$P$37/100)^(RIGHT(C62,2)*1-1),IFERROR(C63*$B$36*(1+$P$37/100)^(RIGHT(C62,2)*1-1),0)))</f>
        <v/>
      </c>
      <c r="D64" s="85" t="str">
        <f t="shared" ref="D64:F64" si="0">IF(D63="","",IF($P$29=1,$B$36*(1+$P$37/100)^(RIGHT(D62,2)*1-1),IFERROR(D63*$B$36*(1+$P$37/100)^(RIGHT(D62,2)*1-1),0)))</f>
        <v/>
      </c>
      <c r="E64" s="85" t="str">
        <f t="shared" si="0"/>
        <v/>
      </c>
      <c r="F64" s="85" t="str">
        <f t="shared" si="0"/>
        <v/>
      </c>
      <c r="G64" s="85" t="str">
        <f>IF(G63="","",+IFERROR(G63*$B$36*(1+$P$37/100)^(RIGHT(G62,2)*1-1),0))</f>
        <v/>
      </c>
      <c r="H64" s="85" t="str">
        <f>+IF(H63="","",IFERROR(H63*$B$36*(1+$P$37/100)^(RIGHT(H62,2)*1-1),0))</f>
        <v/>
      </c>
      <c r="I64" s="85" t="str">
        <f>+IF(I63="","",IFERROR(I63*$B$36*(1+$P$37/100)^(RIGHT(I62,2)*1-1),0))</f>
        <v/>
      </c>
      <c r="J64" s="85" t="str">
        <f>IF(J63="","",+IFERROR(J63*$B$36*(1+$P$37/100)^(RIGHT(J62,2)*1-1),0))</f>
        <v/>
      </c>
      <c r="K64" s="89" t="str">
        <f>IF(K63="","",+IFERROR(K63*$B$36*(1+$P$37/100)^(RIGHT(K62,2)*1-1),0))</f>
        <v/>
      </c>
      <c r="Q64" s="11" t="s">
        <v>179</v>
      </c>
      <c r="R64" s="11" t="e">
        <f>+INDEX(Sheet1!$K$2:$K$10000,'Net Returns'!$Q$33)</f>
        <v>#N/A</v>
      </c>
    </row>
    <row r="65" spans="1:27">
      <c r="A65" s="137" t="s">
        <v>220</v>
      </c>
      <c r="B65" s="85" t="str">
        <f>IF(B63="","",IFERROR(IF(OR($B$41/$B$38&gt;1,RIGHT(B62,2)*1&gt;$P$39),0,$B$41/$B$38*$B$40),0))</f>
        <v/>
      </c>
      <c r="C65" s="85" t="str">
        <f>IF(C63="","",IFERROR(IF(OR($B$41/$B$38&gt;1,RIGHT(C62,2)*1&gt;$P$39),0,$B$41/$B$38*$B$40),0))</f>
        <v/>
      </c>
      <c r="D65" s="85" t="str">
        <f t="shared" ref="D65:K65" si="1">IF(D63="","",IFERROR(IF(OR($B$41/$B$38&gt;1,RIGHT(D62,2)*1&gt;$P$39),0,$B$41/$B$38*$B$40),0))</f>
        <v/>
      </c>
      <c r="E65" s="85" t="str">
        <f t="shared" si="1"/>
        <v/>
      </c>
      <c r="F65" s="85" t="str">
        <f t="shared" si="1"/>
        <v/>
      </c>
      <c r="G65" s="85" t="str">
        <f t="shared" si="1"/>
        <v/>
      </c>
      <c r="H65" s="85" t="str">
        <f t="shared" si="1"/>
        <v/>
      </c>
      <c r="I65" s="85" t="str">
        <f t="shared" si="1"/>
        <v/>
      </c>
      <c r="J65" s="85" t="str">
        <f t="shared" si="1"/>
        <v/>
      </c>
      <c r="K65" s="89" t="str">
        <f t="shared" si="1"/>
        <v/>
      </c>
      <c r="Q65" s="11" t="s">
        <v>180</v>
      </c>
      <c r="R65" s="11" t="e">
        <f>+INDEX(Sheet1!$L$2:$L$10000,'Net Returns'!Q33)</f>
        <v>#N/A</v>
      </c>
    </row>
    <row r="66" spans="1:27">
      <c r="A66" s="137" t="s">
        <v>219</v>
      </c>
      <c r="B66" s="85" t="str">
        <f>+IF(B$63="","",IFERROR($E$54*(1+$R$58/100)^(RIGHT(B$62,2)*1-1),0))</f>
        <v/>
      </c>
      <c r="C66" s="85" t="str">
        <f t="shared" ref="C66:K66" si="2">+IF(C$63="","",IFERROR($E$54*(1+$R$58/100)^(RIGHT(C$62,2)*1-1),0))</f>
        <v/>
      </c>
      <c r="D66" s="85" t="str">
        <f t="shared" si="2"/>
        <v/>
      </c>
      <c r="E66" s="85" t="str">
        <f t="shared" si="2"/>
        <v/>
      </c>
      <c r="F66" s="85" t="str">
        <f t="shared" si="2"/>
        <v/>
      </c>
      <c r="G66" s="85" t="str">
        <f t="shared" si="2"/>
        <v/>
      </c>
      <c r="H66" s="85" t="str">
        <f t="shared" si="2"/>
        <v/>
      </c>
      <c r="I66" s="85" t="str">
        <f t="shared" si="2"/>
        <v/>
      </c>
      <c r="J66" s="85" t="str">
        <f t="shared" si="2"/>
        <v/>
      </c>
      <c r="K66" s="89" t="str">
        <f t="shared" si="2"/>
        <v/>
      </c>
    </row>
    <row r="67" spans="1:27" s="81" customFormat="1" ht="15">
      <c r="A67" s="138" t="s">
        <v>182</v>
      </c>
      <c r="B67" s="99" t="str">
        <f>IF(B63="","",SUM(B64:B65)-B66)</f>
        <v/>
      </c>
      <c r="C67" s="99" t="str">
        <f t="shared" ref="C67:K67" si="3">IF(C63="","",SUM(C64:C65)-C66)</f>
        <v/>
      </c>
      <c r="D67" s="99" t="str">
        <f t="shared" si="3"/>
        <v/>
      </c>
      <c r="E67" s="99" t="str">
        <f t="shared" si="3"/>
        <v/>
      </c>
      <c r="F67" s="99" t="str">
        <f t="shared" si="3"/>
        <v/>
      </c>
      <c r="G67" s="99" t="str">
        <f t="shared" si="3"/>
        <v/>
      </c>
      <c r="H67" s="99" t="str">
        <f t="shared" si="3"/>
        <v/>
      </c>
      <c r="I67" s="99" t="str">
        <f t="shared" si="3"/>
        <v/>
      </c>
      <c r="J67" s="99" t="str">
        <f t="shared" si="3"/>
        <v/>
      </c>
      <c r="K67" s="104" t="str">
        <f t="shared" si="3"/>
        <v/>
      </c>
    </row>
    <row r="68" spans="1:27">
      <c r="A68" s="137" t="s">
        <v>218</v>
      </c>
      <c r="B68" s="85" t="str">
        <f>IF(B63="","",IFERROR($E$55*(1+$R$58/100)^(RIGHT(B62,2)*1-1),0))</f>
        <v/>
      </c>
      <c r="C68" s="85" t="str">
        <f t="shared" ref="C68:K68" si="4">IF(C63="","",IFERROR($E$55*(1+$R$58/100)^(RIGHT(C62,2)*1-1),0))</f>
        <v/>
      </c>
      <c r="D68" s="85" t="str">
        <f t="shared" si="4"/>
        <v/>
      </c>
      <c r="E68" s="85" t="str">
        <f t="shared" si="4"/>
        <v/>
      </c>
      <c r="F68" s="85" t="str">
        <f t="shared" si="4"/>
        <v/>
      </c>
      <c r="G68" s="85" t="str">
        <f t="shared" si="4"/>
        <v/>
      </c>
      <c r="H68" s="85" t="str">
        <f t="shared" si="4"/>
        <v/>
      </c>
      <c r="I68" s="85" t="str">
        <f t="shared" si="4"/>
        <v/>
      </c>
      <c r="J68" s="85" t="str">
        <f t="shared" si="4"/>
        <v/>
      </c>
      <c r="K68" s="89" t="str">
        <f t="shared" si="4"/>
        <v/>
      </c>
    </row>
    <row r="69" spans="1:27">
      <c r="A69" s="138" t="s">
        <v>42</v>
      </c>
      <c r="B69" s="103" t="str">
        <f>IFERROR(+B67-B68,"")</f>
        <v/>
      </c>
      <c r="C69" s="103" t="str">
        <f t="shared" ref="C69:K69" si="5">IFERROR(+C67-C68,"")</f>
        <v/>
      </c>
      <c r="D69" s="103" t="str">
        <f t="shared" si="5"/>
        <v/>
      </c>
      <c r="E69" s="103" t="str">
        <f t="shared" si="5"/>
        <v/>
      </c>
      <c r="F69" s="103" t="str">
        <f t="shared" si="5"/>
        <v/>
      </c>
      <c r="G69" s="103" t="str">
        <f t="shared" si="5"/>
        <v/>
      </c>
      <c r="H69" s="103" t="str">
        <f t="shared" si="5"/>
        <v/>
      </c>
      <c r="I69" s="103" t="str">
        <f t="shared" si="5"/>
        <v/>
      </c>
      <c r="J69" s="103" t="str">
        <f t="shared" si="5"/>
        <v/>
      </c>
      <c r="K69" s="125" t="str">
        <f t="shared" si="5"/>
        <v/>
      </c>
    </row>
    <row r="70" spans="1:27" ht="30.75" customHeight="1">
      <c r="A70" s="202" t="str">
        <f>IFERROR(IF(OR($R$64=-999,$R$65=999),"Note: The underlying statistical distribution of CO2e removals is not well defined, and the tables of proabilities cannot be calculated for this practice. Discounted Net Returns are calculated below.",""),"")</f>
        <v/>
      </c>
      <c r="B70" s="203"/>
      <c r="C70" s="203"/>
      <c r="D70" s="203"/>
      <c r="E70" s="203"/>
      <c r="F70" s="203"/>
      <c r="G70" s="203"/>
      <c r="H70" s="203"/>
      <c r="I70" s="203"/>
      <c r="J70" s="203"/>
      <c r="K70" s="204"/>
    </row>
    <row r="71" spans="1:27" ht="13.5" customHeight="1">
      <c r="A71" s="140" t="str">
        <f>+IF(B29='Drop down(hidden)'!$F$13, "The following 3 tables are only available for contracts with payments per outcome. See the Discounted Net Returns table below.","")</f>
        <v/>
      </c>
      <c r="B71" s="117"/>
      <c r="C71" s="118"/>
      <c r="D71" s="118"/>
      <c r="E71" s="118"/>
      <c r="F71" s="118"/>
      <c r="G71" s="118"/>
      <c r="H71" s="118"/>
      <c r="I71" s="118"/>
      <c r="J71" s="118"/>
      <c r="K71" s="119"/>
    </row>
    <row r="72" spans="1:27">
      <c r="A72" s="15" t="s">
        <v>240</v>
      </c>
      <c r="B72" s="117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27">
      <c r="A73" s="139" t="s">
        <v>239</v>
      </c>
      <c r="B73" s="144" t="str">
        <f>+IF(B63="","",IF(B63&lt;0,"None",IF($B$29='Drop down(hidden)'!$F$13,'Net Returns'!$P$81,IFERROR(MAX(0.01,IFERROR((B68+B66-B65)/B63,0)),$P$81))))</f>
        <v/>
      </c>
      <c r="C73" s="144" t="str">
        <f>+IF(C63="","",IF(C63&lt;0,"None",IF($B$29='Drop down(hidden)'!$F$13,'Net Returns'!$P$81,IFERROR(MAX(0.01,IFERROR((C68+C66-C65)/C63,0)),$P$81))))</f>
        <v/>
      </c>
      <c r="D73" s="144" t="str">
        <f>+IF(D63="","",IF(D63&lt;0,"None",IF($B$29='Drop down(hidden)'!$F$13,'Net Returns'!$P$81,IFERROR(MAX(0.01,IFERROR((D68+D66-D65)/D63,0)),$P$81))))</f>
        <v/>
      </c>
      <c r="E73" s="144" t="str">
        <f>+IF(E63="","",IF(E63&lt;0,"None",IF($B$29='Drop down(hidden)'!$F$13,'Net Returns'!$P$81,IFERROR(MAX(0.01,IFERROR((E68+E66-E65)/E63,0)),$P$81))))</f>
        <v/>
      </c>
      <c r="F73" s="144" t="str">
        <f>+IF(F63="","",IF(F63&lt;0,"None",IF($B$29='Drop down(hidden)'!$F$13,'Net Returns'!$P$81,IFERROR(MAX(0.01,IFERROR((F68+F66-F65)/F63,0)),$P$81))))</f>
        <v/>
      </c>
      <c r="G73" s="144" t="str">
        <f>+IF(G63="","",IF(G63&lt;0,"None",IF($B$29='Drop down(hidden)'!$F$13,'Net Returns'!$P$81,IFERROR(MAX(0.01,IFERROR((G68+G66-G65)/G63,0)),$P$81))))</f>
        <v/>
      </c>
      <c r="H73" s="144" t="str">
        <f>+IF(H63="","",IF(H63&lt;0,"None",IF($B$29='Drop down(hidden)'!$F$13,'Net Returns'!$P$81,IFERROR(MAX(0.01,IFERROR((H68+H66-H65)/H63,0)),$P$81))))</f>
        <v/>
      </c>
      <c r="I73" s="144" t="str">
        <f>+IF(I63="","",IF(I63&lt;0,"None",IF($B$29='Drop down(hidden)'!$F$13,'Net Returns'!$P$81,IFERROR(MAX(0.01,IFERROR((I68+I66-I65)/I63,0)),$P$81))))</f>
        <v/>
      </c>
      <c r="J73" s="144" t="str">
        <f>+IF(J63="","",IF(J63&lt;0,"None",IF($B$29='Drop down(hidden)'!$F$13,'Net Returns'!$P$81,IFERROR(MAX(0.01,IFERROR((J68+J66-J65)/J63,0)),$P$81))))</f>
        <v/>
      </c>
      <c r="K73" s="146" t="str">
        <f>+IF(K63="","",IF(K63&lt;0,"None",IF($B$29='Drop down(hidden)'!$F$13,'Net Returns'!$P$81,IFERROR(MAX(0.01,IFERROR((K68+K66-K65)/K63,0)),$P$81))))</f>
        <v/>
      </c>
    </row>
    <row r="74" spans="1:27">
      <c r="A74" s="134"/>
      <c r="K74" s="17"/>
      <c r="L74" s="124"/>
    </row>
    <row r="75" spans="1:27">
      <c r="A75" s="15" t="s">
        <v>236</v>
      </c>
      <c r="K75" s="17"/>
    </row>
    <row r="76" spans="1:27" s="80" customFormat="1" ht="15.75">
      <c r="A76" s="139" t="s">
        <v>237</v>
      </c>
      <c r="B76" s="127" t="str">
        <f>IF(B63="","",+IF(B63&lt;0,"None",IFERROR(MAX(0,IFERROR((B68+B66-B65)/(B64/B63),0)),$P$81)))</f>
        <v/>
      </c>
      <c r="C76" s="127" t="str">
        <f t="shared" ref="C76:K76" si="6">IF(C63="","",+IF(C63&lt;0,"None",IFERROR(MAX(0,IFERROR((C68+C66-C65)/(C64/C63),0)),$P$81)))</f>
        <v/>
      </c>
      <c r="D76" s="127" t="str">
        <f t="shared" si="6"/>
        <v/>
      </c>
      <c r="E76" s="127" t="str">
        <f t="shared" si="6"/>
        <v/>
      </c>
      <c r="F76" s="127" t="str">
        <f t="shared" si="6"/>
        <v/>
      </c>
      <c r="G76" s="127" t="str">
        <f t="shared" si="6"/>
        <v/>
      </c>
      <c r="H76" s="127" t="str">
        <f t="shared" si="6"/>
        <v/>
      </c>
      <c r="I76" s="127" t="str">
        <f t="shared" si="6"/>
        <v/>
      </c>
      <c r="J76" s="127" t="str">
        <f t="shared" si="6"/>
        <v/>
      </c>
      <c r="K76" s="147" t="str">
        <f t="shared" si="6"/>
        <v/>
      </c>
    </row>
    <row r="77" spans="1:27">
      <c r="A77" s="139" t="s">
        <v>17</v>
      </c>
      <c r="B77" s="163" t="str">
        <f>+IF(B76="","",IF(OR($R$64=-999,$R$65=999),$P$81,IFERROR(B63/B63*IF(B76&lt;=$R$64,0,IF(B76&lt;$R$63,((B76-$R$64)^2/(($R$65-$R$64)*($R$63-$R$64))),IF(B76&gt;=$R$65,1,1-($R$65-B76)^2/(($R$65-$R$64)*($R$65-$R$63))))),$P$81)))</f>
        <v/>
      </c>
      <c r="C77" s="163" t="str">
        <f t="shared" ref="C77:K77" si="7">+IF(C76="","",IF(OR($R$64=-999,$R$65=999),$P$81,IFERROR(C63/C63*IF(C76&lt;=$R$64,0,IF(C76&lt;$R$63,((C76-$R$64)^2/(($R$65-$R$64)*($R$63-$R$64))),IF(C76&gt;=$R$65,1,1-($R$65-C76)^2/(($R$65-$R$64)*($R$65-$R$63))))),$P$81)))</f>
        <v/>
      </c>
      <c r="D77" s="163" t="str">
        <f t="shared" si="7"/>
        <v/>
      </c>
      <c r="E77" s="163" t="str">
        <f t="shared" si="7"/>
        <v/>
      </c>
      <c r="F77" s="163" t="str">
        <f t="shared" si="7"/>
        <v/>
      </c>
      <c r="G77" s="163" t="str">
        <f t="shared" si="7"/>
        <v/>
      </c>
      <c r="H77" s="163" t="str">
        <f t="shared" si="7"/>
        <v/>
      </c>
      <c r="I77" s="163" t="str">
        <f t="shared" si="7"/>
        <v/>
      </c>
      <c r="J77" s="163" t="str">
        <f t="shared" si="7"/>
        <v/>
      </c>
      <c r="K77" s="166" t="str">
        <f t="shared" si="7"/>
        <v/>
      </c>
    </row>
    <row r="78" spans="1:27">
      <c r="A78" s="139" t="s">
        <v>18</v>
      </c>
      <c r="B78" s="120" t="str">
        <f>IF(B63="","",IFERROR(1-B77,$P$81))</f>
        <v/>
      </c>
      <c r="C78" s="120" t="str">
        <f t="shared" ref="C78:K78" si="8">IF(C63="","",IFERROR(1-C77,$P$81))</f>
        <v/>
      </c>
      <c r="D78" s="120" t="str">
        <f t="shared" si="8"/>
        <v/>
      </c>
      <c r="E78" s="120" t="str">
        <f t="shared" si="8"/>
        <v/>
      </c>
      <c r="F78" s="120" t="str">
        <f t="shared" si="8"/>
        <v/>
      </c>
      <c r="G78" s="120" t="str">
        <f t="shared" si="8"/>
        <v/>
      </c>
      <c r="H78" s="120" t="str">
        <f t="shared" si="8"/>
        <v/>
      </c>
      <c r="I78" s="120" t="str">
        <f t="shared" si="8"/>
        <v/>
      </c>
      <c r="J78" s="120" t="str">
        <f t="shared" si="8"/>
        <v/>
      </c>
      <c r="K78" s="121" t="str">
        <f t="shared" si="8"/>
        <v/>
      </c>
    </row>
    <row r="79" spans="1:27">
      <c r="A79" s="134"/>
      <c r="B79" s="111"/>
      <c r="C79" s="111"/>
      <c r="D79" s="111"/>
      <c r="E79" s="111"/>
      <c r="F79" s="111"/>
      <c r="G79" s="122"/>
      <c r="H79" s="122"/>
      <c r="I79" s="122"/>
      <c r="J79" s="122"/>
      <c r="K79" s="123"/>
      <c r="P79" s="77"/>
    </row>
    <row r="80" spans="1:27">
      <c r="A80" s="15" t="s">
        <v>241</v>
      </c>
      <c r="B80" s="111"/>
      <c r="C80" s="111"/>
      <c r="D80" s="111"/>
      <c r="E80" s="111"/>
      <c r="F80" s="111"/>
      <c r="G80" s="122"/>
      <c r="H80" s="122"/>
      <c r="I80" s="122"/>
      <c r="J80" s="122"/>
      <c r="K80" s="123"/>
      <c r="R80" s="11" t="s">
        <v>183</v>
      </c>
      <c r="S80" s="11" t="s">
        <v>184</v>
      </c>
      <c r="T80" s="11" t="s">
        <v>185</v>
      </c>
      <c r="U80" s="11" t="s">
        <v>186</v>
      </c>
      <c r="V80" s="11" t="s">
        <v>187</v>
      </c>
      <c r="W80" s="11" t="s">
        <v>188</v>
      </c>
      <c r="X80" s="11" t="s">
        <v>189</v>
      </c>
      <c r="Y80" s="11" t="s">
        <v>190</v>
      </c>
      <c r="Z80" s="11" t="s">
        <v>191</v>
      </c>
      <c r="AA80" s="11" t="s">
        <v>192</v>
      </c>
    </row>
    <row r="81" spans="1:27">
      <c r="A81" s="139" t="s">
        <v>242</v>
      </c>
      <c r="B81" s="164" t="str">
        <f>+IFERROR(IF(R81="","",IF(OR($R$64=-999,$R$65=999),$P$81,IF(OR($R$64=-999,$R$65=999),$P$81,IF(R81&lt;=$R$64,0,IF(R81&lt;$R$63,((R81-$R$64)^2/(($R$65-$R$64)*($R$63-$R$64))),IF(R81&gt;=$R$65,1,1-($R$65-R81)^2/(($R$65-$R$64)*($R$65-$R$63)))))))),$P$81)</f>
        <v/>
      </c>
      <c r="C81" s="164" t="str">
        <f t="shared" ref="C81:K81" si="9">+IFERROR(IF(S81="","",IF(OR($R$64=-999,$R$65=999),$P$81,IF(OR($R$64=-999,$R$65=999),$P$81,IF(S81&lt;=$R$64,0,IF(S81&lt;$R$63,((S81-$R$64)^2/(($R$65-$R$64)*($R$63-$R$64))),IF(S81&gt;=$R$65,1,1-($R$65-S81)^2/(($R$65-$R$64)*($R$65-$R$63)))))))),$P$81)</f>
        <v/>
      </c>
      <c r="D81" s="164" t="str">
        <f t="shared" si="9"/>
        <v/>
      </c>
      <c r="E81" s="164" t="str">
        <f t="shared" si="9"/>
        <v/>
      </c>
      <c r="F81" s="164" t="str">
        <f t="shared" si="9"/>
        <v/>
      </c>
      <c r="G81" s="164" t="str">
        <f t="shared" si="9"/>
        <v/>
      </c>
      <c r="H81" s="164" t="str">
        <f t="shared" si="9"/>
        <v/>
      </c>
      <c r="I81" s="164" t="str">
        <f t="shared" si="9"/>
        <v/>
      </c>
      <c r="J81" s="164" t="str">
        <f t="shared" si="9"/>
        <v/>
      </c>
      <c r="K81" s="165" t="str">
        <f t="shared" si="9"/>
        <v/>
      </c>
      <c r="P81" s="126" t="s">
        <v>214</v>
      </c>
      <c r="R81" s="82" t="str">
        <f t="shared" ref="R81:AA81" si="10">IF(B63="","",(-20+(B$68+B66-B$65))/(B$64/B$63))</f>
        <v/>
      </c>
      <c r="S81" s="82" t="str">
        <f t="shared" si="10"/>
        <v/>
      </c>
      <c r="T81" s="82" t="str">
        <f t="shared" si="10"/>
        <v/>
      </c>
      <c r="U81" s="82" t="str">
        <f t="shared" si="10"/>
        <v/>
      </c>
      <c r="V81" s="82" t="str">
        <f t="shared" si="10"/>
        <v/>
      </c>
      <c r="W81" s="82" t="str">
        <f t="shared" si="10"/>
        <v/>
      </c>
      <c r="X81" s="82" t="str">
        <f t="shared" si="10"/>
        <v/>
      </c>
      <c r="Y81" s="82" t="str">
        <f t="shared" si="10"/>
        <v/>
      </c>
      <c r="Z81" s="82" t="str">
        <f t="shared" si="10"/>
        <v/>
      </c>
      <c r="AA81" s="82" t="str">
        <f t="shared" si="10"/>
        <v/>
      </c>
    </row>
    <row r="82" spans="1:27">
      <c r="A82" s="139" t="s">
        <v>245</v>
      </c>
      <c r="B82" s="164" t="str">
        <f t="shared" ref="B82" si="11">+IFERROR(IF(R82="","",IF(R82&lt;=$R$64,0,IF(R82&lt;$R$63,((R82-$R$64)^2/(($R$65-$R$64)*($R$63-$R$64))),IF(R82&gt;=$R$65,1,1-($R$65-R82)^2/(($R$65-$R$64)*($R$65-$R$63)))))-B81),$P$81)</f>
        <v/>
      </c>
      <c r="C82" s="164" t="str">
        <f t="shared" ref="C82" si="12">+IFERROR(IF(S82="","",IF(S82&lt;=$R$64,0,IF(S82&lt;$R$63,((S82-$R$64)^2/(($R$65-$R$64)*($R$63-$R$64))),IF(S82&gt;=$R$65,1,1-($R$65-S82)^2/(($R$65-$R$64)*($R$65-$R$63)))))-C81),$P$81)</f>
        <v/>
      </c>
      <c r="D82" s="164" t="str">
        <f t="shared" ref="D82" si="13">+IFERROR(IF(T82="","",IF(T82&lt;=$R$64,0,IF(T82&lt;$R$63,((T82-$R$64)^2/(($R$65-$R$64)*($R$63-$R$64))),IF(T82&gt;=$R$65,1,1-($R$65-T82)^2/(($R$65-$R$64)*($R$65-$R$63)))))-D81),$P$81)</f>
        <v/>
      </c>
      <c r="E82" s="164" t="str">
        <f t="shared" ref="E82" si="14">+IFERROR(IF(U82="","",IF(U82&lt;=$R$64,0,IF(U82&lt;$R$63,((U82-$R$64)^2/(($R$65-$R$64)*($R$63-$R$64))),IF(U82&gt;=$R$65,1,1-($R$65-U82)^2/(($R$65-$R$64)*($R$65-$R$63)))))-E81),$P$81)</f>
        <v/>
      </c>
      <c r="F82" s="164" t="str">
        <f t="shared" ref="F82" si="15">+IFERROR(IF(V82="","",IF(V82&lt;=$R$64,0,IF(V82&lt;$R$63,((V82-$R$64)^2/(($R$65-$R$64)*($R$63-$R$64))),IF(V82&gt;=$R$65,1,1-($R$65-V82)^2/(($R$65-$R$64)*($R$65-$R$63)))))-F81),$P$81)</f>
        <v/>
      </c>
      <c r="G82" s="164" t="str">
        <f t="shared" ref="G82" si="16">+IFERROR(IF(W82="","",IF(W82&lt;=$R$64,0,IF(W82&lt;$R$63,((W82-$R$64)^2/(($R$65-$R$64)*($R$63-$R$64))),IF(W82&gt;=$R$65,1,1-($R$65-W82)^2/(($R$65-$R$64)*($R$65-$R$63)))))-G81),$P$81)</f>
        <v/>
      </c>
      <c r="H82" s="164" t="str">
        <f t="shared" ref="H82" si="17">+IFERROR(IF(X82="","",IF(X82&lt;=$R$64,0,IF(X82&lt;$R$63,((X82-$R$64)^2/(($R$65-$R$64)*($R$63-$R$64))),IF(X82&gt;=$R$65,1,1-($R$65-X82)^2/(($R$65-$R$64)*($R$65-$R$63)))))-H81),$P$81)</f>
        <v/>
      </c>
      <c r="I82" s="164" t="str">
        <f t="shared" ref="I82" si="18">+IFERROR(IF(Y82="","",IF(Y82&lt;=$R$64,0,IF(Y82&lt;$R$63,((Y82-$R$64)^2/(($R$65-$R$64)*($R$63-$R$64))),IF(Y82&gt;=$R$65,1,1-($R$65-Y82)^2/(($R$65-$R$64)*($R$65-$R$63)))))-I81),$P$81)</f>
        <v/>
      </c>
      <c r="J82" s="164" t="str">
        <f t="shared" ref="J82" si="19">+IFERROR(IF(Z82="","",IF(Z82&lt;=$R$64,0,IF(Z82&lt;$R$63,((Z82-$R$64)^2/(($R$65-$R$64)*($R$63-$R$64))),IF(Z82&gt;=$R$65,1,1-($R$65-Z82)^2/(($R$65-$R$64)*($R$65-$R$63)))))-J81),$P$81)</f>
        <v/>
      </c>
      <c r="K82" s="165" t="str">
        <f t="shared" ref="K82" si="20">+IFERROR(IF(AA82="","",IF(AA82&lt;=$R$64,0,IF(AA82&lt;$R$63,((AA82-$R$64)^2/(($R$65-$R$64)*($R$63-$R$64))),IF(AA82&gt;=$R$65,1,1-($R$65-AA82)^2/(($R$65-$R$64)*($R$65-$R$63)))))-K81),$P$81)</f>
        <v/>
      </c>
      <c r="R82" s="82" t="str">
        <f t="shared" ref="R82:AA82" si="21">IF(B63="","",(-10+(B$68+B66-B$65))/(B$64/B$63))</f>
        <v/>
      </c>
      <c r="S82" s="82" t="str">
        <f t="shared" si="21"/>
        <v/>
      </c>
      <c r="T82" s="82" t="str">
        <f t="shared" si="21"/>
        <v/>
      </c>
      <c r="U82" s="82" t="str">
        <f t="shared" si="21"/>
        <v/>
      </c>
      <c r="V82" s="82" t="str">
        <f t="shared" si="21"/>
        <v/>
      </c>
      <c r="W82" s="82" t="str">
        <f t="shared" si="21"/>
        <v/>
      </c>
      <c r="X82" s="82" t="str">
        <f t="shared" si="21"/>
        <v/>
      </c>
      <c r="Y82" s="82" t="str">
        <f t="shared" si="21"/>
        <v/>
      </c>
      <c r="Z82" s="82" t="str">
        <f t="shared" si="21"/>
        <v/>
      </c>
      <c r="AA82" s="82" t="str">
        <f t="shared" si="21"/>
        <v/>
      </c>
    </row>
    <row r="83" spans="1:27">
      <c r="A83" s="139" t="s">
        <v>243</v>
      </c>
      <c r="B83" s="164" t="str">
        <f>IFERROR(+IF(R83="","",IF(OR($R$64=-999,$R$65=999),$P$81,IF(R83&lt;=$R$64,0,IF(R83&lt;$R$63,((R83-$R$64)^2/(($R$65-$R$64)*($R$63-$R$64))),IF(R83&gt;=$R$65,1,1-($R$65-R83)^2/(($R$65-$R$64)*($R$65-$R$63)))))-B82-B81)),$P$81)</f>
        <v/>
      </c>
      <c r="C83" s="164" t="str">
        <f t="shared" ref="C83:K83" si="22">IFERROR(+IF(S83="","",IF(OR($R$64=-999,$R$65=999),$P$81,IF(S83&lt;=$R$64,0,IF(S83&lt;$R$63,((S83-$R$64)^2/(($R$65-$R$64)*($R$63-$R$64))),IF(S83&gt;=$R$65,1,1-($R$65-S83)^2/(($R$65-$R$64)*($R$65-$R$63)))))-C82-C81)),$P$81)</f>
        <v/>
      </c>
      <c r="D83" s="164" t="str">
        <f t="shared" si="22"/>
        <v/>
      </c>
      <c r="E83" s="164" t="str">
        <f t="shared" si="22"/>
        <v/>
      </c>
      <c r="F83" s="164" t="str">
        <f t="shared" si="22"/>
        <v/>
      </c>
      <c r="G83" s="164" t="str">
        <f t="shared" si="22"/>
        <v/>
      </c>
      <c r="H83" s="164" t="str">
        <f t="shared" si="22"/>
        <v/>
      </c>
      <c r="I83" s="164" t="str">
        <f t="shared" si="22"/>
        <v/>
      </c>
      <c r="J83" s="164" t="str">
        <f t="shared" si="22"/>
        <v/>
      </c>
      <c r="K83" s="165" t="str">
        <f t="shared" si="22"/>
        <v/>
      </c>
      <c r="R83" s="83" t="str">
        <f>+B76</f>
        <v/>
      </c>
      <c r="S83" s="83" t="str">
        <f t="shared" ref="S83:Z83" si="23">+C76</f>
        <v/>
      </c>
      <c r="T83" s="83" t="str">
        <f t="shared" si="23"/>
        <v/>
      </c>
      <c r="U83" s="83" t="str">
        <f t="shared" si="23"/>
        <v/>
      </c>
      <c r="V83" s="83" t="str">
        <f t="shared" si="23"/>
        <v/>
      </c>
      <c r="W83" s="83" t="str">
        <f t="shared" si="23"/>
        <v/>
      </c>
      <c r="X83" s="83" t="str">
        <f t="shared" si="23"/>
        <v/>
      </c>
      <c r="Y83" s="83" t="str">
        <f t="shared" si="23"/>
        <v/>
      </c>
      <c r="Z83" s="83" t="str">
        <f t="shared" si="23"/>
        <v/>
      </c>
      <c r="AA83" s="83" t="str">
        <f>+K76</f>
        <v/>
      </c>
    </row>
    <row r="84" spans="1:27">
      <c r="A84" s="139" t="s">
        <v>244</v>
      </c>
      <c r="B84" s="164" t="str">
        <f>+IFERROR(IF(R84="","",IF(OR($R$64=-999,$R$65=999),$P$81,IF(R84&lt;=$R$64,0,IF(R84&lt;$R$63,((R84-$R$64)^2/(($R$65-$R$64)*($R$63-$R$64))),IF(R84&gt;=$R$65,1,1-($R$65-R84)^2/(($R$65-$R$64)*($R$65-$R$63)))))-B83-B82-B81)),$P$81)</f>
        <v/>
      </c>
      <c r="C84" s="164" t="str">
        <f t="shared" ref="C84:K84" si="24">+IFERROR(IF(S84="","",IF(OR($R$64=-999,$R$65=999),$P$81,IF(S84&lt;=$R$64,0,IF(S84&lt;$R$63,((S84-$R$64)^2/(($R$65-$R$64)*($R$63-$R$64))),IF(S84&gt;=$R$65,1,1-($R$65-S84)^2/(($R$65-$R$64)*($R$65-$R$63)))))-C83-C82-C81)),$P$81)</f>
        <v/>
      </c>
      <c r="D84" s="164" t="str">
        <f t="shared" si="24"/>
        <v/>
      </c>
      <c r="E84" s="164" t="str">
        <f t="shared" si="24"/>
        <v/>
      </c>
      <c r="F84" s="164" t="str">
        <f t="shared" si="24"/>
        <v/>
      </c>
      <c r="G84" s="164" t="str">
        <f t="shared" si="24"/>
        <v/>
      </c>
      <c r="H84" s="164" t="str">
        <f t="shared" si="24"/>
        <v/>
      </c>
      <c r="I84" s="164" t="str">
        <f t="shared" si="24"/>
        <v/>
      </c>
      <c r="J84" s="164" t="str">
        <f t="shared" si="24"/>
        <v/>
      </c>
      <c r="K84" s="165" t="str">
        <f t="shared" si="24"/>
        <v/>
      </c>
      <c r="R84" s="82" t="str">
        <f t="shared" ref="R84:AA84" si="25">IF(B63="","",(10+(B$68+B66-B$65))/(B$64/B$63))</f>
        <v/>
      </c>
      <c r="S84" s="82" t="str">
        <f t="shared" si="25"/>
        <v/>
      </c>
      <c r="T84" s="82" t="str">
        <f t="shared" si="25"/>
        <v/>
      </c>
      <c r="U84" s="82" t="str">
        <f t="shared" si="25"/>
        <v/>
      </c>
      <c r="V84" s="82" t="str">
        <f t="shared" si="25"/>
        <v/>
      </c>
      <c r="W84" s="82" t="str">
        <f t="shared" si="25"/>
        <v/>
      </c>
      <c r="X84" s="82" t="str">
        <f t="shared" si="25"/>
        <v/>
      </c>
      <c r="Y84" s="82" t="str">
        <f t="shared" si="25"/>
        <v/>
      </c>
      <c r="Z84" s="82" t="str">
        <f t="shared" si="25"/>
        <v/>
      </c>
      <c r="AA84" s="82" t="str">
        <f t="shared" si="25"/>
        <v/>
      </c>
    </row>
    <row r="85" spans="1:27">
      <c r="A85" s="139" t="s">
        <v>246</v>
      </c>
      <c r="B85" s="164" t="str">
        <f>IFERROR(+IF(R85="","",IF(OR($R$64=-999,$R$65=999),$P$81,IF(R85&lt;=$R$64,0,IF(R85&lt;$R$63,((R85-$R$64)^2/(($R$65-$R$64)*($R$63-$R$64))),IF(R85&gt;=$R$65,1,1-($R$65-R85)^2/(($R$65-$R$64)*($R$65-$R$63)))))-B84-B83-B82-B81)),$P$81)</f>
        <v/>
      </c>
      <c r="C85" s="164" t="str">
        <f t="shared" ref="C85:K85" si="26">IFERROR(+IF(S85="","",IF(OR($R$64=-999,$R$65=999),$P$81,IF(S85&lt;=$R$64,0,IF(S85&lt;$R$63,((S85-$R$64)^2/(($R$65-$R$64)*($R$63-$R$64))),IF(S85&gt;=$R$65,1,1-($R$65-S85)^2/(($R$65-$R$64)*($R$65-$R$63)))))-C84-C83-C82-C81)),$P$81)</f>
        <v/>
      </c>
      <c r="D85" s="164" t="str">
        <f t="shared" si="26"/>
        <v/>
      </c>
      <c r="E85" s="164" t="str">
        <f t="shared" si="26"/>
        <v/>
      </c>
      <c r="F85" s="164" t="str">
        <f t="shared" si="26"/>
        <v/>
      </c>
      <c r="G85" s="164" t="str">
        <f t="shared" si="26"/>
        <v/>
      </c>
      <c r="H85" s="164" t="str">
        <f t="shared" si="26"/>
        <v/>
      </c>
      <c r="I85" s="164" t="str">
        <f t="shared" si="26"/>
        <v/>
      </c>
      <c r="J85" s="164" t="str">
        <f t="shared" si="26"/>
        <v/>
      </c>
      <c r="K85" s="165" t="str">
        <f t="shared" si="26"/>
        <v/>
      </c>
      <c r="R85" s="82" t="str">
        <f t="shared" ref="R85:AA85" si="27">IF(B63="","",(20+(B$68+B66-B$65))/(B$64/B$63))</f>
        <v/>
      </c>
      <c r="S85" s="82" t="str">
        <f t="shared" si="27"/>
        <v/>
      </c>
      <c r="T85" s="82" t="str">
        <f t="shared" si="27"/>
        <v/>
      </c>
      <c r="U85" s="82" t="str">
        <f t="shared" si="27"/>
        <v/>
      </c>
      <c r="V85" s="82" t="str">
        <f t="shared" si="27"/>
        <v/>
      </c>
      <c r="W85" s="82" t="str">
        <f t="shared" si="27"/>
        <v/>
      </c>
      <c r="X85" s="82" t="str">
        <f t="shared" si="27"/>
        <v/>
      </c>
      <c r="Y85" s="82" t="str">
        <f t="shared" si="27"/>
        <v/>
      </c>
      <c r="Z85" s="82" t="str">
        <f t="shared" si="27"/>
        <v/>
      </c>
      <c r="AA85" s="82" t="str">
        <f t="shared" si="27"/>
        <v/>
      </c>
    </row>
    <row r="86" spans="1:27">
      <c r="A86" s="139" t="s">
        <v>193</v>
      </c>
      <c r="B86" s="164" t="str">
        <f>IFERROR(IF(B63="","",IF(OR($R$64=-999,$R$65=999),$P$81,IF(B63&lt;0,$P$81,1-SUM(B81:B85)*R86/R86))),$P$81)</f>
        <v/>
      </c>
      <c r="C86" s="164" t="str">
        <f t="shared" ref="C86:K86" si="28">IFERROR(IF(C63="","",IF(OR($R$64=-999,$R$65=999),$P$81,IF(C63&lt;0,$P$81,1-SUM(C81:C85)*S86/S86))),$P$81)</f>
        <v/>
      </c>
      <c r="D86" s="164" t="str">
        <f t="shared" si="28"/>
        <v/>
      </c>
      <c r="E86" s="164" t="str">
        <f t="shared" si="28"/>
        <v/>
      </c>
      <c r="F86" s="164" t="str">
        <f t="shared" si="28"/>
        <v/>
      </c>
      <c r="G86" s="164" t="str">
        <f t="shared" si="28"/>
        <v/>
      </c>
      <c r="H86" s="164" t="str">
        <f t="shared" si="28"/>
        <v/>
      </c>
      <c r="I86" s="164" t="str">
        <f t="shared" si="28"/>
        <v/>
      </c>
      <c r="J86" s="164" t="str">
        <f t="shared" si="28"/>
        <v/>
      </c>
      <c r="K86" s="165" t="str">
        <f t="shared" si="28"/>
        <v/>
      </c>
      <c r="R86" s="48" t="str">
        <f>+R85</f>
        <v/>
      </c>
      <c r="S86" s="48" t="str">
        <f t="shared" ref="S86:Z86" si="29">+S85</f>
        <v/>
      </c>
      <c r="T86" s="48" t="str">
        <f t="shared" si="29"/>
        <v/>
      </c>
      <c r="U86" s="48" t="str">
        <f t="shared" si="29"/>
        <v/>
      </c>
      <c r="V86" s="48" t="str">
        <f t="shared" si="29"/>
        <v/>
      </c>
      <c r="W86" s="48" t="str">
        <f t="shared" si="29"/>
        <v/>
      </c>
      <c r="X86" s="48" t="str">
        <f t="shared" si="29"/>
        <v/>
      </c>
      <c r="Y86" s="48" t="str">
        <f t="shared" si="29"/>
        <v/>
      </c>
      <c r="Z86" s="48" t="str">
        <f t="shared" si="29"/>
        <v/>
      </c>
      <c r="AA86" s="48" t="str">
        <f>+AA85</f>
        <v/>
      </c>
    </row>
    <row r="87" spans="1:27">
      <c r="A87" s="21"/>
      <c r="K87" s="17"/>
    </row>
    <row r="88" spans="1:27">
      <c r="A88" s="21"/>
      <c r="K88" s="17"/>
    </row>
    <row r="89" spans="1:27" ht="14.25" customHeight="1">
      <c r="A89" s="15" t="s">
        <v>203</v>
      </c>
      <c r="H89" s="193" t="s">
        <v>194</v>
      </c>
      <c r="I89" s="194"/>
      <c r="J89" s="195"/>
      <c r="K89" s="17"/>
      <c r="R89" s="11">
        <f>+IF(H89='Drop down(hidden)'!L3,4,IF(H89='Drop down(hidden)'!L4,6,2))</f>
        <v>2</v>
      </c>
    </row>
    <row r="90" spans="1:27">
      <c r="A90" s="21"/>
      <c r="K90" s="17"/>
    </row>
    <row r="91" spans="1:27">
      <c r="A91" s="21"/>
      <c r="K91" s="17"/>
    </row>
    <row r="92" spans="1:27" ht="15">
      <c r="A92" s="95"/>
      <c r="B92" s="84" t="s">
        <v>32</v>
      </c>
      <c r="C92" s="84" t="s">
        <v>33</v>
      </c>
      <c r="D92" s="84" t="s">
        <v>34</v>
      </c>
      <c r="E92" s="84" t="s">
        <v>35</v>
      </c>
      <c r="F92" s="84" t="s">
        <v>36</v>
      </c>
      <c r="G92" s="84" t="s">
        <v>37</v>
      </c>
      <c r="H92" s="84" t="s">
        <v>38</v>
      </c>
      <c r="I92" s="84" t="s">
        <v>39</v>
      </c>
      <c r="J92" s="84" t="s">
        <v>40</v>
      </c>
      <c r="K92" s="88" t="s">
        <v>41</v>
      </c>
    </row>
    <row r="93" spans="1:27">
      <c r="A93" s="113" t="s">
        <v>44</v>
      </c>
      <c r="B93" s="86" t="str">
        <f>+B69</f>
        <v/>
      </c>
      <c r="C93" s="87" t="str">
        <f>+IF(C63="","",C69/(1+$R$89/100)^(COUNTA($B$92:C92)-1))</f>
        <v/>
      </c>
      <c r="D93" s="87" t="str">
        <f>+IF(D63="","",D69/(1+$R$89/100)^(COUNTA($B$92:D92)-1))</f>
        <v/>
      </c>
      <c r="E93" s="87" t="str">
        <f>+IF(E63="","",E69/(1+$R$89/100)^(COUNTA($B$92:E92)-1))</f>
        <v/>
      </c>
      <c r="F93" s="87" t="str">
        <f>+IF(F63="","",F69/(1+$R$89/100)^(COUNTA($B$92:F92)-1))</f>
        <v/>
      </c>
      <c r="G93" s="87" t="str">
        <f>+IF(G63="","",G69/(1+$R$89/100)^(COUNTA($B$92:G92)-1))</f>
        <v/>
      </c>
      <c r="H93" s="87" t="str">
        <f>+IF(H63="","",H69/(1+$R$89/100)^(COUNTA($B$92:H92)-1))</f>
        <v/>
      </c>
      <c r="I93" s="87" t="str">
        <f>+IF(I63="","",I69/(1+$R$89/100)^(COUNTA($B$92:I92)-1))</f>
        <v/>
      </c>
      <c r="J93" s="87" t="str">
        <f>+IF(J63="","",J69/(1+$R$89/100)^(COUNTA($B$92:J92)-1))</f>
        <v/>
      </c>
      <c r="K93" s="90" t="str">
        <f>+IF(K63="","",K69/(1+$R$89/100)^(COUNTA($B$92:K92)-1))</f>
        <v/>
      </c>
    </row>
    <row r="94" spans="1:27">
      <c r="A94" s="134"/>
      <c r="K94" s="17"/>
    </row>
    <row r="95" spans="1:27">
      <c r="A95" s="141" t="s">
        <v>215</v>
      </c>
      <c r="K95" s="17"/>
    </row>
    <row r="96" spans="1:27">
      <c r="A96" s="142" t="s">
        <v>216</v>
      </c>
      <c r="B96" s="198">
        <f>+SUM(B93:K93)</f>
        <v>0</v>
      </c>
      <c r="C96" s="199"/>
      <c r="K96" s="17"/>
    </row>
    <row r="97" spans="1:13">
      <c r="A97" s="142" t="s">
        <v>217</v>
      </c>
      <c r="B97" s="200">
        <f>+B96*B38</f>
        <v>0</v>
      </c>
      <c r="C97" s="201"/>
      <c r="K97" s="17"/>
    </row>
    <row r="98" spans="1:13" ht="15" thickBot="1">
      <c r="A98" s="92"/>
      <c r="B98" s="34"/>
      <c r="C98" s="34"/>
      <c r="D98" s="34"/>
      <c r="E98" s="34"/>
      <c r="F98" s="34"/>
      <c r="G98" s="34"/>
      <c r="H98" s="34"/>
      <c r="I98" s="34"/>
      <c r="J98" s="34"/>
      <c r="K98" s="91"/>
    </row>
    <row r="100" spans="1:13" ht="15">
      <c r="A100" s="173" t="s">
        <v>200</v>
      </c>
    </row>
    <row r="101" spans="1:13">
      <c r="A101" s="161" t="s">
        <v>202</v>
      </c>
    </row>
    <row r="102" spans="1:13">
      <c r="A102" s="161" t="s">
        <v>201</v>
      </c>
    </row>
    <row r="104" spans="1:13" s="26" customFormat="1" ht="27.75" customHeight="1">
      <c r="A104" s="174" t="s">
        <v>277</v>
      </c>
      <c r="B104" s="175" t="s">
        <v>278</v>
      </c>
      <c r="C104" s="176">
        <f ca="1">+TODAY()</f>
        <v>45376</v>
      </c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s="26" customFormat="1" ht="27.75" customHeight="1">
      <c r="A105" s="24" t="s">
        <v>16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162"/>
    </row>
    <row r="106" spans="1:13" ht="27.75" customHeight="1">
      <c r="A106" s="189" t="s">
        <v>254</v>
      </c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62"/>
      <c r="M106" s="26"/>
    </row>
    <row r="108" spans="1:13" ht="15">
      <c r="A108" s="211" t="s">
        <v>279</v>
      </c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</row>
    <row r="109" spans="1:13">
      <c r="A109" s="161"/>
    </row>
    <row r="110" spans="1:13" ht="15">
      <c r="A110" s="174" t="s">
        <v>197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3" ht="39.75" customHeight="1">
      <c r="A111" s="177" t="s">
        <v>198</v>
      </c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</row>
    <row r="113" spans="1:1" ht="15">
      <c r="A113" s="96"/>
    </row>
    <row r="114" spans="1:1" ht="15">
      <c r="A114" s="97"/>
    </row>
    <row r="115" spans="1:1" ht="15">
      <c r="A115" s="97"/>
    </row>
  </sheetData>
  <sheetProtection sheet="1" objects="1" scenarios="1"/>
  <mergeCells count="27">
    <mergeCell ref="A108:K108"/>
    <mergeCell ref="B32:G32"/>
    <mergeCell ref="B36:C36"/>
    <mergeCell ref="B38:C38"/>
    <mergeCell ref="B37:C37"/>
    <mergeCell ref="B39:C39"/>
    <mergeCell ref="B41:C41"/>
    <mergeCell ref="B96:C96"/>
    <mergeCell ref="B97:C97"/>
    <mergeCell ref="A70:K70"/>
    <mergeCell ref="D58:E58"/>
    <mergeCell ref="A111:K111"/>
    <mergeCell ref="A15:G15"/>
    <mergeCell ref="A16:C16"/>
    <mergeCell ref="B35:C35"/>
    <mergeCell ref="B20:C20"/>
    <mergeCell ref="B21:C21"/>
    <mergeCell ref="B22:C22"/>
    <mergeCell ref="B29:C29"/>
    <mergeCell ref="B30:C30"/>
    <mergeCell ref="B33:K33"/>
    <mergeCell ref="B23:C23"/>
    <mergeCell ref="B24:C24"/>
    <mergeCell ref="A106:K106"/>
    <mergeCell ref="H32:K32"/>
    <mergeCell ref="H89:J89"/>
    <mergeCell ref="B40:C40"/>
  </mergeCells>
  <conditionalFormatting sqref="B77:B78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{6DD57595-320F-4457-B9AE-0327B764A73C}</x14:id>
        </ext>
      </extLst>
    </cfRule>
  </conditionalFormatting>
  <conditionalFormatting sqref="B63:K63">
    <cfRule type="cellIs" dxfId="0" priority="11" operator="lessThan">
      <formula>0</formula>
    </cfRule>
  </conditionalFormatting>
  <conditionalFormatting sqref="B81:K8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{4C34A33D-A7C5-4661-849F-6B53FD835051}</x14:id>
        </ext>
      </extLst>
    </cfRule>
  </conditionalFormatting>
  <conditionalFormatting sqref="C77:C7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{73DFD70A-2FF4-496C-95B6-A45426C206E2}</x14:id>
        </ext>
      </extLst>
    </cfRule>
  </conditionalFormatting>
  <conditionalFormatting sqref="D77:D78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{D3909D11-C043-4263-80A6-F3C915B8E4D5}</x14:id>
        </ext>
      </extLst>
    </cfRule>
  </conditionalFormatting>
  <conditionalFormatting sqref="E77:E78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{AE4659E9-A186-4781-AC82-40110087181D}</x14:id>
        </ext>
      </extLst>
    </cfRule>
  </conditionalFormatting>
  <conditionalFormatting sqref="F77:F78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{8061BAA3-7A92-4C82-97A4-1414A40FB21B}</x14:id>
        </ext>
      </extLst>
    </cfRule>
  </conditionalFormatting>
  <conditionalFormatting sqref="G77:G7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{A231C014-B1E6-45CD-822E-E446E87BB458}</x14:id>
        </ext>
      </extLst>
    </cfRule>
  </conditionalFormatting>
  <conditionalFormatting sqref="H77:H7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{36CB497D-76A5-4C63-BB04-5532D2CEEB34}</x14:id>
        </ext>
      </extLst>
    </cfRule>
  </conditionalFormatting>
  <conditionalFormatting sqref="I77:I7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{46CE5620-4BF5-44D1-9B3D-D8D943E8FDDF}</x14:id>
        </ext>
      </extLst>
    </cfRule>
  </conditionalFormatting>
  <conditionalFormatting sqref="J77:J7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{E010E2AE-AE09-4BF3-8F15-46EFD5FC5BE2}</x14:id>
        </ext>
      </extLst>
    </cfRule>
  </conditionalFormatting>
  <conditionalFormatting sqref="K77:K7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{D81B80FC-7CF3-402B-89A9-9D8861E31535}</x14:id>
        </ext>
      </extLst>
    </cfRule>
  </conditionalFormatting>
  <hyperlinks>
    <hyperlink ref="A3" r:id="rId1" display="Find additional resources on carbon markets for agriculture on the Ag Decision Maker website." xr:uid="{00000000-0004-0000-0000-000001000000}"/>
    <hyperlink ref="A11" r:id="rId2" xr:uid="{00000000-0004-0000-0000-000002000000}"/>
    <hyperlink ref="A105:A106" r:id="rId3" display="This institution is an equal opportunity provider. For the full non-discrimination statement or accommodation inquiries, go to www.extension.iastate.edu/diversity/ext." xr:uid="{E5D4F481-ED7C-423C-AF6A-BA9DD120AE97}"/>
  </hyperlinks>
  <pageMargins left="0.7" right="0.7" top="0.75" bottom="0.75" header="0.3" footer="0.3"/>
  <pageSetup scale="61" fitToHeight="2" orientation="portrait" horizontalDpi="1200" verticalDpi="1200" r:id="rId4"/>
  <rowBreaks count="1" manualBreakCount="1">
    <brk id="71" max="10" man="1"/>
  </rowBreaks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D57595-320F-4457-B9AE-0327B764A7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B77:B78</xm:sqref>
        </x14:conditionalFormatting>
        <x14:conditionalFormatting xmlns:xm="http://schemas.microsoft.com/office/excel/2006/main">
          <x14:cfRule type="dataBar" id="{4C34A33D-A7C5-4661-849F-6B53FD8350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B81:K86</xm:sqref>
        </x14:conditionalFormatting>
        <x14:conditionalFormatting xmlns:xm="http://schemas.microsoft.com/office/excel/2006/main">
          <x14:cfRule type="dataBar" id="{73DFD70A-2FF4-496C-95B6-A45426C206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C77:C78</xm:sqref>
        </x14:conditionalFormatting>
        <x14:conditionalFormatting xmlns:xm="http://schemas.microsoft.com/office/excel/2006/main">
          <x14:cfRule type="dataBar" id="{D3909D11-C043-4263-80A6-F3C915B8E4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D77:D78</xm:sqref>
        </x14:conditionalFormatting>
        <x14:conditionalFormatting xmlns:xm="http://schemas.microsoft.com/office/excel/2006/main">
          <x14:cfRule type="dataBar" id="{AE4659E9-A186-4781-AC82-4011008718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E77:E78</xm:sqref>
        </x14:conditionalFormatting>
        <x14:conditionalFormatting xmlns:xm="http://schemas.microsoft.com/office/excel/2006/main">
          <x14:cfRule type="dataBar" id="{8061BAA3-7A92-4C82-97A4-1414A40FB2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F77:F78</xm:sqref>
        </x14:conditionalFormatting>
        <x14:conditionalFormatting xmlns:xm="http://schemas.microsoft.com/office/excel/2006/main">
          <x14:cfRule type="dataBar" id="{A231C014-B1E6-45CD-822E-E446E87BB4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G77:G78</xm:sqref>
        </x14:conditionalFormatting>
        <x14:conditionalFormatting xmlns:xm="http://schemas.microsoft.com/office/excel/2006/main">
          <x14:cfRule type="dataBar" id="{36CB497D-76A5-4C63-BB04-5532D2CEEB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H77:H78</xm:sqref>
        </x14:conditionalFormatting>
        <x14:conditionalFormatting xmlns:xm="http://schemas.microsoft.com/office/excel/2006/main">
          <x14:cfRule type="dataBar" id="{46CE5620-4BF5-44D1-9B3D-D8D943E8FD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I77:I78</xm:sqref>
        </x14:conditionalFormatting>
        <x14:conditionalFormatting xmlns:xm="http://schemas.microsoft.com/office/excel/2006/main">
          <x14:cfRule type="dataBar" id="{E010E2AE-AE09-4BF3-8F15-46EFD5FC5B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J77:J78</xm:sqref>
        </x14:conditionalFormatting>
        <x14:conditionalFormatting xmlns:xm="http://schemas.microsoft.com/office/excel/2006/main">
          <x14:cfRule type="dataBar" id="{D81B80FC-7CF3-402B-89A9-9D8861E315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K77:K78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0000000}">
          <x14:formula1>
            <xm:f>'Drop down(hidden)'!$D$2:$D$5</xm:f>
          </x14:formula1>
          <xm:sqref>B20:C20</xm:sqref>
        </x14:dataValidation>
        <x14:dataValidation type="list" allowBlank="1" showInputMessage="1" showErrorMessage="1" xr:uid="{00000000-0002-0000-0000-000001000000}">
          <x14:formula1>
            <xm:f>'Drop down(hidden)'!$J$2:$J$4</xm:f>
          </x14:formula1>
          <xm:sqref>B23:C24</xm:sqref>
        </x14:dataValidation>
        <x14:dataValidation type="list" allowBlank="1" showInputMessage="1" showErrorMessage="1" xr:uid="{00000000-0002-0000-0000-000002000000}">
          <x14:formula1>
            <xm:f>'Drop down(hidden)'!$D$12:$D$14</xm:f>
          </x14:formula1>
          <xm:sqref>B22:C22</xm:sqref>
        </x14:dataValidation>
        <x14:dataValidation type="list" allowBlank="1" showInputMessage="1" showErrorMessage="1" xr:uid="{00000000-0002-0000-0000-000003000000}">
          <x14:formula1>
            <xm:f>'Drop down(hidden)'!$F$12:$F$14</xm:f>
          </x14:formula1>
          <xm:sqref>B29</xm:sqref>
        </x14:dataValidation>
        <x14:dataValidation type="list" allowBlank="1" showInputMessage="1" showErrorMessage="1" xr:uid="{00000000-0002-0000-0000-000004000000}">
          <x14:formula1>
            <xm:f>'Drop down(hidden)'!$I$12:$I$15</xm:f>
          </x14:formula1>
          <xm:sqref>B30</xm:sqref>
        </x14:dataValidation>
        <x14:dataValidation type="list" allowBlank="1" showInputMessage="1" showErrorMessage="1" xr:uid="{00000000-0002-0000-0000-000005000000}">
          <x14:formula1>
            <xm:f>'Drop down(hidden)'!$D$17:$D$20</xm:f>
          </x14:formula1>
          <xm:sqref>B35:C35</xm:sqref>
        </x14:dataValidation>
        <x14:dataValidation type="list" allowBlank="1" showInputMessage="1" showErrorMessage="1" xr:uid="{00000000-0002-0000-0000-000006000000}">
          <x14:formula1>
            <xm:f>'Drop down(hidden)'!$K$12:$K$23</xm:f>
          </x14:formula1>
          <xm:sqref>B37:C37 D58:E58</xm:sqref>
        </x14:dataValidation>
        <x14:dataValidation type="list" allowBlank="1" showInputMessage="1" showErrorMessage="1" xr:uid="{00000000-0002-0000-0000-000007000000}">
          <x14:formula1>
            <xm:f>'Drop down(hidden)'!$L$12:$L$17</xm:f>
          </x14:formula1>
          <xm:sqref>B39:C39</xm:sqref>
        </x14:dataValidation>
        <x14:dataValidation type="list" allowBlank="1" showInputMessage="1" showErrorMessage="1" xr:uid="{00000000-0002-0000-0000-000008000000}">
          <x14:formula1>
            <xm:f>'Drop down(hidden)'!$G$2:$G$5</xm:f>
          </x14:formula1>
          <xm:sqref>B21:C21</xm:sqref>
        </x14:dataValidation>
        <x14:dataValidation type="list" allowBlank="1" showInputMessage="1" showErrorMessage="1" xr:uid="{00000000-0002-0000-0000-000009000000}">
          <x14:formula1>
            <xm:f>'Drop down(hidden)'!$D$112:$D$119</xm:f>
          </x14:formula1>
          <xm:sqref>B32</xm:sqref>
        </x14:dataValidation>
        <x14:dataValidation type="list" allowBlank="1" showInputMessage="1" showErrorMessage="1" xr:uid="{00000000-0002-0000-0000-00000A000000}">
          <x14:formula1>
            <xm:f>'Drop down(hidden)'!$J$112:$J$136</xm:f>
          </x14:formula1>
          <xm:sqref>B33</xm:sqref>
        </x14:dataValidation>
        <x14:dataValidation type="list" allowBlank="1" showInputMessage="1" showErrorMessage="1" xr:uid="{00000000-0002-0000-0000-00000B000000}">
          <x14:formula1>
            <xm:f>'Drop down(hidden)'!$L$2:$L$4</xm:f>
          </x14:formula1>
          <xm:sqref>H89</xm:sqref>
        </x14:dataValidation>
        <x14:dataValidation type="list" allowBlank="1" showInputMessage="1" showErrorMessage="1" xr:uid="{00000000-0002-0000-0000-00000C000000}">
          <x14:formula1>
            <xm:f>'Drop down(hidden)'!$A$2:$A$18</xm:f>
          </x14:formula1>
          <xm:sqref>A16:C16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61"/>
  <sheetViews>
    <sheetView workbookViewId="0">
      <selection activeCell="A106" sqref="A106:K106"/>
    </sheetView>
  </sheetViews>
  <sheetFormatPr defaultColWidth="8.85546875" defaultRowHeight="15"/>
  <cols>
    <col min="3" max="9" width="8.85546875" style="1"/>
    <col min="10" max="10" width="50.85546875" style="1" bestFit="1" customWidth="1"/>
    <col min="11" max="11" width="85.7109375" style="1" bestFit="1" customWidth="1"/>
    <col min="12" max="12" width="29.85546875" style="1" bestFit="1" customWidth="1"/>
    <col min="13" max="13" width="30.5703125" style="1" bestFit="1" customWidth="1"/>
    <col min="14" max="16384" width="8.85546875" style="1"/>
  </cols>
  <sheetData>
    <row r="1" spans="1:13">
      <c r="A1" s="209" t="s">
        <v>6</v>
      </c>
      <c r="B1" s="209"/>
      <c r="D1" s="210" t="s">
        <v>5</v>
      </c>
      <c r="E1" s="210"/>
      <c r="G1" s="210" t="s">
        <v>4</v>
      </c>
      <c r="H1" s="210"/>
      <c r="I1" s="16"/>
      <c r="J1" s="16" t="s">
        <v>152</v>
      </c>
      <c r="K1" s="16"/>
      <c r="L1" s="47" t="s">
        <v>43</v>
      </c>
    </row>
    <row r="2" spans="1:13">
      <c r="A2" t="s">
        <v>9</v>
      </c>
      <c r="D2" s="44" t="s">
        <v>48</v>
      </c>
      <c r="G2" s="44" t="s">
        <v>48</v>
      </c>
      <c r="J2" s="44" t="s">
        <v>48</v>
      </c>
      <c r="K2" s="50"/>
      <c r="L2" s="11" t="s">
        <v>194</v>
      </c>
    </row>
    <row r="3" spans="1:13">
      <c r="A3" t="s">
        <v>259</v>
      </c>
      <c r="B3" s="148">
        <v>1</v>
      </c>
      <c r="C3" s="3"/>
      <c r="D3" s="2" t="s">
        <v>10</v>
      </c>
      <c r="E3" s="55">
        <v>1</v>
      </c>
      <c r="G3" s="47" t="s">
        <v>7</v>
      </c>
      <c r="H3" s="55">
        <v>1</v>
      </c>
      <c r="J3" s="47" t="s">
        <v>7</v>
      </c>
      <c r="K3" s="56" t="s">
        <v>149</v>
      </c>
      <c r="L3" s="11" t="s">
        <v>195</v>
      </c>
    </row>
    <row r="4" spans="1:13">
      <c r="A4" t="s">
        <v>260</v>
      </c>
      <c r="B4" s="148">
        <v>2</v>
      </c>
      <c r="D4" s="2" t="s">
        <v>11</v>
      </c>
      <c r="E4" s="55">
        <v>2</v>
      </c>
      <c r="G4" s="47" t="s">
        <v>147</v>
      </c>
      <c r="H4" s="55">
        <v>2</v>
      </c>
      <c r="J4" s="47" t="s">
        <v>8</v>
      </c>
      <c r="K4" s="56" t="s">
        <v>150</v>
      </c>
      <c r="L4" s="11" t="s">
        <v>196</v>
      </c>
    </row>
    <row r="5" spans="1:13">
      <c r="A5" t="s">
        <v>261</v>
      </c>
      <c r="B5" s="148">
        <v>3</v>
      </c>
      <c r="D5" s="2" t="s">
        <v>12</v>
      </c>
      <c r="E5" s="55">
        <v>3</v>
      </c>
      <c r="G5" s="47" t="s">
        <v>148</v>
      </c>
      <c r="H5" s="55">
        <v>3</v>
      </c>
      <c r="J5" s="47"/>
      <c r="K5" s="51"/>
    </row>
    <row r="6" spans="1:13">
      <c r="A6" t="s">
        <v>262</v>
      </c>
      <c r="B6" s="148">
        <v>4</v>
      </c>
      <c r="J6" s="51"/>
    </row>
    <row r="7" spans="1:13">
      <c r="A7" t="s">
        <v>263</v>
      </c>
      <c r="B7" s="148">
        <v>5</v>
      </c>
      <c r="J7" s="52"/>
    </row>
    <row r="8" spans="1:13">
      <c r="A8" t="s">
        <v>264</v>
      </c>
      <c r="B8" s="148">
        <v>6</v>
      </c>
      <c r="J8" s="52"/>
    </row>
    <row r="9" spans="1:13">
      <c r="A9" t="s">
        <v>265</v>
      </c>
      <c r="B9" s="148">
        <v>7</v>
      </c>
    </row>
    <row r="10" spans="1:13">
      <c r="A10" t="s">
        <v>266</v>
      </c>
      <c r="B10" s="148">
        <v>8</v>
      </c>
    </row>
    <row r="11" spans="1:13">
      <c r="A11" t="s">
        <v>267</v>
      </c>
      <c r="B11" s="148">
        <v>9</v>
      </c>
      <c r="D11" s="45" t="s">
        <v>24</v>
      </c>
      <c r="F11" s="15" t="s">
        <v>27</v>
      </c>
      <c r="I11" s="15" t="s">
        <v>26</v>
      </c>
      <c r="K11" s="46" t="str">
        <f>+"Will payments per "&amp;IF($B$20='Drop down(hidden)'!$F$13,"acre","ton")&amp;" change annually?"</f>
        <v>Will payments per ton change annually?</v>
      </c>
      <c r="L11" s="47" t="s">
        <v>181</v>
      </c>
      <c r="M11" s="47" t="s">
        <v>59</v>
      </c>
    </row>
    <row r="12" spans="1:13">
      <c r="A12" t="s">
        <v>268</v>
      </c>
      <c r="B12" s="148">
        <v>10</v>
      </c>
      <c r="D12" s="44" t="s">
        <v>48</v>
      </c>
      <c r="F12" s="44" t="s">
        <v>48</v>
      </c>
      <c r="I12" s="44" t="s">
        <v>48</v>
      </c>
      <c r="K12" s="44" t="s">
        <v>48</v>
      </c>
      <c r="L12" s="44" t="s">
        <v>48</v>
      </c>
      <c r="M12" s="44" t="s">
        <v>48</v>
      </c>
    </row>
    <row r="13" spans="1:13">
      <c r="A13" t="s">
        <v>269</v>
      </c>
      <c r="B13" s="148">
        <v>11</v>
      </c>
      <c r="D13" s="44" t="s">
        <v>50</v>
      </c>
      <c r="E13" s="55">
        <v>1</v>
      </c>
      <c r="F13" s="44" t="s">
        <v>28</v>
      </c>
      <c r="I13" s="44" t="s">
        <v>51</v>
      </c>
      <c r="K13" s="47" t="s">
        <v>56</v>
      </c>
      <c r="L13" s="47" t="s">
        <v>7</v>
      </c>
      <c r="M13" s="47" t="s">
        <v>7</v>
      </c>
    </row>
    <row r="14" spans="1:13">
      <c r="A14" t="s">
        <v>270</v>
      </c>
      <c r="B14" s="148">
        <v>12</v>
      </c>
      <c r="D14" s="47" t="s">
        <v>49</v>
      </c>
      <c r="E14" s="55">
        <v>2</v>
      </c>
      <c r="F14" s="44" t="s">
        <v>29</v>
      </c>
      <c r="I14" s="44" t="s">
        <v>52</v>
      </c>
      <c r="K14" s="49" t="s">
        <v>171</v>
      </c>
      <c r="L14" s="47" t="s">
        <v>61</v>
      </c>
      <c r="M14" s="47" t="s">
        <v>61</v>
      </c>
    </row>
    <row r="15" spans="1:13">
      <c r="A15" t="s">
        <v>257</v>
      </c>
      <c r="B15" s="148">
        <v>13</v>
      </c>
      <c r="I15" s="44" t="s">
        <v>53</v>
      </c>
      <c r="K15" s="49" t="s">
        <v>169</v>
      </c>
      <c r="L15" s="47" t="str">
        <f>+IF('Net Returns'!$P$30&gt;1,'Drop down(hidden)'!M15,"")</f>
        <v/>
      </c>
      <c r="M15" s="47" t="s">
        <v>62</v>
      </c>
    </row>
    <row r="16" spans="1:13">
      <c r="A16" t="s">
        <v>271</v>
      </c>
      <c r="B16" s="148">
        <v>14</v>
      </c>
      <c r="D16" s="15" t="s">
        <v>30</v>
      </c>
      <c r="K16" s="49" t="s">
        <v>172</v>
      </c>
      <c r="L16" s="47" t="str">
        <f>IF(AND('Net Returns'!$P$30&lt;6,'Net Returns'!$P$30&gt;1),'Drop down(hidden)'!M17,+IF('Net Returns'!$P$30&gt;5,M16,""))</f>
        <v/>
      </c>
      <c r="M16" s="47" t="s">
        <v>63</v>
      </c>
    </row>
    <row r="17" spans="1:13">
      <c r="A17" t="s">
        <v>256</v>
      </c>
      <c r="B17" s="148">
        <v>15</v>
      </c>
      <c r="D17" s="44" t="s">
        <v>48</v>
      </c>
      <c r="K17" s="49" t="s">
        <v>170</v>
      </c>
      <c r="L17" s="47" t="str">
        <f>+IF('Net Returns'!$P$30&gt;5,'Drop down(hidden)'!M17,"")</f>
        <v/>
      </c>
      <c r="M17" s="47" t="s">
        <v>60</v>
      </c>
    </row>
    <row r="18" spans="1:13">
      <c r="A18" t="s">
        <v>272</v>
      </c>
      <c r="B18" s="148">
        <v>16</v>
      </c>
      <c r="D18" s="44" t="s">
        <v>8</v>
      </c>
      <c r="K18" s="49" t="s">
        <v>173</v>
      </c>
    </row>
    <row r="19" spans="1:13">
      <c r="B19" s="148"/>
      <c r="D19" s="44" t="s">
        <v>54</v>
      </c>
      <c r="K19" s="49" t="s">
        <v>174</v>
      </c>
    </row>
    <row r="20" spans="1:13">
      <c r="B20" s="148"/>
      <c r="D20" s="44" t="s">
        <v>55</v>
      </c>
      <c r="K20" s="49" t="s">
        <v>57</v>
      </c>
    </row>
    <row r="21" spans="1:13" ht="15.75">
      <c r="B21" s="148"/>
      <c r="D21" s="41"/>
      <c r="K21" s="49" t="s">
        <v>175</v>
      </c>
    </row>
    <row r="22" spans="1:13">
      <c r="B22" s="148"/>
      <c r="K22" s="49" t="s">
        <v>177</v>
      </c>
    </row>
    <row r="23" spans="1:13">
      <c r="B23" s="148"/>
      <c r="K23" s="49" t="s">
        <v>176</v>
      </c>
    </row>
    <row r="24" spans="1:13">
      <c r="B24" s="148"/>
    </row>
    <row r="25" spans="1:13">
      <c r="B25" s="148"/>
    </row>
    <row r="26" spans="1:13">
      <c r="B26" s="148"/>
    </row>
    <row r="27" spans="1:13">
      <c r="B27" s="148"/>
    </row>
    <row r="28" spans="1:13">
      <c r="B28" s="148"/>
      <c r="J28" s="47" t="s">
        <v>67</v>
      </c>
      <c r="K28" s="47" t="s">
        <v>68</v>
      </c>
      <c r="L28" s="47" t="s">
        <v>69</v>
      </c>
    </row>
    <row r="29" spans="1:13">
      <c r="B29" s="148"/>
      <c r="J29" s="44" t="s">
        <v>48</v>
      </c>
      <c r="L29" s="44" t="s">
        <v>48</v>
      </c>
    </row>
    <row r="30" spans="1:13">
      <c r="B30" s="148"/>
      <c r="J30" s="1" t="s">
        <v>13</v>
      </c>
      <c r="K30" s="1" t="str">
        <f>+IF('Net Returns'!$C$20='Drop down(hidden)'!$D$3,"",'Drop down(hidden)'!J30)</f>
        <v>No-Till</v>
      </c>
    </row>
    <row r="31" spans="1:13">
      <c r="B31" s="148"/>
      <c r="J31" s="1" t="s">
        <v>19</v>
      </c>
    </row>
    <row r="32" spans="1:13">
      <c r="B32" s="148"/>
      <c r="J32" s="1" t="s">
        <v>20</v>
      </c>
    </row>
    <row r="33" spans="2:20">
      <c r="B33" s="148"/>
      <c r="J33" s="1" t="s">
        <v>21</v>
      </c>
    </row>
    <row r="34" spans="2:20">
      <c r="B34" s="148"/>
      <c r="J34" s="1" t="s">
        <v>22</v>
      </c>
    </row>
    <row r="35" spans="2:20">
      <c r="B35" s="148"/>
      <c r="J35" s="1" t="s">
        <v>23</v>
      </c>
    </row>
    <row r="36" spans="2:20">
      <c r="B36" s="148"/>
    </row>
    <row r="37" spans="2:20">
      <c r="B37" s="148"/>
    </row>
    <row r="38" spans="2:20">
      <c r="B38" s="148"/>
      <c r="H38" s="151" t="s">
        <v>251</v>
      </c>
      <c r="I38" s="71"/>
      <c r="J38" s="71"/>
      <c r="L38" s="15" t="s">
        <v>47</v>
      </c>
      <c r="M38" s="15" t="s">
        <v>45</v>
      </c>
      <c r="N38" s="15" t="s">
        <v>46</v>
      </c>
      <c r="O38" s="15" t="s">
        <v>66</v>
      </c>
      <c r="P38" s="15" t="s">
        <v>151</v>
      </c>
      <c r="S38" s="47" t="s">
        <v>167</v>
      </c>
      <c r="T38" s="1">
        <f>+MAX(B2:B1048576)</f>
        <v>16</v>
      </c>
    </row>
    <row r="39" spans="2:20">
      <c r="B39" s="148"/>
      <c r="E39" s="1">
        <f>+VLOOKUP('Net Returns'!B32,'Drop down(hidden)'!$D$112:$E$119,2,0)</f>
        <v>0</v>
      </c>
      <c r="K39" s="47" t="s">
        <v>145</v>
      </c>
      <c r="L39" s="1">
        <f>+IF('Net Returns'!$B$20=$D$4,2,IF('Net Returns'!$B$20=D5,3,1))</f>
        <v>1</v>
      </c>
      <c r="M39" s="1">
        <f>+IF('Net Returns'!$B$21='Drop down(hidden)'!G4,2,IF('Net Returns'!$B$21=G5,3,1))</f>
        <v>1</v>
      </c>
      <c r="N39" s="1">
        <f>+IF('Net Returns'!$B$22='Drop down(hidden)'!D14,2,1)</f>
        <v>1</v>
      </c>
      <c r="O39" s="1">
        <f>+IF('Net Returns'!$B$23='Drop down(hidden)'!J4,2,1)</f>
        <v>1</v>
      </c>
      <c r="P39" s="1">
        <f>+IF('Net Returns'!$B$24='Drop down(hidden)'!J4,2,1)</f>
        <v>1</v>
      </c>
      <c r="S39" s="1" t="e">
        <f>+VLOOKUP('Net Returns'!A16,$A$3:$B$117,2,0)</f>
        <v>#N/A</v>
      </c>
    </row>
    <row r="40" spans="2:20">
      <c r="B40" s="148"/>
      <c r="D40" s="47" t="s">
        <v>154</v>
      </c>
      <c r="E40" s="47" t="s">
        <v>156</v>
      </c>
      <c r="H40" s="53" t="s">
        <v>75</v>
      </c>
      <c r="I40" s="47" t="s">
        <v>155</v>
      </c>
      <c r="K40" s="47" t="s">
        <v>146</v>
      </c>
      <c r="L40" s="47"/>
      <c r="R40" s="47" t="s">
        <v>166</v>
      </c>
      <c r="S40" s="47" t="s">
        <v>168</v>
      </c>
    </row>
    <row r="41" spans="2:20">
      <c r="B41" s="148"/>
      <c r="D41" s="1">
        <v>1</v>
      </c>
      <c r="E41" s="1">
        <f>IF($E$39=D41,IF(K41="",0,1),0)</f>
        <v>0</v>
      </c>
      <c r="G41" s="59"/>
      <c r="H41" s="60" t="s">
        <v>74</v>
      </c>
      <c r="I41" s="59">
        <v>1</v>
      </c>
      <c r="J41" s="59" t="s">
        <v>70</v>
      </c>
      <c r="K41" s="1" t="str">
        <f>+IF(N41=$N$39,J41,"")</f>
        <v/>
      </c>
      <c r="N41" s="1">
        <v>2</v>
      </c>
      <c r="R41" s="1">
        <f>+I41</f>
        <v>1</v>
      </c>
      <c r="S41" s="1" t="e">
        <f>+($S$39-1)*4+R41</f>
        <v>#N/A</v>
      </c>
    </row>
    <row r="42" spans="2:20">
      <c r="B42" s="148"/>
      <c r="D42" s="1">
        <v>1</v>
      </c>
      <c r="E42" s="1">
        <f>IF(D42=$E$39,IF(K42="",0,MAX($E$41:E41)+1),0)</f>
        <v>0</v>
      </c>
      <c r="G42" s="59"/>
      <c r="H42" s="60" t="s">
        <v>74</v>
      </c>
      <c r="I42" s="59">
        <v>2</v>
      </c>
      <c r="J42" s="59" t="s">
        <v>71</v>
      </c>
      <c r="K42" s="1" t="str">
        <f t="shared" ref="K42:K44" si="0">+IF(N42=$N$39,J42,"")</f>
        <v/>
      </c>
      <c r="N42" s="1">
        <v>2</v>
      </c>
      <c r="R42" s="1">
        <f t="shared" ref="R42:R105" si="1">+I42</f>
        <v>2</v>
      </c>
      <c r="S42" s="1" t="e">
        <f t="shared" ref="S42:S44" si="2">+($S$39-1)*4+R42</f>
        <v>#N/A</v>
      </c>
    </row>
    <row r="43" spans="2:20">
      <c r="B43" s="148"/>
      <c r="D43" s="1">
        <v>1</v>
      </c>
      <c r="E43" s="1">
        <f>IF(D43=$E$39,IF(K43="",0,MAX($E$41:E42)+1),0)</f>
        <v>0</v>
      </c>
      <c r="G43" s="59"/>
      <c r="H43" s="60" t="s">
        <v>74</v>
      </c>
      <c r="I43" s="59">
        <v>3</v>
      </c>
      <c r="J43" s="59" t="s">
        <v>72</v>
      </c>
      <c r="K43" s="1" t="str">
        <f t="shared" si="0"/>
        <v>Convert Non-Irrigated Cropland to Permanent Unfertilized Grass Cover</v>
      </c>
      <c r="N43" s="1">
        <v>1</v>
      </c>
      <c r="R43" s="1">
        <f t="shared" si="1"/>
        <v>3</v>
      </c>
      <c r="S43" s="1" t="e">
        <f t="shared" si="2"/>
        <v>#N/A</v>
      </c>
    </row>
    <row r="44" spans="2:20">
      <c r="B44" s="148"/>
      <c r="D44" s="1">
        <v>1</v>
      </c>
      <c r="E44" s="1">
        <f>IF(D44=$E$39,IF(K44="",0,MAX($E$41:E43)+1),0)</f>
        <v>0</v>
      </c>
      <c r="G44" s="59"/>
      <c r="H44" s="60" t="s">
        <v>74</v>
      </c>
      <c r="I44" s="59">
        <v>4</v>
      </c>
      <c r="J44" s="59" t="s">
        <v>73</v>
      </c>
      <c r="K44" s="1" t="str">
        <f t="shared" si="0"/>
        <v>Convert Non-Irrigated Cropland to Permanent Unfertilized Grass/Legume Cover</v>
      </c>
      <c r="N44" s="1">
        <v>1</v>
      </c>
      <c r="R44" s="1">
        <f t="shared" si="1"/>
        <v>4</v>
      </c>
      <c r="S44" s="1" t="e">
        <f t="shared" si="2"/>
        <v>#N/A</v>
      </c>
    </row>
    <row r="45" spans="2:20">
      <c r="B45" s="148"/>
      <c r="D45" s="1">
        <v>2</v>
      </c>
      <c r="E45" s="1">
        <f>IF(D45=$E$39,IF(K45="",0,MAX($E$41:E44)+1),0)</f>
        <v>0</v>
      </c>
      <c r="H45" s="61" t="s">
        <v>76</v>
      </c>
      <c r="I45" s="62">
        <v>5</v>
      </c>
      <c r="J45" s="63" t="s">
        <v>77</v>
      </c>
      <c r="K45" s="1" t="str">
        <f>+IF(AND(N45=$N$39,M45=$M$39,L45=$L$39),J45,"")</f>
        <v/>
      </c>
      <c r="L45" s="1">
        <v>1</v>
      </c>
      <c r="M45" s="1">
        <v>1</v>
      </c>
      <c r="N45" s="1">
        <v>2</v>
      </c>
      <c r="R45" s="1">
        <f t="shared" si="1"/>
        <v>5</v>
      </c>
      <c r="S45" s="1" t="e">
        <f>+$T$38*4+($S$39-1)*8+(R45-4)</f>
        <v>#N/A</v>
      </c>
    </row>
    <row r="46" spans="2:20">
      <c r="B46" s="148"/>
      <c r="D46" s="1">
        <v>2</v>
      </c>
      <c r="E46" s="1">
        <f>IF(D46=$E$39,IF(K46="",0,MAX($E$41:E45)+1),0)</f>
        <v>0</v>
      </c>
      <c r="H46" s="61" t="s">
        <v>76</v>
      </c>
      <c r="I46" s="62">
        <v>6</v>
      </c>
      <c r="J46" s="63" t="s">
        <v>78</v>
      </c>
      <c r="K46" s="1" t="str">
        <f>+IF(AND(N46=$N$39,M46=$M$39,L46=$L$39),J46,"")</f>
        <v/>
      </c>
      <c r="L46" s="1">
        <v>3</v>
      </c>
      <c r="M46" s="1">
        <v>1</v>
      </c>
      <c r="N46" s="1">
        <v>1</v>
      </c>
      <c r="R46" s="1">
        <f t="shared" si="1"/>
        <v>6</v>
      </c>
      <c r="S46" s="1" t="e">
        <f t="shared" ref="S46:S52" si="3">+$T$38*4+($S$39-1)*8+(R46-4)</f>
        <v>#N/A</v>
      </c>
    </row>
    <row r="47" spans="2:20">
      <c r="B47" s="148"/>
      <c r="D47" s="1">
        <v>2</v>
      </c>
      <c r="E47" s="1">
        <f>IF(D47=$E$39,IF(K47="",0,MAX($E$41:E46)+1),0)</f>
        <v>0</v>
      </c>
      <c r="H47" s="61" t="s">
        <v>76</v>
      </c>
      <c r="I47" s="62">
        <v>7</v>
      </c>
      <c r="J47" s="63" t="s">
        <v>79</v>
      </c>
      <c r="K47" s="1" t="str">
        <f t="shared" ref="K47:K56" si="4">+IF(AND(N47=$N$39,M47=$M$39,L47=$L$39),J47,"")</f>
        <v/>
      </c>
      <c r="L47" s="1">
        <v>3</v>
      </c>
      <c r="M47" s="1">
        <v>1</v>
      </c>
      <c r="N47" s="1">
        <v>2</v>
      </c>
      <c r="R47" s="1">
        <f t="shared" si="1"/>
        <v>7</v>
      </c>
      <c r="S47" s="1" t="e">
        <f t="shared" si="3"/>
        <v>#N/A</v>
      </c>
    </row>
    <row r="48" spans="2:20">
      <c r="B48" s="148"/>
      <c r="D48" s="1">
        <v>2</v>
      </c>
      <c r="E48" s="1">
        <f>IF(D48=$E$39,IF(K48="",0,MAX($E$41:E47)+1),0)</f>
        <v>0</v>
      </c>
      <c r="H48" s="61" t="s">
        <v>76</v>
      </c>
      <c r="I48" s="62">
        <v>8</v>
      </c>
      <c r="J48" s="63" t="s">
        <v>80</v>
      </c>
      <c r="K48" s="1" t="str">
        <f t="shared" si="4"/>
        <v>Add Legume Seasonal Cover Crop (with 50% Fertilizer N Reduction) to Non-Irrigated Cropland</v>
      </c>
      <c r="L48" s="1">
        <v>1</v>
      </c>
      <c r="M48" s="1">
        <v>1</v>
      </c>
      <c r="N48" s="1">
        <v>1</v>
      </c>
      <c r="R48" s="1">
        <f t="shared" si="1"/>
        <v>8</v>
      </c>
      <c r="S48" s="1" t="e">
        <f t="shared" si="3"/>
        <v>#N/A</v>
      </c>
    </row>
    <row r="49" spans="2:19">
      <c r="B49" s="148"/>
      <c r="D49" s="1">
        <v>2</v>
      </c>
      <c r="E49" s="1">
        <f>IF(D49=$E$39,IF(K49="",0,MAX($E$41:E48)+1),0)</f>
        <v>0</v>
      </c>
      <c r="H49" s="61" t="s">
        <v>76</v>
      </c>
      <c r="I49" s="62">
        <v>9</v>
      </c>
      <c r="J49" s="63" t="s">
        <v>81</v>
      </c>
      <c r="K49" s="1" t="str">
        <f t="shared" si="4"/>
        <v/>
      </c>
      <c r="L49" s="1">
        <v>1</v>
      </c>
      <c r="M49" s="1">
        <v>1</v>
      </c>
      <c r="N49" s="1">
        <v>2</v>
      </c>
      <c r="R49" s="1">
        <f t="shared" si="1"/>
        <v>9</v>
      </c>
      <c r="S49" s="1" t="e">
        <f t="shared" si="3"/>
        <v>#N/A</v>
      </c>
    </row>
    <row r="50" spans="2:19">
      <c r="B50" s="148"/>
      <c r="D50" s="1">
        <v>2</v>
      </c>
      <c r="E50" s="1">
        <f>IF(D50=$E$39,IF(K50="",0,MAX($E$41:E49)+1),0)</f>
        <v>0</v>
      </c>
      <c r="H50" s="61" t="s">
        <v>76</v>
      </c>
      <c r="I50" s="62">
        <v>10</v>
      </c>
      <c r="J50" s="63" t="s">
        <v>82</v>
      </c>
      <c r="K50" s="1" t="str">
        <f t="shared" si="4"/>
        <v/>
      </c>
      <c r="L50" s="1">
        <v>3</v>
      </c>
      <c r="M50" s="1">
        <v>1</v>
      </c>
      <c r="N50" s="1">
        <v>2</v>
      </c>
      <c r="R50" s="1">
        <f t="shared" si="1"/>
        <v>10</v>
      </c>
      <c r="S50" s="1" t="e">
        <f t="shared" si="3"/>
        <v>#N/A</v>
      </c>
    </row>
    <row r="51" spans="2:19">
      <c r="B51" s="148"/>
      <c r="D51" s="1">
        <v>2</v>
      </c>
      <c r="E51" s="1">
        <f>IF(D51=$E$39,IF(K51="",0,MAX($E$41:E50)+1),0)</f>
        <v>0</v>
      </c>
      <c r="H51" s="61" t="s">
        <v>76</v>
      </c>
      <c r="I51" s="62">
        <v>11</v>
      </c>
      <c r="J51" s="63" t="s">
        <v>83</v>
      </c>
      <c r="K51" s="1" t="str">
        <f t="shared" si="4"/>
        <v/>
      </c>
      <c r="L51" s="1">
        <v>3</v>
      </c>
      <c r="M51" s="1">
        <v>1</v>
      </c>
      <c r="N51" s="1">
        <v>1</v>
      </c>
      <c r="R51" s="1">
        <f t="shared" si="1"/>
        <v>11</v>
      </c>
      <c r="S51" s="1" t="e">
        <f t="shared" si="3"/>
        <v>#N/A</v>
      </c>
    </row>
    <row r="52" spans="2:19">
      <c r="B52" s="148"/>
      <c r="D52" s="1">
        <v>2</v>
      </c>
      <c r="E52" s="1">
        <f>IF(D52=$E$39,IF(K52="",0,MAX($E$41:E51)+1),0)</f>
        <v>0</v>
      </c>
      <c r="H52" s="61" t="s">
        <v>76</v>
      </c>
      <c r="I52" s="62">
        <v>12</v>
      </c>
      <c r="J52" s="63" t="s">
        <v>84</v>
      </c>
      <c r="K52" s="1" t="str">
        <f t="shared" si="4"/>
        <v>Add Non-Legume Seasonal Cover Crop (with 25% Fertilizer N Reduction) to Non-Irrigated Cropland</v>
      </c>
      <c r="L52" s="1">
        <v>1</v>
      </c>
      <c r="M52" s="1">
        <v>1</v>
      </c>
      <c r="N52" s="1">
        <v>1</v>
      </c>
      <c r="R52" s="1">
        <f t="shared" si="1"/>
        <v>12</v>
      </c>
      <c r="S52" s="1" t="e">
        <f t="shared" si="3"/>
        <v>#N/A</v>
      </c>
    </row>
    <row r="53" spans="2:19">
      <c r="B53" s="148"/>
      <c r="D53" s="1">
        <v>3</v>
      </c>
      <c r="E53" s="1">
        <f>IF(D53=$E$39,IF(K53="",0,MAX($E$41:E52)+1),0)</f>
        <v>0</v>
      </c>
      <c r="H53" s="64" t="s">
        <v>85</v>
      </c>
      <c r="I53" s="65">
        <v>13</v>
      </c>
      <c r="J53" s="66" t="s">
        <v>86</v>
      </c>
      <c r="K53" s="1" t="str">
        <f t="shared" si="4"/>
        <v/>
      </c>
      <c r="L53" s="1">
        <v>1</v>
      </c>
      <c r="M53" s="1">
        <v>1</v>
      </c>
      <c r="N53" s="1">
        <v>2</v>
      </c>
      <c r="R53" s="1">
        <f t="shared" si="1"/>
        <v>13</v>
      </c>
      <c r="S53" s="1" t="e">
        <f>$T$38*(4+8)+($S$39-1)*2+(R53-12)</f>
        <v>#N/A</v>
      </c>
    </row>
    <row r="54" spans="2:19">
      <c r="B54" s="148"/>
      <c r="D54" s="1">
        <v>3</v>
      </c>
      <c r="E54" s="1">
        <f>IF(D54=$E$39,IF(K54="",0,MAX($E$41:E53)+1),0)</f>
        <v>0</v>
      </c>
      <c r="H54" s="64" t="s">
        <v>85</v>
      </c>
      <c r="I54" s="65">
        <v>14</v>
      </c>
      <c r="J54" s="66" t="s">
        <v>87</v>
      </c>
      <c r="K54" s="1" t="str">
        <f t="shared" si="4"/>
        <v>Conversion of Annual Cropland to Non-Irrigated Grass/Legume Forage/Biomass Crops</v>
      </c>
      <c r="L54" s="1">
        <v>1</v>
      </c>
      <c r="M54" s="1">
        <v>1</v>
      </c>
      <c r="N54" s="1">
        <v>1</v>
      </c>
      <c r="R54" s="1">
        <f t="shared" si="1"/>
        <v>14</v>
      </c>
      <c r="S54" s="1" t="e">
        <f>$T$38*(4+8)+($S$39-1)*2+(R54-12)</f>
        <v>#N/A</v>
      </c>
    </row>
    <row r="55" spans="2:19">
      <c r="B55" s="148"/>
      <c r="D55" s="67">
        <v>4</v>
      </c>
      <c r="E55" s="67">
        <f>IF(D55=$E$39,IF(K55="",0,MAX($E$41:E54)+1),0)</f>
        <v>0</v>
      </c>
      <c r="F55" s="67"/>
      <c r="G55" s="67"/>
      <c r="H55" s="68" t="s">
        <v>88</v>
      </c>
      <c r="I55" s="67">
        <v>15</v>
      </c>
      <c r="J55" s="69" t="s">
        <v>89</v>
      </c>
      <c r="K55" s="1" t="str">
        <f t="shared" si="4"/>
        <v/>
      </c>
      <c r="L55" s="1">
        <v>1</v>
      </c>
      <c r="M55" s="1">
        <v>1</v>
      </c>
      <c r="N55" s="1">
        <v>2</v>
      </c>
      <c r="R55" s="1">
        <f t="shared" si="1"/>
        <v>15</v>
      </c>
      <c r="S55" s="1" t="e">
        <f>$T$38*(4+8+2)+($S$39-1)*22+(R55-14)</f>
        <v>#N/A</v>
      </c>
    </row>
    <row r="56" spans="2:19">
      <c r="B56" s="148"/>
      <c r="D56" s="67">
        <v>4</v>
      </c>
      <c r="E56" s="67">
        <f>IF(D56=$E$39,IF(K56="",0,MAX($E$41:E55)+1),0)</f>
        <v>0</v>
      </c>
      <c r="F56" s="67"/>
      <c r="G56" s="67"/>
      <c r="H56" s="68" t="s">
        <v>88</v>
      </c>
      <c r="I56" s="67">
        <v>16</v>
      </c>
      <c r="J56" s="69" t="s">
        <v>90</v>
      </c>
      <c r="K56" s="1" t="str">
        <f t="shared" si="4"/>
        <v>Intensive Till to No Till or Strip Till (CPS 329) + Add Legume Seasonal Cover Crop (CPS 340) (with 50% Fertilizer N Reduction) on Non-Irrigated Croplands</v>
      </c>
      <c r="L56" s="1">
        <v>1</v>
      </c>
      <c r="M56" s="1">
        <v>1</v>
      </c>
      <c r="N56" s="1">
        <v>1</v>
      </c>
      <c r="R56" s="1">
        <f t="shared" si="1"/>
        <v>16</v>
      </c>
      <c r="S56" s="1" t="e">
        <f t="shared" ref="S56:S76" si="5">$T$38*(4+8+2)+($S$39-1)*22+(R56-14)</f>
        <v>#N/A</v>
      </c>
    </row>
    <row r="57" spans="2:19">
      <c r="B57" s="148"/>
      <c r="D57" s="67">
        <v>4</v>
      </c>
      <c r="E57" s="67">
        <f>IF(D57=$E$39,IF(K57="",0,MAX($E$41:E56)+1),0)</f>
        <v>0</v>
      </c>
      <c r="F57" s="67"/>
      <c r="G57" s="67"/>
      <c r="H57" s="68" t="s">
        <v>88</v>
      </c>
      <c r="I57" s="67">
        <v>17</v>
      </c>
      <c r="J57" s="69" t="s">
        <v>91</v>
      </c>
      <c r="K57" s="1" t="str">
        <f>+IF(AND(N57=$N$39,M57=$M$39,L57=$L$39,O57=$O$39),J57,"")</f>
        <v/>
      </c>
      <c r="L57" s="1">
        <v>1</v>
      </c>
      <c r="M57" s="1">
        <v>1</v>
      </c>
      <c r="N57" s="1">
        <v>2</v>
      </c>
      <c r="O57" s="1">
        <v>1</v>
      </c>
      <c r="R57" s="1">
        <f t="shared" si="1"/>
        <v>17</v>
      </c>
      <c r="S57" s="1" t="e">
        <f t="shared" si="5"/>
        <v>#N/A</v>
      </c>
    </row>
    <row r="58" spans="2:19">
      <c r="B58" s="148"/>
      <c r="D58" s="67">
        <v>4</v>
      </c>
      <c r="E58" s="67">
        <f>IF(D58=$E$39,IF(K58="",0,MAX($E$41:E57)+1),0)</f>
        <v>0</v>
      </c>
      <c r="F58" s="67"/>
      <c r="G58" s="67"/>
      <c r="H58" s="68" t="s">
        <v>88</v>
      </c>
      <c r="I58" s="67">
        <v>18</v>
      </c>
      <c r="J58" s="69" t="s">
        <v>92</v>
      </c>
      <c r="K58" s="1" t="str">
        <f t="shared" ref="K58:K67" si="6">+IF(AND(N58=$N$39,M58=$M$39,L58=$L$39,O58=$O$39),J58,"")</f>
        <v>Intensive Till to No Till or Strip Till (CPS 329) + Add Legume Seasonal Cover Crop (CPS 340) + Replace Synthetic N Fertilizer with Compost (CN ratio 10) (CPS 590) on Non-Irrigated Croplands</v>
      </c>
      <c r="L58" s="1">
        <v>1</v>
      </c>
      <c r="M58" s="1">
        <v>1</v>
      </c>
      <c r="N58" s="1">
        <v>1</v>
      </c>
      <c r="O58" s="1">
        <v>1</v>
      </c>
      <c r="R58" s="1">
        <f t="shared" si="1"/>
        <v>18</v>
      </c>
      <c r="S58" s="1" t="e">
        <f t="shared" si="5"/>
        <v>#N/A</v>
      </c>
    </row>
    <row r="59" spans="2:19">
      <c r="B59" s="148"/>
      <c r="D59" s="67">
        <v>4</v>
      </c>
      <c r="E59" s="67">
        <f>IF(D59=$E$39,IF(K59="",0,MAX($E$41:E58)+1),0)</f>
        <v>0</v>
      </c>
      <c r="F59" s="67"/>
      <c r="G59" s="67"/>
      <c r="H59" s="68" t="s">
        <v>88</v>
      </c>
      <c r="I59" s="67">
        <v>19</v>
      </c>
      <c r="J59" s="69" t="s">
        <v>93</v>
      </c>
      <c r="K59" s="1" t="str">
        <f t="shared" si="6"/>
        <v/>
      </c>
      <c r="L59" s="1">
        <v>1</v>
      </c>
      <c r="M59" s="1">
        <v>1</v>
      </c>
      <c r="N59" s="1">
        <v>2</v>
      </c>
      <c r="O59" s="1">
        <v>1</v>
      </c>
      <c r="R59" s="1">
        <f t="shared" si="1"/>
        <v>19</v>
      </c>
      <c r="S59" s="1" t="e">
        <f t="shared" si="5"/>
        <v>#N/A</v>
      </c>
    </row>
    <row r="60" spans="2:19">
      <c r="B60" s="148"/>
      <c r="D60" s="67">
        <v>4</v>
      </c>
      <c r="E60" s="67">
        <f>IF(D60=$E$39,IF(K60="",0,MAX($E$41:E59)+1),0)</f>
        <v>0</v>
      </c>
      <c r="F60" s="67"/>
      <c r="G60" s="67"/>
      <c r="H60" s="68" t="s">
        <v>88</v>
      </c>
      <c r="I60" s="67">
        <v>20</v>
      </c>
      <c r="J60" s="69" t="s">
        <v>94</v>
      </c>
      <c r="K60" s="1" t="str">
        <f t="shared" si="6"/>
        <v>Intensive Till to No Till or Strip Till (CPS 329) + Add Legume Seasonal Cover Crop (CPS 340) + Replace Synthetic N Fertilizer with Compost (CN ratio 15) (CPS 590) on Non-Irrigated Croplands</v>
      </c>
      <c r="L60" s="1">
        <v>1</v>
      </c>
      <c r="M60" s="1">
        <v>1</v>
      </c>
      <c r="N60" s="1">
        <v>1</v>
      </c>
      <c r="O60" s="1">
        <v>1</v>
      </c>
      <c r="R60" s="1">
        <f t="shared" si="1"/>
        <v>20</v>
      </c>
      <c r="S60" s="1" t="e">
        <f t="shared" si="5"/>
        <v>#N/A</v>
      </c>
    </row>
    <row r="61" spans="2:19">
      <c r="B61" s="148"/>
      <c r="D61" s="67">
        <v>4</v>
      </c>
      <c r="E61" s="67">
        <f>IF(D61=$E$39,IF(K61="",0,MAX($E$41:E60)+1),0)</f>
        <v>0</v>
      </c>
      <c r="F61" s="67"/>
      <c r="G61" s="67"/>
      <c r="H61" s="68" t="s">
        <v>88</v>
      </c>
      <c r="I61" s="67">
        <v>21</v>
      </c>
      <c r="J61" s="69" t="s">
        <v>95</v>
      </c>
      <c r="K61" s="1" t="str">
        <f t="shared" si="6"/>
        <v/>
      </c>
      <c r="L61" s="1">
        <v>1</v>
      </c>
      <c r="M61" s="1">
        <v>1</v>
      </c>
      <c r="N61" s="1">
        <v>2</v>
      </c>
      <c r="O61" s="1">
        <v>1</v>
      </c>
      <c r="R61" s="1">
        <f t="shared" si="1"/>
        <v>21</v>
      </c>
      <c r="S61" s="1" t="e">
        <f t="shared" si="5"/>
        <v>#N/A</v>
      </c>
    </row>
    <row r="62" spans="2:19">
      <c r="B62" s="148"/>
      <c r="D62" s="67">
        <v>4</v>
      </c>
      <c r="E62" s="67">
        <f>IF(D62=$E$39,IF(K62="",0,MAX($E$41:E61)+1),0)</f>
        <v>0</v>
      </c>
      <c r="F62" s="67"/>
      <c r="G62" s="67"/>
      <c r="H62" s="68" t="s">
        <v>88</v>
      </c>
      <c r="I62" s="67">
        <v>22</v>
      </c>
      <c r="J62" s="69" t="s">
        <v>96</v>
      </c>
      <c r="K62" s="1" t="str">
        <f t="shared" si="6"/>
        <v>Intensive Till to No Till or Strip Till (CPS 329) + Add Legume Seasonal Cover Crop (CPS 340) + Replace Synthetic N Fertilizer with Compost (CN ratio 20) (CPS 590) on Non-Irrigated Croplands</v>
      </c>
      <c r="L62" s="1">
        <v>1</v>
      </c>
      <c r="M62" s="1">
        <v>1</v>
      </c>
      <c r="N62" s="1">
        <v>1</v>
      </c>
      <c r="O62" s="1">
        <v>1</v>
      </c>
      <c r="R62" s="1">
        <f t="shared" si="1"/>
        <v>22</v>
      </c>
      <c r="S62" s="1" t="e">
        <f t="shared" si="5"/>
        <v>#N/A</v>
      </c>
    </row>
    <row r="63" spans="2:19">
      <c r="B63" s="148"/>
      <c r="D63" s="67">
        <v>4</v>
      </c>
      <c r="E63" s="67">
        <f>IF(D63=$E$39,IF(K63="",0,MAX($E$41:E62)+1),0)</f>
        <v>0</v>
      </c>
      <c r="F63" s="67"/>
      <c r="G63" s="67"/>
      <c r="H63" s="68" t="s">
        <v>88</v>
      </c>
      <c r="I63" s="67">
        <v>23</v>
      </c>
      <c r="J63" s="69" t="s">
        <v>97</v>
      </c>
      <c r="K63" s="1" t="str">
        <f t="shared" si="6"/>
        <v/>
      </c>
      <c r="L63" s="1">
        <v>1</v>
      </c>
      <c r="M63" s="1">
        <v>1</v>
      </c>
      <c r="N63" s="1">
        <v>2</v>
      </c>
      <c r="O63" s="1">
        <v>1</v>
      </c>
      <c r="R63" s="1">
        <f t="shared" si="1"/>
        <v>23</v>
      </c>
      <c r="S63" s="1" t="e">
        <f t="shared" si="5"/>
        <v>#N/A</v>
      </c>
    </row>
    <row r="64" spans="2:19">
      <c r="B64" s="148"/>
      <c r="D64" s="67">
        <v>4</v>
      </c>
      <c r="E64" s="67">
        <f>IF(D64=$E$39,IF(K64="",0,MAX($E$41:E63)+1),0)</f>
        <v>0</v>
      </c>
      <c r="F64" s="67"/>
      <c r="G64" s="67"/>
      <c r="H64" s="68" t="s">
        <v>88</v>
      </c>
      <c r="I64" s="67">
        <v>24</v>
      </c>
      <c r="J64" s="69" t="s">
        <v>98</v>
      </c>
      <c r="K64" s="1" t="str">
        <f t="shared" si="6"/>
        <v>Intensive Till to No Till or Strip Till (CPS 329) + Add Legume Seasonal Cover Crop (CPS 340) + Replace Synthetic N Fertilizer with Compost (CN ratio 25) (CPS 590) on Non-Irrigated Croplands</v>
      </c>
      <c r="L64" s="1">
        <v>1</v>
      </c>
      <c r="M64" s="1">
        <v>1</v>
      </c>
      <c r="N64" s="1">
        <v>1</v>
      </c>
      <c r="O64" s="1">
        <v>1</v>
      </c>
      <c r="R64" s="1">
        <f t="shared" si="1"/>
        <v>24</v>
      </c>
      <c r="S64" s="1" t="e">
        <f t="shared" si="5"/>
        <v>#N/A</v>
      </c>
    </row>
    <row r="65" spans="2:19">
      <c r="B65" s="148"/>
      <c r="D65" s="67">
        <v>4</v>
      </c>
      <c r="E65" s="67">
        <f>IF(D65=$E$39,IF(K65="",0,MAX($E$41:E64)+1),0)</f>
        <v>0</v>
      </c>
      <c r="F65" s="67"/>
      <c r="G65" s="67"/>
      <c r="H65" s="68" t="s">
        <v>88</v>
      </c>
      <c r="I65" s="67">
        <v>25</v>
      </c>
      <c r="J65" s="69" t="s">
        <v>99</v>
      </c>
      <c r="K65" s="1" t="str">
        <f>+IF(AND(N65=$N$39,M65=$M$39,L65=$L$39),J65,"")</f>
        <v/>
      </c>
      <c r="L65" s="1">
        <v>1</v>
      </c>
      <c r="M65" s="1">
        <v>1</v>
      </c>
      <c r="N65" s="1">
        <v>2</v>
      </c>
      <c r="R65" s="1">
        <f t="shared" si="1"/>
        <v>25</v>
      </c>
      <c r="S65" s="1" t="e">
        <f t="shared" si="5"/>
        <v>#N/A</v>
      </c>
    </row>
    <row r="66" spans="2:19">
      <c r="B66" s="148"/>
      <c r="D66" s="67">
        <v>4</v>
      </c>
      <c r="E66" s="67">
        <f>IF(D66=$E$39,IF(K66="",0,MAX($E$41:E65)+1),0)</f>
        <v>0</v>
      </c>
      <c r="F66" s="67"/>
      <c r="G66" s="67"/>
      <c r="H66" s="68" t="s">
        <v>88</v>
      </c>
      <c r="I66" s="67">
        <v>26</v>
      </c>
      <c r="J66" s="69" t="s">
        <v>100</v>
      </c>
      <c r="K66" s="1" t="str">
        <f>+IF(AND(N66=$N$39,M66=$M$39,L66=$L$39),J66,"")</f>
        <v>Intensive Till to No Till or Strip Till (CPS 329) + Add Non-Legume Seasonal Cover Crop (CPS 340) (with 25% Fertilizer N Reduction) on Non-Irrigated Croplands</v>
      </c>
      <c r="L66" s="1">
        <v>1</v>
      </c>
      <c r="M66" s="1">
        <v>1</v>
      </c>
      <c r="N66" s="1">
        <v>1</v>
      </c>
      <c r="R66" s="1">
        <f t="shared" si="1"/>
        <v>26</v>
      </c>
      <c r="S66" s="1" t="e">
        <f t="shared" si="5"/>
        <v>#N/A</v>
      </c>
    </row>
    <row r="67" spans="2:19">
      <c r="B67" s="148"/>
      <c r="D67" s="67">
        <v>4</v>
      </c>
      <c r="E67" s="67">
        <f>IF(D67=$E$39,IF(K67="",0,MAX($E$41:E66)+1),0)</f>
        <v>0</v>
      </c>
      <c r="F67" s="67"/>
      <c r="G67" s="67"/>
      <c r="H67" s="68" t="s">
        <v>88</v>
      </c>
      <c r="I67" s="67">
        <v>27</v>
      </c>
      <c r="J67" s="69" t="s">
        <v>101</v>
      </c>
      <c r="K67" s="1" t="str">
        <f t="shared" si="6"/>
        <v/>
      </c>
      <c r="L67" s="1">
        <v>1</v>
      </c>
      <c r="M67" s="1">
        <v>1</v>
      </c>
      <c r="N67" s="1">
        <v>2</v>
      </c>
      <c r="O67" s="1">
        <v>1</v>
      </c>
      <c r="R67" s="1">
        <f t="shared" si="1"/>
        <v>27</v>
      </c>
      <c r="S67" s="1" t="e">
        <f t="shared" si="5"/>
        <v>#N/A</v>
      </c>
    </row>
    <row r="68" spans="2:19">
      <c r="B68" s="148"/>
      <c r="D68" s="67">
        <v>4</v>
      </c>
      <c r="E68" s="67">
        <f>IF(D68=$E$39,IF(K68="",0,MAX($E$41:E67)+1),0)</f>
        <v>0</v>
      </c>
      <c r="F68" s="67"/>
      <c r="G68" s="67"/>
      <c r="H68" s="68" t="s">
        <v>88</v>
      </c>
      <c r="I68" s="67">
        <v>28</v>
      </c>
      <c r="J68" s="69" t="s">
        <v>102</v>
      </c>
      <c r="K68" s="1" t="str">
        <f t="shared" ref="K68:K74" si="7">+IF(AND(N68=$N$39,M68=$M$39,L68=$L$39,O68=$O$39),J68,"")</f>
        <v>Intensive Till to No Till or Strip Till (CPS 329) + Add Non-Legume Seasonal Cover Crop (CPS 340) + Replace Synthetic N Fertilizer with Compost (CN ratio 10) (CPS 590) on Non-Irrigated Croplands</v>
      </c>
      <c r="L68" s="1">
        <v>1</v>
      </c>
      <c r="M68" s="1">
        <v>1</v>
      </c>
      <c r="N68" s="1">
        <v>1</v>
      </c>
      <c r="O68" s="1">
        <v>1</v>
      </c>
      <c r="R68" s="1">
        <f t="shared" si="1"/>
        <v>28</v>
      </c>
      <c r="S68" s="1" t="e">
        <f t="shared" si="5"/>
        <v>#N/A</v>
      </c>
    </row>
    <row r="69" spans="2:19">
      <c r="B69" s="148"/>
      <c r="D69" s="67">
        <v>4</v>
      </c>
      <c r="E69" s="67">
        <f>IF(D69=$E$39,IF(K69="",0,MAX($E$41:E68)+1),0)</f>
        <v>0</v>
      </c>
      <c r="F69" s="67"/>
      <c r="G69" s="67"/>
      <c r="H69" s="68" t="s">
        <v>88</v>
      </c>
      <c r="I69" s="67">
        <v>29</v>
      </c>
      <c r="J69" s="69" t="s">
        <v>103</v>
      </c>
      <c r="K69" s="1" t="str">
        <f t="shared" si="7"/>
        <v/>
      </c>
      <c r="L69" s="1">
        <v>1</v>
      </c>
      <c r="M69" s="1">
        <v>1</v>
      </c>
      <c r="N69" s="1">
        <v>2</v>
      </c>
      <c r="O69" s="1">
        <v>1</v>
      </c>
      <c r="R69" s="1">
        <f t="shared" si="1"/>
        <v>29</v>
      </c>
      <c r="S69" s="1" t="e">
        <f t="shared" si="5"/>
        <v>#N/A</v>
      </c>
    </row>
    <row r="70" spans="2:19">
      <c r="B70" s="148"/>
      <c r="D70" s="67">
        <v>4</v>
      </c>
      <c r="E70" s="67">
        <f>IF(D70=$E$39,IF(K70="",0,MAX($E$41:E69)+1),0)</f>
        <v>0</v>
      </c>
      <c r="F70" s="67"/>
      <c r="G70" s="67"/>
      <c r="H70" s="68" t="s">
        <v>88</v>
      </c>
      <c r="I70" s="67">
        <v>30</v>
      </c>
      <c r="J70" s="69" t="s">
        <v>104</v>
      </c>
      <c r="K70" s="1" t="str">
        <f t="shared" si="7"/>
        <v>Intensive Till to No Till or Strip Till (CPS 329) + Add Non-Legume Seasonal Cover Crop (CPS 340) + Replace Synthetic N Fertilizer with Compost (CN ratio 15) (CPS 590) on Non-Irrigated Croplands</v>
      </c>
      <c r="L70" s="1">
        <v>1</v>
      </c>
      <c r="M70" s="1">
        <v>1</v>
      </c>
      <c r="N70" s="1">
        <v>1</v>
      </c>
      <c r="O70" s="1">
        <v>1</v>
      </c>
      <c r="R70" s="1">
        <f t="shared" si="1"/>
        <v>30</v>
      </c>
      <c r="S70" s="1" t="e">
        <f t="shared" si="5"/>
        <v>#N/A</v>
      </c>
    </row>
    <row r="71" spans="2:19">
      <c r="B71" s="148"/>
      <c r="D71" s="67">
        <v>4</v>
      </c>
      <c r="E71" s="67">
        <f>IF(D71=$E$39,IF(K71="",0,MAX($E$41:E70)+1),0)</f>
        <v>0</v>
      </c>
      <c r="F71" s="67"/>
      <c r="G71" s="67"/>
      <c r="H71" s="68" t="s">
        <v>88</v>
      </c>
      <c r="I71" s="67">
        <v>31</v>
      </c>
      <c r="J71" s="69" t="s">
        <v>105</v>
      </c>
      <c r="K71" s="1" t="str">
        <f t="shared" si="7"/>
        <v/>
      </c>
      <c r="L71" s="1">
        <v>1</v>
      </c>
      <c r="M71" s="1">
        <v>1</v>
      </c>
      <c r="N71" s="1">
        <v>2</v>
      </c>
      <c r="O71" s="1">
        <v>1</v>
      </c>
      <c r="R71" s="1">
        <f t="shared" si="1"/>
        <v>31</v>
      </c>
      <c r="S71" s="1" t="e">
        <f t="shared" si="5"/>
        <v>#N/A</v>
      </c>
    </row>
    <row r="72" spans="2:19">
      <c r="B72" s="148"/>
      <c r="D72" s="67">
        <v>4</v>
      </c>
      <c r="E72" s="67">
        <f>IF(D72=$E$39,IF(K72="",0,MAX($E$41:E71)+1),0)</f>
        <v>0</v>
      </c>
      <c r="F72" s="67"/>
      <c r="G72" s="67"/>
      <c r="H72" s="68" t="s">
        <v>88</v>
      </c>
      <c r="I72" s="67">
        <v>32</v>
      </c>
      <c r="J72" s="69" t="s">
        <v>106</v>
      </c>
      <c r="K72" s="1" t="str">
        <f t="shared" si="7"/>
        <v>Intensive Till to No Till or Strip Till (CPS 329) + Add Non-Legume Seasonal Cover Crop (CPS 340) + Replace Synthetic N Fertilizer with Compost (CN ratio 20) (CPS 590) on Non-Irrigated Croplands</v>
      </c>
      <c r="L72" s="1">
        <v>1</v>
      </c>
      <c r="M72" s="1">
        <v>1</v>
      </c>
      <c r="N72" s="1">
        <v>1</v>
      </c>
      <c r="O72" s="1">
        <v>1</v>
      </c>
      <c r="R72" s="1">
        <f t="shared" si="1"/>
        <v>32</v>
      </c>
      <c r="S72" s="1" t="e">
        <f t="shared" si="5"/>
        <v>#N/A</v>
      </c>
    </row>
    <row r="73" spans="2:19">
      <c r="B73" s="148"/>
      <c r="D73" s="67">
        <v>4</v>
      </c>
      <c r="E73" s="67">
        <f>IF(D73=$E$39,IF(K73="",0,MAX($E$41:E72)+1),0)</f>
        <v>0</v>
      </c>
      <c r="F73" s="67"/>
      <c r="G73" s="67"/>
      <c r="H73" s="68" t="s">
        <v>88</v>
      </c>
      <c r="I73" s="67">
        <v>33</v>
      </c>
      <c r="J73" s="69" t="s">
        <v>107</v>
      </c>
      <c r="K73" s="1" t="str">
        <f t="shared" si="7"/>
        <v/>
      </c>
      <c r="L73" s="1">
        <v>1</v>
      </c>
      <c r="M73" s="1">
        <v>1</v>
      </c>
      <c r="N73" s="1">
        <v>2</v>
      </c>
      <c r="O73" s="1">
        <v>1</v>
      </c>
      <c r="R73" s="1">
        <f t="shared" si="1"/>
        <v>33</v>
      </c>
      <c r="S73" s="1" t="e">
        <f t="shared" si="5"/>
        <v>#N/A</v>
      </c>
    </row>
    <row r="74" spans="2:19">
      <c r="B74" s="148"/>
      <c r="D74" s="67">
        <v>4</v>
      </c>
      <c r="E74" s="67">
        <f>IF(D74=$E$39,IF(K74="",0,MAX($E$41:E73)+1),0)</f>
        <v>0</v>
      </c>
      <c r="F74" s="67"/>
      <c r="G74" s="67"/>
      <c r="H74" s="68" t="s">
        <v>88</v>
      </c>
      <c r="I74" s="67">
        <v>34</v>
      </c>
      <c r="J74" s="69" t="s">
        <v>108</v>
      </c>
      <c r="K74" s="1" t="str">
        <f t="shared" si="7"/>
        <v>Intensive Till to No Till or Strip Till (CPS 329) + Add Non-Legume Seasonal Cover Crop (CPS 340) + Replace Synthetic N Fertilizer with Compost (CN ratio 25) (CPS 590) on Non-Irrigated Croplands</v>
      </c>
      <c r="L74" s="1">
        <v>1</v>
      </c>
      <c r="M74" s="1">
        <v>1</v>
      </c>
      <c r="N74" s="1">
        <v>1</v>
      </c>
      <c r="O74" s="1">
        <v>1</v>
      </c>
      <c r="R74" s="1">
        <f t="shared" si="1"/>
        <v>34</v>
      </c>
      <c r="S74" s="1" t="e">
        <f t="shared" si="5"/>
        <v>#N/A</v>
      </c>
    </row>
    <row r="75" spans="2:19">
      <c r="B75" s="148"/>
      <c r="D75" s="67">
        <v>4</v>
      </c>
      <c r="E75" s="67">
        <f>IF(D75=$E$39,IF(K75="",0,MAX($E$41:E74)+1),0)</f>
        <v>0</v>
      </c>
      <c r="F75" s="67"/>
      <c r="G75" s="67"/>
      <c r="H75" s="68" t="s">
        <v>88</v>
      </c>
      <c r="I75" s="67">
        <v>35</v>
      </c>
      <c r="J75" s="69" t="s">
        <v>109</v>
      </c>
      <c r="K75" s="1" t="str">
        <f>+IF(AND(N75=$N$39,L75=$L$39),J75,"")</f>
        <v/>
      </c>
      <c r="L75" s="1">
        <v>1</v>
      </c>
      <c r="N75" s="1">
        <v>2</v>
      </c>
      <c r="R75" s="1">
        <f t="shared" si="1"/>
        <v>35</v>
      </c>
      <c r="S75" s="1" t="e">
        <f t="shared" si="5"/>
        <v>#N/A</v>
      </c>
    </row>
    <row r="76" spans="2:19">
      <c r="B76" s="148"/>
      <c r="D76" s="67">
        <v>4</v>
      </c>
      <c r="E76" s="67">
        <f>IF(D76=$E$39,IF(K76="",0,MAX($E$41:E75)+1),0)</f>
        <v>0</v>
      </c>
      <c r="F76" s="67"/>
      <c r="G76" s="67"/>
      <c r="H76" s="68" t="s">
        <v>88</v>
      </c>
      <c r="I76" s="67">
        <v>36</v>
      </c>
      <c r="J76" s="69" t="s">
        <v>110</v>
      </c>
      <c r="K76" s="1" t="str">
        <f>+IF(AND(N76=$N$39,L76=$L$39),J76,"")</f>
        <v>Intensive Till to No Till or Strip Till (CPS 329) + Synthetic N Fertilizer Reductions of 15% (CPS 590) on Non-Irrigated Croplands</v>
      </c>
      <c r="L76" s="1">
        <v>1</v>
      </c>
      <c r="N76" s="1">
        <v>1</v>
      </c>
      <c r="R76" s="1">
        <f t="shared" si="1"/>
        <v>36</v>
      </c>
      <c r="S76" s="1" t="e">
        <f t="shared" si="5"/>
        <v>#N/A</v>
      </c>
    </row>
    <row r="77" spans="2:19">
      <c r="B77" s="148"/>
      <c r="D77" s="59">
        <v>5</v>
      </c>
      <c r="E77" s="59">
        <f>IF(D77=$E$39,IF(K77="",0,MAX($E$41:E76)+1),0)</f>
        <v>0</v>
      </c>
      <c r="F77" s="59"/>
      <c r="G77" s="59"/>
      <c r="H77" s="60" t="s">
        <v>111</v>
      </c>
      <c r="I77" s="59">
        <v>37</v>
      </c>
      <c r="J77" s="70" t="s">
        <v>112</v>
      </c>
      <c r="K77" s="1" t="str">
        <f t="shared" ref="K77:K78" si="8">+IF(AND(N77=$N$39),J77,"")</f>
        <v/>
      </c>
      <c r="N77" s="1">
        <v>2</v>
      </c>
      <c r="R77" s="1">
        <f t="shared" si="1"/>
        <v>37</v>
      </c>
      <c r="S77" s="1" t="e">
        <f>$T$38*(4+8+2+22)+($S$39-1)*24+(R77-36)</f>
        <v>#N/A</v>
      </c>
    </row>
    <row r="78" spans="2:19">
      <c r="B78" s="148"/>
      <c r="D78" s="59">
        <v>5</v>
      </c>
      <c r="E78" s="59">
        <f>IF(D78=$E$39,IF(K78="",0,MAX($E$41:E77)+1),0)</f>
        <v>0</v>
      </c>
      <c r="F78" s="59"/>
      <c r="G78" s="59"/>
      <c r="H78" s="60" t="s">
        <v>111</v>
      </c>
      <c r="I78" s="59">
        <v>38</v>
      </c>
      <c r="J78" s="70" t="s">
        <v>113</v>
      </c>
      <c r="K78" s="1" t="str">
        <f t="shared" si="8"/>
        <v>Improved N Fertilizer Management on Non-Irrigated Croplands - Reduce Fertilizer Application Rate by 15%</v>
      </c>
      <c r="N78" s="1">
        <v>1</v>
      </c>
      <c r="R78" s="1">
        <f t="shared" si="1"/>
        <v>38</v>
      </c>
      <c r="S78" s="1" t="e">
        <f t="shared" ref="S78:S99" si="9">$T$38*(4+8+2+22)+($S$39-1)*24+(R78-36)</f>
        <v>#N/A</v>
      </c>
    </row>
    <row r="79" spans="2:19">
      <c r="B79" s="148"/>
      <c r="D79" s="59">
        <v>5</v>
      </c>
      <c r="E79" s="59">
        <f>IF(D79=$E$39,IF(K79="",0,MAX($E$41:E78)+1),0)</f>
        <v>0</v>
      </c>
      <c r="F79" s="59"/>
      <c r="G79" s="59"/>
      <c r="H79" s="60" t="s">
        <v>111</v>
      </c>
      <c r="I79" s="59">
        <v>39</v>
      </c>
      <c r="J79" s="70" t="s">
        <v>114</v>
      </c>
      <c r="K79" s="1" t="str">
        <f>+IF(AND(N79=$N$39,O79=$O$39,P79=$P$39),J79,"")</f>
        <v/>
      </c>
      <c r="N79" s="1">
        <v>2</v>
      </c>
      <c r="O79" s="1">
        <v>1</v>
      </c>
      <c r="P79" s="1">
        <v>1</v>
      </c>
      <c r="R79" s="1">
        <f t="shared" si="1"/>
        <v>39</v>
      </c>
      <c r="S79" s="1" t="e">
        <f t="shared" si="9"/>
        <v>#N/A</v>
      </c>
    </row>
    <row r="80" spans="2:19">
      <c r="B80" s="148"/>
      <c r="D80" s="59">
        <v>5</v>
      </c>
      <c r="E80" s="59">
        <f>IF(D80=$E$39,IF(K80="",0,MAX($E$41:E79)+1),0)</f>
        <v>0</v>
      </c>
      <c r="F80" s="59"/>
      <c r="G80" s="59"/>
      <c r="H80" s="60" t="s">
        <v>111</v>
      </c>
      <c r="I80" s="59">
        <v>40</v>
      </c>
      <c r="J80" s="70" t="s">
        <v>115</v>
      </c>
      <c r="K80" s="1" t="str">
        <f>+IF(AND(N80=$N$39,O80=$O$39,P80=$P$39),J80,"")</f>
        <v>Replace Synthetic N Fertilizer with Beef Feedlot Manure on Non-Irrigated Croplands</v>
      </c>
      <c r="N80" s="1">
        <v>1</v>
      </c>
      <c r="O80" s="1">
        <v>1</v>
      </c>
      <c r="P80" s="1">
        <v>1</v>
      </c>
      <c r="R80" s="1">
        <f t="shared" si="1"/>
        <v>40</v>
      </c>
      <c r="S80" s="1" t="e">
        <f t="shared" si="9"/>
        <v>#N/A</v>
      </c>
    </row>
    <row r="81" spans="2:19">
      <c r="B81" s="148"/>
      <c r="D81" s="59">
        <v>5</v>
      </c>
      <c r="E81" s="59">
        <f>IF(D81=$E$39,IF(K81="",0,MAX($E$41:E80)+1),0)</f>
        <v>0</v>
      </c>
      <c r="F81" s="59"/>
      <c r="G81" s="59"/>
      <c r="H81" s="60" t="s">
        <v>111</v>
      </c>
      <c r="I81" s="59">
        <v>41</v>
      </c>
      <c r="J81" s="70" t="s">
        <v>116</v>
      </c>
      <c r="K81" s="1" t="str">
        <f t="shared" ref="K81:K100" si="10">+IF(AND(N81=$N$39,O81=$O$39,P81=$P$39),J81,"")</f>
        <v/>
      </c>
      <c r="N81" s="1">
        <v>2</v>
      </c>
      <c r="O81" s="1">
        <v>1</v>
      </c>
      <c r="P81" s="1">
        <v>1</v>
      </c>
      <c r="R81" s="1">
        <f t="shared" si="1"/>
        <v>41</v>
      </c>
      <c r="S81" s="1" t="e">
        <f t="shared" si="9"/>
        <v>#N/A</v>
      </c>
    </row>
    <row r="82" spans="2:19">
      <c r="B82" s="148"/>
      <c r="D82" s="59">
        <v>5</v>
      </c>
      <c r="E82" s="59">
        <f>IF(D82=$E$39,IF(K82="",0,MAX($E$41:E81)+1),0)</f>
        <v>0</v>
      </c>
      <c r="F82" s="59"/>
      <c r="G82" s="59"/>
      <c r="H82" s="60" t="s">
        <v>111</v>
      </c>
      <c r="I82" s="59">
        <v>42</v>
      </c>
      <c r="J82" s="70" t="s">
        <v>117</v>
      </c>
      <c r="K82" s="1" t="str">
        <f t="shared" si="10"/>
        <v>Replace Synthetic N Fertilizer with Chicken Broiler Manure on Non-Irrigated Croplands</v>
      </c>
      <c r="N82" s="1">
        <v>1</v>
      </c>
      <c r="O82" s="1">
        <v>1</v>
      </c>
      <c r="P82" s="1">
        <v>1</v>
      </c>
      <c r="R82" s="1">
        <f t="shared" si="1"/>
        <v>42</v>
      </c>
      <c r="S82" s="1" t="e">
        <f t="shared" si="9"/>
        <v>#N/A</v>
      </c>
    </row>
    <row r="83" spans="2:19">
      <c r="B83" s="148"/>
      <c r="D83" s="59">
        <v>5</v>
      </c>
      <c r="E83" s="59">
        <f>IF(D83=$E$39,IF(K83="",0,MAX($E$41:E82)+1),0)</f>
        <v>0</v>
      </c>
      <c r="F83" s="59"/>
      <c r="G83" s="59"/>
      <c r="H83" s="60" t="s">
        <v>111</v>
      </c>
      <c r="I83" s="59">
        <v>43</v>
      </c>
      <c r="J83" s="70" t="s">
        <v>118</v>
      </c>
      <c r="K83" s="1" t="str">
        <f t="shared" si="10"/>
        <v/>
      </c>
      <c r="N83" s="1">
        <v>2</v>
      </c>
      <c r="O83" s="1">
        <v>1</v>
      </c>
      <c r="P83" s="1">
        <v>1</v>
      </c>
      <c r="R83" s="1">
        <f t="shared" si="1"/>
        <v>43</v>
      </c>
      <c r="S83" s="1" t="e">
        <f t="shared" si="9"/>
        <v>#N/A</v>
      </c>
    </row>
    <row r="84" spans="2:19">
      <c r="B84" s="148"/>
      <c r="D84" s="59">
        <v>5</v>
      </c>
      <c r="E84" s="59">
        <f>IF(D84=$E$39,IF(K84="",0,MAX($E$41:E83)+1),0)</f>
        <v>0</v>
      </c>
      <c r="F84" s="59"/>
      <c r="G84" s="59"/>
      <c r="H84" s="60" t="s">
        <v>111</v>
      </c>
      <c r="I84" s="59">
        <v>44</v>
      </c>
      <c r="J84" s="70" t="s">
        <v>119</v>
      </c>
      <c r="K84" s="1" t="str">
        <f t="shared" si="10"/>
        <v>Replace Synthetic N Fertilizer with Chicken Layer Manure on Non-Irrigated Croplands</v>
      </c>
      <c r="N84" s="1">
        <v>1</v>
      </c>
      <c r="O84" s="1">
        <v>1</v>
      </c>
      <c r="P84" s="1">
        <v>1</v>
      </c>
      <c r="R84" s="1">
        <f t="shared" si="1"/>
        <v>44</v>
      </c>
      <c r="S84" s="1" t="e">
        <f t="shared" si="9"/>
        <v>#N/A</v>
      </c>
    </row>
    <row r="85" spans="2:19">
      <c r="B85" s="148"/>
      <c r="D85" s="59">
        <v>5</v>
      </c>
      <c r="E85" s="59">
        <f>IF(D85=$E$39,IF(K85="",0,MAX($E$41:E84)+1),0)</f>
        <v>0</v>
      </c>
      <c r="F85" s="59"/>
      <c r="G85" s="59"/>
      <c r="H85" s="60" t="s">
        <v>111</v>
      </c>
      <c r="I85" s="59">
        <v>45</v>
      </c>
      <c r="J85" s="70" t="s">
        <v>120</v>
      </c>
      <c r="K85" s="1" t="str">
        <f t="shared" si="10"/>
        <v/>
      </c>
      <c r="N85" s="1">
        <v>2</v>
      </c>
      <c r="O85" s="1">
        <v>1</v>
      </c>
      <c r="P85" s="1">
        <v>1</v>
      </c>
      <c r="R85" s="1">
        <f t="shared" si="1"/>
        <v>45</v>
      </c>
      <c r="S85" s="1" t="e">
        <f t="shared" si="9"/>
        <v>#N/A</v>
      </c>
    </row>
    <row r="86" spans="2:19">
      <c r="B86" s="148"/>
      <c r="D86" s="59">
        <v>5</v>
      </c>
      <c r="E86" s="59">
        <f>IF(D86=$E$39,IF(K86="",0,MAX($E$41:E85)+1),0)</f>
        <v>0</v>
      </c>
      <c r="F86" s="59"/>
      <c r="G86" s="59"/>
      <c r="H86" s="60" t="s">
        <v>111</v>
      </c>
      <c r="I86" s="59">
        <v>46</v>
      </c>
      <c r="J86" s="70" t="s">
        <v>121</v>
      </c>
      <c r="K86" s="1" t="str">
        <f t="shared" si="10"/>
        <v>Replace Synthetic N Fertilizer with Compost (CN ratio 10) on Non-Irrigated Croplands</v>
      </c>
      <c r="N86" s="1">
        <v>1</v>
      </c>
      <c r="O86" s="1">
        <v>1</v>
      </c>
      <c r="P86" s="1">
        <v>1</v>
      </c>
      <c r="R86" s="1">
        <f t="shared" si="1"/>
        <v>46</v>
      </c>
      <c r="S86" s="1" t="e">
        <f t="shared" si="9"/>
        <v>#N/A</v>
      </c>
    </row>
    <row r="87" spans="2:19">
      <c r="B87" s="148"/>
      <c r="D87" s="59">
        <v>5</v>
      </c>
      <c r="E87" s="59">
        <f>IF(D87=$E$39,IF(K87="",0,MAX($E$41:E86)+1),0)</f>
        <v>0</v>
      </c>
      <c r="F87" s="59"/>
      <c r="G87" s="59"/>
      <c r="H87" s="60" t="s">
        <v>111</v>
      </c>
      <c r="I87" s="59">
        <v>47</v>
      </c>
      <c r="J87" s="70" t="s">
        <v>122</v>
      </c>
      <c r="K87" s="1" t="str">
        <f t="shared" si="10"/>
        <v/>
      </c>
      <c r="N87" s="1">
        <v>2</v>
      </c>
      <c r="O87" s="1">
        <v>1</v>
      </c>
      <c r="P87" s="1">
        <v>1</v>
      </c>
      <c r="R87" s="1">
        <f t="shared" si="1"/>
        <v>47</v>
      </c>
      <c r="S87" s="1" t="e">
        <f t="shared" si="9"/>
        <v>#N/A</v>
      </c>
    </row>
    <row r="88" spans="2:19">
      <c r="B88" s="148"/>
      <c r="D88" s="59">
        <v>5</v>
      </c>
      <c r="E88" s="59">
        <f>IF(D88=$E$39,IF(K88="",0,MAX($E$41:E87)+1),0)</f>
        <v>0</v>
      </c>
      <c r="F88" s="59"/>
      <c r="G88" s="59"/>
      <c r="H88" s="60" t="s">
        <v>111</v>
      </c>
      <c r="I88" s="59">
        <v>48</v>
      </c>
      <c r="J88" s="70" t="s">
        <v>123</v>
      </c>
      <c r="K88" s="1" t="str">
        <f t="shared" si="10"/>
        <v>Replace Synthetic N Fertilizer with Compost (CN ratio 15) on Non-Irrigated Croplands</v>
      </c>
      <c r="N88" s="1">
        <v>1</v>
      </c>
      <c r="O88" s="1">
        <v>1</v>
      </c>
      <c r="P88" s="1">
        <v>1</v>
      </c>
      <c r="R88" s="1">
        <f t="shared" si="1"/>
        <v>48</v>
      </c>
      <c r="S88" s="1" t="e">
        <f t="shared" si="9"/>
        <v>#N/A</v>
      </c>
    </row>
    <row r="89" spans="2:19">
      <c r="B89" s="148"/>
      <c r="D89" s="59">
        <v>5</v>
      </c>
      <c r="E89" s="59">
        <f>IF(D89=$E$39,IF(K89="",0,MAX($E$41:E88)+1),0)</f>
        <v>0</v>
      </c>
      <c r="F89" s="59"/>
      <c r="G89" s="59"/>
      <c r="H89" s="60" t="s">
        <v>111</v>
      </c>
      <c r="I89" s="59">
        <v>49</v>
      </c>
      <c r="J89" s="70" t="s">
        <v>124</v>
      </c>
      <c r="K89" s="1" t="str">
        <f t="shared" si="10"/>
        <v/>
      </c>
      <c r="N89" s="1">
        <v>2</v>
      </c>
      <c r="O89" s="1">
        <v>1</v>
      </c>
      <c r="P89" s="1">
        <v>1</v>
      </c>
      <c r="R89" s="1">
        <f t="shared" si="1"/>
        <v>49</v>
      </c>
      <c r="S89" s="1" t="e">
        <f t="shared" si="9"/>
        <v>#N/A</v>
      </c>
    </row>
    <row r="90" spans="2:19">
      <c r="B90" s="148"/>
      <c r="D90" s="59">
        <v>5</v>
      </c>
      <c r="E90" s="59">
        <f>IF(D90=$E$39,IF(K90="",0,MAX($E$41:E89)+1),0)</f>
        <v>0</v>
      </c>
      <c r="F90" s="59"/>
      <c r="G90" s="59"/>
      <c r="H90" s="60" t="s">
        <v>111</v>
      </c>
      <c r="I90" s="59">
        <v>50</v>
      </c>
      <c r="J90" s="70" t="s">
        <v>125</v>
      </c>
      <c r="K90" s="1" t="str">
        <f t="shared" si="10"/>
        <v>Replace Synthetic N Fertilizer with Compost (CN ratio 20) on Non-Irrigated Croplands</v>
      </c>
      <c r="N90" s="1">
        <v>1</v>
      </c>
      <c r="O90" s="1">
        <v>1</v>
      </c>
      <c r="P90" s="1">
        <v>1</v>
      </c>
      <c r="R90" s="1">
        <f t="shared" si="1"/>
        <v>50</v>
      </c>
      <c r="S90" s="1" t="e">
        <f t="shared" si="9"/>
        <v>#N/A</v>
      </c>
    </row>
    <row r="91" spans="2:19">
      <c r="B91" s="148"/>
      <c r="D91" s="59">
        <v>5</v>
      </c>
      <c r="E91" s="59">
        <f>IF(D91=$E$39,IF(K91="",0,MAX($E$41:E90)+1),0)</f>
        <v>0</v>
      </c>
      <c r="F91" s="59"/>
      <c r="G91" s="59"/>
      <c r="H91" s="60" t="s">
        <v>111</v>
      </c>
      <c r="I91" s="59">
        <v>51</v>
      </c>
      <c r="J91" s="70" t="s">
        <v>126</v>
      </c>
      <c r="K91" s="1" t="str">
        <f t="shared" si="10"/>
        <v/>
      </c>
      <c r="N91" s="1">
        <v>2</v>
      </c>
      <c r="O91" s="1">
        <v>1</v>
      </c>
      <c r="P91" s="1">
        <v>1</v>
      </c>
      <c r="R91" s="1">
        <f t="shared" si="1"/>
        <v>51</v>
      </c>
      <c r="S91" s="1" t="e">
        <f t="shared" si="9"/>
        <v>#N/A</v>
      </c>
    </row>
    <row r="92" spans="2:19">
      <c r="B92" s="148"/>
      <c r="D92" s="59">
        <v>5</v>
      </c>
      <c r="E92" s="59">
        <f>IF(D92=$E$39,IF(K92="",0,MAX($E$41:E91)+1),0)</f>
        <v>0</v>
      </c>
      <c r="F92" s="59"/>
      <c r="G92" s="59"/>
      <c r="H92" s="60" t="s">
        <v>111</v>
      </c>
      <c r="I92" s="59">
        <v>52</v>
      </c>
      <c r="J92" s="70" t="s">
        <v>127</v>
      </c>
      <c r="K92" s="1" t="str">
        <f t="shared" si="10"/>
        <v>Replace Synthetic N Fertilizer with Compost (CN ratio 25) on Non-Irrigated Croplands</v>
      </c>
      <c r="N92" s="1">
        <v>1</v>
      </c>
      <c r="O92" s="1">
        <v>1</v>
      </c>
      <c r="P92" s="1">
        <v>1</v>
      </c>
      <c r="R92" s="1">
        <f t="shared" si="1"/>
        <v>52</v>
      </c>
      <c r="S92" s="1" t="e">
        <f t="shared" si="9"/>
        <v>#N/A</v>
      </c>
    </row>
    <row r="93" spans="2:19">
      <c r="B93" s="148"/>
      <c r="D93" s="59">
        <v>5</v>
      </c>
      <c r="E93" s="59">
        <f>IF(D93=$E$39,IF(K93="",0,MAX($E$41:E92)+1),0)</f>
        <v>0</v>
      </c>
      <c r="F93" s="59"/>
      <c r="G93" s="59"/>
      <c r="H93" s="60" t="s">
        <v>111</v>
      </c>
      <c r="I93" s="59">
        <v>53</v>
      </c>
      <c r="J93" s="70" t="s">
        <v>128</v>
      </c>
      <c r="K93" s="1" t="str">
        <f t="shared" si="10"/>
        <v/>
      </c>
      <c r="N93" s="1">
        <v>2</v>
      </c>
      <c r="O93" s="1">
        <v>1</v>
      </c>
      <c r="P93" s="1">
        <v>1</v>
      </c>
      <c r="R93" s="1">
        <f t="shared" si="1"/>
        <v>53</v>
      </c>
      <c r="S93" s="1" t="e">
        <f t="shared" si="9"/>
        <v>#N/A</v>
      </c>
    </row>
    <row r="94" spans="2:19">
      <c r="B94" s="148"/>
      <c r="D94" s="59">
        <v>5</v>
      </c>
      <c r="E94" s="59">
        <f>IF(D94=$E$39,IF(K94="",0,MAX($E$41:E93)+1),0)</f>
        <v>0</v>
      </c>
      <c r="F94" s="59"/>
      <c r="G94" s="59"/>
      <c r="H94" s="60" t="s">
        <v>111</v>
      </c>
      <c r="I94" s="59">
        <v>54</v>
      </c>
      <c r="J94" s="70" t="s">
        <v>129</v>
      </c>
      <c r="K94" s="1" t="str">
        <f t="shared" si="10"/>
        <v>Replace Synthetic N Fertilizer with Dairy Manure on Non-Irrigated Croplands</v>
      </c>
      <c r="N94" s="1">
        <v>1</v>
      </c>
      <c r="O94" s="1">
        <v>1</v>
      </c>
      <c r="P94" s="1">
        <v>1</v>
      </c>
      <c r="R94" s="1">
        <f t="shared" si="1"/>
        <v>54</v>
      </c>
      <c r="S94" s="1" t="e">
        <f t="shared" si="9"/>
        <v>#N/A</v>
      </c>
    </row>
    <row r="95" spans="2:19">
      <c r="B95" s="148"/>
      <c r="D95" s="59">
        <v>5</v>
      </c>
      <c r="E95" s="59">
        <f>IF(D95=$E$39,IF(K95="",0,MAX($E$41:E94)+1),0)</f>
        <v>0</v>
      </c>
      <c r="F95" s="59"/>
      <c r="G95" s="59"/>
      <c r="H95" s="60" t="s">
        <v>111</v>
      </c>
      <c r="I95" s="59">
        <v>55</v>
      </c>
      <c r="J95" s="70" t="s">
        <v>130</v>
      </c>
      <c r="K95" s="1" t="str">
        <f t="shared" si="10"/>
        <v/>
      </c>
      <c r="N95" s="1">
        <v>2</v>
      </c>
      <c r="O95" s="1">
        <v>1</v>
      </c>
      <c r="P95" s="1">
        <v>1</v>
      </c>
      <c r="R95" s="1">
        <f t="shared" si="1"/>
        <v>55</v>
      </c>
      <c r="S95" s="1" t="e">
        <f t="shared" si="9"/>
        <v>#N/A</v>
      </c>
    </row>
    <row r="96" spans="2:19">
      <c r="B96" s="148"/>
      <c r="D96" s="59">
        <v>5</v>
      </c>
      <c r="E96" s="59">
        <f>IF(D96=$E$39,IF(K96="",0,MAX($E$41:E95)+1),0)</f>
        <v>0</v>
      </c>
      <c r="F96" s="59"/>
      <c r="G96" s="59"/>
      <c r="H96" s="60" t="s">
        <v>111</v>
      </c>
      <c r="I96" s="59">
        <v>56</v>
      </c>
      <c r="J96" s="70" t="s">
        <v>131</v>
      </c>
      <c r="K96" s="1" t="str">
        <f t="shared" si="10"/>
        <v>Replace Synthetic N Fertilizer with Other Manure on Non-Irrigated Croplands</v>
      </c>
      <c r="N96" s="1">
        <v>1</v>
      </c>
      <c r="O96" s="1">
        <v>1</v>
      </c>
      <c r="P96" s="1">
        <v>1</v>
      </c>
      <c r="R96" s="1">
        <f t="shared" si="1"/>
        <v>56</v>
      </c>
      <c r="S96" s="1" t="e">
        <f t="shared" si="9"/>
        <v>#N/A</v>
      </c>
    </row>
    <row r="97" spans="2:19">
      <c r="B97" s="148"/>
      <c r="D97" s="59">
        <v>5</v>
      </c>
      <c r="E97" s="59">
        <f>IF(D97=$E$39,IF(K97="",0,MAX($E$41:E96)+1),0)</f>
        <v>0</v>
      </c>
      <c r="F97" s="59"/>
      <c r="G97" s="59"/>
      <c r="H97" s="60" t="s">
        <v>111</v>
      </c>
      <c r="I97" s="59">
        <v>57</v>
      </c>
      <c r="J97" s="70" t="s">
        <v>132</v>
      </c>
      <c r="K97" s="1" t="str">
        <f t="shared" si="10"/>
        <v/>
      </c>
      <c r="N97" s="1">
        <v>2</v>
      </c>
      <c r="O97" s="1">
        <v>1</v>
      </c>
      <c r="P97" s="1">
        <v>1</v>
      </c>
      <c r="R97" s="1">
        <f t="shared" si="1"/>
        <v>57</v>
      </c>
      <c r="S97" s="1" t="e">
        <f t="shared" si="9"/>
        <v>#N/A</v>
      </c>
    </row>
    <row r="98" spans="2:19">
      <c r="B98" s="148"/>
      <c r="D98" s="59">
        <v>5</v>
      </c>
      <c r="E98" s="59">
        <f>IF(D98=$E$39,IF(K98="",0,MAX($E$41:E97)+1),0)</f>
        <v>0</v>
      </c>
      <c r="F98" s="59"/>
      <c r="G98" s="59"/>
      <c r="H98" s="60" t="s">
        <v>111</v>
      </c>
      <c r="I98" s="59">
        <v>58</v>
      </c>
      <c r="J98" s="70" t="s">
        <v>133</v>
      </c>
      <c r="K98" s="1" t="str">
        <f t="shared" si="10"/>
        <v>Replace Synthetic N Fertilizer with Sheep Manure on Non-Irrigated Croplands</v>
      </c>
      <c r="N98" s="1">
        <v>1</v>
      </c>
      <c r="O98" s="1">
        <v>1</v>
      </c>
      <c r="P98" s="1">
        <v>1</v>
      </c>
      <c r="R98" s="1">
        <f t="shared" si="1"/>
        <v>58</v>
      </c>
      <c r="S98" s="1" t="e">
        <f t="shared" si="9"/>
        <v>#N/A</v>
      </c>
    </row>
    <row r="99" spans="2:19">
      <c r="B99" s="148"/>
      <c r="D99" s="59">
        <v>5</v>
      </c>
      <c r="E99" s="59">
        <f>IF(D99=$E$39,IF(K99="",0,MAX($E$41:E98)+1),0)</f>
        <v>0</v>
      </c>
      <c r="F99" s="59"/>
      <c r="G99" s="59"/>
      <c r="H99" s="60" t="s">
        <v>111</v>
      </c>
      <c r="I99" s="59">
        <v>59</v>
      </c>
      <c r="J99" s="70" t="s">
        <v>134</v>
      </c>
      <c r="K99" s="1" t="str">
        <f t="shared" si="10"/>
        <v/>
      </c>
      <c r="N99" s="1">
        <v>2</v>
      </c>
      <c r="O99" s="1">
        <v>1</v>
      </c>
      <c r="P99" s="1">
        <v>1</v>
      </c>
      <c r="R99" s="1">
        <f t="shared" si="1"/>
        <v>59</v>
      </c>
      <c r="S99" s="1" t="e">
        <f t="shared" si="9"/>
        <v>#N/A</v>
      </c>
    </row>
    <row r="100" spans="2:19">
      <c r="B100" s="148"/>
      <c r="D100" s="59">
        <v>5</v>
      </c>
      <c r="E100" s="59">
        <f>IF(D100=$E$39,IF(K100="",0,MAX($E$41:E99)+1),0)</f>
        <v>0</v>
      </c>
      <c r="F100" s="59"/>
      <c r="G100" s="59"/>
      <c r="H100" s="60" t="s">
        <v>111</v>
      </c>
      <c r="I100" s="59">
        <v>60</v>
      </c>
      <c r="J100" s="70" t="s">
        <v>135</v>
      </c>
      <c r="K100" s="1" t="str">
        <f t="shared" si="10"/>
        <v>Replace Synthetic N Fertilizer with Swine Manure on Non-Irrigated Croplands</v>
      </c>
      <c r="N100" s="1">
        <v>1</v>
      </c>
      <c r="O100" s="1">
        <v>1</v>
      </c>
      <c r="P100" s="1">
        <v>1</v>
      </c>
      <c r="R100" s="1">
        <f t="shared" si="1"/>
        <v>60</v>
      </c>
      <c r="S100" s="1" t="e">
        <f>$T$38*(4+8+2+22)+($S$39-1)*24+(R100-36)</f>
        <v>#N/A</v>
      </c>
    </row>
    <row r="101" spans="2:19">
      <c r="B101" s="148"/>
      <c r="D101" s="71">
        <v>6</v>
      </c>
      <c r="E101" s="71">
        <f>IF(D101=$E$39,IF(K101="",0,MAX($E$41:E100)+1),0)</f>
        <v>0</v>
      </c>
      <c r="F101" s="71"/>
      <c r="G101" s="71"/>
      <c r="H101" s="72" t="s">
        <v>137</v>
      </c>
      <c r="I101" s="71">
        <v>61</v>
      </c>
      <c r="J101" s="73" t="s">
        <v>138</v>
      </c>
      <c r="K101" s="1" t="str">
        <f>+IF(AND(N101=$N$39,L101=$L$39),J101,"")</f>
        <v/>
      </c>
      <c r="L101" s="1">
        <v>1</v>
      </c>
      <c r="N101" s="1">
        <v>2</v>
      </c>
      <c r="R101" s="1">
        <f t="shared" si="1"/>
        <v>61</v>
      </c>
      <c r="S101" s="1" t="e">
        <f>$T$38*(4+8+2+22+24)+($S$39-1)*4+(R101-60)</f>
        <v>#N/A</v>
      </c>
    </row>
    <row r="102" spans="2:19">
      <c r="B102" s="148"/>
      <c r="D102" s="71">
        <v>6</v>
      </c>
      <c r="E102" s="71">
        <f>IF(D102=$E$39,IF(K102="",0,MAX($E$41:E101)+1),0)</f>
        <v>0</v>
      </c>
      <c r="F102" s="71"/>
      <c r="G102" s="71"/>
      <c r="H102" s="72" t="s">
        <v>137</v>
      </c>
      <c r="I102" s="71">
        <v>62</v>
      </c>
      <c r="J102" s="73" t="s">
        <v>139</v>
      </c>
      <c r="K102" s="1" t="str">
        <f>+IF(AND(N102=$N$39,L102=$L$39),J102,"")</f>
        <v>Intensive Till to No Till or Strip Till on Non-Irrigated Cropland</v>
      </c>
      <c r="L102" s="1">
        <v>1</v>
      </c>
      <c r="N102" s="1">
        <v>1</v>
      </c>
      <c r="R102" s="1">
        <f t="shared" si="1"/>
        <v>62</v>
      </c>
      <c r="S102" s="1" t="e">
        <f t="shared" ref="S102:S104" si="11">$T$38*(4+8+2+22+24)+($S$39-1)*4+(R102-60)</f>
        <v>#N/A</v>
      </c>
    </row>
    <row r="103" spans="2:19">
      <c r="B103" s="148"/>
      <c r="D103" s="71">
        <v>6</v>
      </c>
      <c r="E103" s="71">
        <f>IF(D103=$E$39,IF(K103="",0,MAX($E$41:E102)+1),0)</f>
        <v>0</v>
      </c>
      <c r="F103" s="71"/>
      <c r="G103" s="71"/>
      <c r="H103" s="72" t="s">
        <v>137</v>
      </c>
      <c r="I103" s="71">
        <v>63</v>
      </c>
      <c r="J103" s="73" t="s">
        <v>140</v>
      </c>
      <c r="K103" s="1" t="str">
        <f>+IF(AND(N103=$N$39,L103=$L$39),J103,"")</f>
        <v/>
      </c>
      <c r="L103" s="1">
        <v>2</v>
      </c>
      <c r="N103" s="1">
        <v>2</v>
      </c>
      <c r="R103" s="1">
        <f t="shared" si="1"/>
        <v>63</v>
      </c>
      <c r="S103" s="1" t="e">
        <f t="shared" si="11"/>
        <v>#N/A</v>
      </c>
    </row>
    <row r="104" spans="2:19">
      <c r="B104" s="148"/>
      <c r="D104" s="71">
        <v>6</v>
      </c>
      <c r="E104" s="71">
        <f>IF(D104=$E$39,IF(K104="",0,MAX($E$41:E103)+1),0)</f>
        <v>0</v>
      </c>
      <c r="F104" s="71"/>
      <c r="G104" s="71"/>
      <c r="H104" s="72" t="s">
        <v>137</v>
      </c>
      <c r="I104" s="71">
        <v>64</v>
      </c>
      <c r="J104" s="73" t="s">
        <v>141</v>
      </c>
      <c r="K104" s="1" t="str">
        <f>+IF(AND(N104=$N$39,L104=$L$39),J104,"")</f>
        <v/>
      </c>
      <c r="L104" s="1">
        <v>2</v>
      </c>
      <c r="N104" s="1">
        <v>1</v>
      </c>
      <c r="R104" s="1">
        <f t="shared" si="1"/>
        <v>64</v>
      </c>
      <c r="S104" s="1" t="e">
        <f t="shared" si="11"/>
        <v>#N/A</v>
      </c>
    </row>
    <row r="105" spans="2:19">
      <c r="B105" s="148"/>
      <c r="D105" s="74">
        <v>7</v>
      </c>
      <c r="E105" s="74">
        <f>IF(D105=$E$39,IF(K105="",0,MAX($E$41:E104)+1),0)</f>
        <v>0</v>
      </c>
      <c r="F105" s="74"/>
      <c r="G105" s="74"/>
      <c r="H105" s="75" t="s">
        <v>142</v>
      </c>
      <c r="I105" s="74">
        <v>65</v>
      </c>
      <c r="J105" s="76" t="s">
        <v>143</v>
      </c>
      <c r="K105" s="1" t="str">
        <f>+IF(AND(N105=$N$39,L105=$L$39),J105,"")</f>
        <v/>
      </c>
      <c r="L105" s="1">
        <v>1</v>
      </c>
      <c r="N105" s="1">
        <v>2</v>
      </c>
      <c r="R105" s="1">
        <f t="shared" si="1"/>
        <v>65</v>
      </c>
      <c r="S105" s="1" t="e">
        <f>+$T$38*(4+8+2+22+24+4)+($S$39-1)*2+(R105-64)</f>
        <v>#N/A</v>
      </c>
    </row>
    <row r="106" spans="2:19">
      <c r="B106" s="148"/>
      <c r="D106" s="74">
        <v>7</v>
      </c>
      <c r="E106" s="74">
        <f>IF(D106=$E$39,IF(K106="",0,MAX($E$41:E105)+1),0)</f>
        <v>0</v>
      </c>
      <c r="F106" s="74"/>
      <c r="G106" s="74"/>
      <c r="H106" s="75" t="s">
        <v>142</v>
      </c>
      <c r="I106" s="74">
        <v>66</v>
      </c>
      <c r="J106" s="76" t="s">
        <v>144</v>
      </c>
      <c r="K106" s="1" t="str">
        <f t="shared" ref="K106:K108" si="12">+IF(AND(N106=$N$39,L106=$L$39),J106,"")</f>
        <v>Intensive Till to Reduced Till on Non-Irrigated Cropland</v>
      </c>
      <c r="L106" s="1">
        <v>1</v>
      </c>
      <c r="N106" s="1">
        <v>1</v>
      </c>
      <c r="R106" s="1">
        <f t="shared" ref="R106" si="13">+I106</f>
        <v>66</v>
      </c>
      <c r="S106" s="1" t="e">
        <f>+$T$38*(4+8+2+22+24+4)+($S$39-1)*2+(R106-64)</f>
        <v>#N/A</v>
      </c>
    </row>
    <row r="107" spans="2:19">
      <c r="B107" s="148"/>
      <c r="H107" s="54"/>
      <c r="J107"/>
      <c r="K107" s="1" t="str">
        <f t="shared" si="12"/>
        <v/>
      </c>
    </row>
    <row r="108" spans="2:19">
      <c r="B108" s="148"/>
      <c r="H108" s="54"/>
      <c r="J108"/>
      <c r="K108" s="1" t="str">
        <f t="shared" si="12"/>
        <v/>
      </c>
    </row>
    <row r="109" spans="2:19">
      <c r="B109" s="148"/>
    </row>
    <row r="110" spans="2:19">
      <c r="B110" s="148"/>
    </row>
    <row r="111" spans="2:19">
      <c r="B111" s="148"/>
      <c r="D111" s="45" t="s">
        <v>154</v>
      </c>
      <c r="J111" s="47" t="s">
        <v>153</v>
      </c>
    </row>
    <row r="112" spans="2:19">
      <c r="B112" s="148"/>
      <c r="D112" s="53" t="s">
        <v>48</v>
      </c>
      <c r="E112" s="1">
        <v>0</v>
      </c>
      <c r="J112" s="47" t="str">
        <f>+IF('Net Returns'!B32=$D$112,"Must select Type of Practice to populate this list",IF(J113="","Practices in this category are Non-Additional for your Tillage choice. Unlike to qualitfy for carbon programs. Select another Type of Practice.","Please select"))</f>
        <v>Must select Type of Practice to populate this list</v>
      </c>
    </row>
    <row r="113" spans="2:10">
      <c r="B113" s="148"/>
      <c r="D113" s="54" t="s">
        <v>74</v>
      </c>
      <c r="E113" s="1">
        <v>1</v>
      </c>
      <c r="I113" s="1">
        <v>1</v>
      </c>
      <c r="J113" s="1" t="str">
        <f t="shared" ref="J113:J136" si="14">+IFERROR(VLOOKUP(I113,$E$41:$K$106,7,0),"")</f>
        <v/>
      </c>
    </row>
    <row r="114" spans="2:10">
      <c r="B114" s="148"/>
      <c r="D114" s="54" t="s">
        <v>76</v>
      </c>
      <c r="E114" s="1">
        <v>2</v>
      </c>
      <c r="I114" s="1">
        <v>2</v>
      </c>
      <c r="J114" s="1" t="str">
        <f t="shared" si="14"/>
        <v/>
      </c>
    </row>
    <row r="115" spans="2:10">
      <c r="B115" s="148"/>
      <c r="D115" s="54" t="s">
        <v>85</v>
      </c>
      <c r="E115" s="1">
        <v>3</v>
      </c>
      <c r="I115" s="1">
        <v>3</v>
      </c>
      <c r="J115" s="1" t="str">
        <f t="shared" si="14"/>
        <v/>
      </c>
    </row>
    <row r="116" spans="2:10">
      <c r="B116" s="148"/>
      <c r="D116" s="54" t="s">
        <v>88</v>
      </c>
      <c r="E116" s="1">
        <v>4</v>
      </c>
      <c r="I116" s="1">
        <v>4</v>
      </c>
      <c r="J116" s="1" t="str">
        <f t="shared" si="14"/>
        <v/>
      </c>
    </row>
    <row r="117" spans="2:10">
      <c r="B117" s="148"/>
      <c r="D117" s="54" t="s">
        <v>111</v>
      </c>
      <c r="E117" s="1">
        <v>5</v>
      </c>
      <c r="I117" s="1">
        <v>5</v>
      </c>
      <c r="J117" s="1" t="str">
        <f t="shared" si="14"/>
        <v/>
      </c>
    </row>
    <row r="118" spans="2:10">
      <c r="B118" s="148"/>
      <c r="D118" s="54" t="s">
        <v>137</v>
      </c>
      <c r="E118" s="1">
        <v>6</v>
      </c>
      <c r="I118" s="1">
        <v>6</v>
      </c>
      <c r="J118" s="1" t="str">
        <f t="shared" si="14"/>
        <v/>
      </c>
    </row>
    <row r="119" spans="2:10">
      <c r="B119" s="148"/>
      <c r="D119" s="54" t="s">
        <v>142</v>
      </c>
      <c r="E119" s="1">
        <v>7</v>
      </c>
      <c r="I119" s="1">
        <v>7</v>
      </c>
      <c r="J119" s="1" t="str">
        <f t="shared" si="14"/>
        <v/>
      </c>
    </row>
    <row r="120" spans="2:10">
      <c r="B120" s="148"/>
      <c r="I120" s="1">
        <v>8</v>
      </c>
      <c r="J120" s="1" t="str">
        <f t="shared" si="14"/>
        <v/>
      </c>
    </row>
    <row r="121" spans="2:10">
      <c r="B121" s="148"/>
      <c r="I121" s="1">
        <v>9</v>
      </c>
      <c r="J121" s="1" t="str">
        <f t="shared" si="14"/>
        <v/>
      </c>
    </row>
    <row r="122" spans="2:10">
      <c r="B122" s="148"/>
      <c r="I122" s="1">
        <v>10</v>
      </c>
      <c r="J122" s="1" t="str">
        <f t="shared" si="14"/>
        <v/>
      </c>
    </row>
    <row r="123" spans="2:10">
      <c r="B123" s="148"/>
      <c r="I123" s="1">
        <v>11</v>
      </c>
      <c r="J123" s="1" t="str">
        <f t="shared" si="14"/>
        <v/>
      </c>
    </row>
    <row r="124" spans="2:10">
      <c r="B124" s="148"/>
      <c r="I124" s="1">
        <v>12</v>
      </c>
      <c r="J124" s="1" t="str">
        <f t="shared" si="14"/>
        <v/>
      </c>
    </row>
    <row r="125" spans="2:10">
      <c r="B125" s="148"/>
      <c r="I125" s="1">
        <v>13</v>
      </c>
      <c r="J125" s="1" t="str">
        <f t="shared" si="14"/>
        <v/>
      </c>
    </row>
    <row r="126" spans="2:10">
      <c r="B126" s="148"/>
      <c r="I126" s="1">
        <v>14</v>
      </c>
      <c r="J126" s="1" t="str">
        <f t="shared" si="14"/>
        <v/>
      </c>
    </row>
    <row r="127" spans="2:10">
      <c r="B127" s="148"/>
      <c r="I127" s="1">
        <v>15</v>
      </c>
      <c r="J127" s="1" t="str">
        <f t="shared" si="14"/>
        <v/>
      </c>
    </row>
    <row r="128" spans="2:10">
      <c r="B128" s="148"/>
      <c r="I128" s="1">
        <v>16</v>
      </c>
      <c r="J128" s="1" t="str">
        <f t="shared" si="14"/>
        <v/>
      </c>
    </row>
    <row r="129" spans="2:10">
      <c r="B129" s="148"/>
      <c r="I129" s="1">
        <v>17</v>
      </c>
      <c r="J129" s="1" t="str">
        <f t="shared" si="14"/>
        <v/>
      </c>
    </row>
    <row r="130" spans="2:10">
      <c r="B130" s="148"/>
      <c r="I130" s="1">
        <v>18</v>
      </c>
      <c r="J130" s="1" t="str">
        <f t="shared" si="14"/>
        <v/>
      </c>
    </row>
    <row r="131" spans="2:10">
      <c r="B131" s="148"/>
      <c r="I131" s="1">
        <v>19</v>
      </c>
      <c r="J131" s="1" t="str">
        <f t="shared" si="14"/>
        <v/>
      </c>
    </row>
    <row r="132" spans="2:10">
      <c r="B132" s="148"/>
      <c r="I132" s="1">
        <v>20</v>
      </c>
      <c r="J132" s="1" t="str">
        <f t="shared" si="14"/>
        <v/>
      </c>
    </row>
    <row r="133" spans="2:10">
      <c r="B133" s="148"/>
      <c r="I133" s="1">
        <v>21</v>
      </c>
      <c r="J133" s="1" t="str">
        <f t="shared" si="14"/>
        <v/>
      </c>
    </row>
    <row r="134" spans="2:10">
      <c r="B134" s="148"/>
      <c r="I134" s="1">
        <v>22</v>
      </c>
      <c r="J134" s="1" t="str">
        <f t="shared" si="14"/>
        <v/>
      </c>
    </row>
    <row r="135" spans="2:10">
      <c r="B135" s="148"/>
      <c r="I135" s="1">
        <v>23</v>
      </c>
      <c r="J135" s="1" t="str">
        <f t="shared" si="14"/>
        <v/>
      </c>
    </row>
    <row r="136" spans="2:10">
      <c r="B136" s="148"/>
      <c r="I136" s="1">
        <v>24</v>
      </c>
      <c r="J136" s="1" t="str">
        <f t="shared" si="14"/>
        <v/>
      </c>
    </row>
    <row r="137" spans="2:10">
      <c r="B137" s="148"/>
    </row>
    <row r="138" spans="2:10">
      <c r="B138" s="148"/>
    </row>
    <row r="139" spans="2:10">
      <c r="B139" s="148"/>
    </row>
    <row r="140" spans="2:10">
      <c r="B140" s="148"/>
    </row>
    <row r="141" spans="2:10">
      <c r="B141" s="148"/>
    </row>
    <row r="142" spans="2:10">
      <c r="B142" s="148"/>
    </row>
    <row r="143" spans="2:10">
      <c r="B143" s="148"/>
    </row>
    <row r="144" spans="2:10">
      <c r="B144" s="148"/>
    </row>
    <row r="145" spans="2:2">
      <c r="B145" s="148"/>
    </row>
    <row r="146" spans="2:2">
      <c r="B146" s="148"/>
    </row>
    <row r="147" spans="2:2">
      <c r="B147" s="148"/>
    </row>
    <row r="148" spans="2:2">
      <c r="B148" s="148"/>
    </row>
    <row r="149" spans="2:2">
      <c r="B149" s="148"/>
    </row>
    <row r="150" spans="2:2">
      <c r="B150" s="148"/>
    </row>
    <row r="151" spans="2:2">
      <c r="B151" s="148"/>
    </row>
    <row r="152" spans="2:2">
      <c r="B152" s="148"/>
    </row>
    <row r="153" spans="2:2">
      <c r="B153" s="148"/>
    </row>
    <row r="154" spans="2:2">
      <c r="B154" s="148"/>
    </row>
    <row r="155" spans="2:2">
      <c r="B155" s="148"/>
    </row>
    <row r="156" spans="2:2">
      <c r="B156" s="148"/>
    </row>
    <row r="157" spans="2:2">
      <c r="B157" s="148"/>
    </row>
    <row r="158" spans="2:2">
      <c r="B158" s="148"/>
    </row>
    <row r="159" spans="2:2">
      <c r="B159" s="148"/>
    </row>
    <row r="160" spans="2:2">
      <c r="B160" s="148"/>
    </row>
    <row r="161" spans="2:2">
      <c r="B161" s="148"/>
    </row>
  </sheetData>
  <mergeCells count="3">
    <mergeCell ref="A1:B1"/>
    <mergeCell ref="D1:E1"/>
    <mergeCell ref="G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57"/>
  <sheetViews>
    <sheetView topLeftCell="A1024" workbookViewId="0">
      <selection activeCell="A106" sqref="A106:K106"/>
    </sheetView>
  </sheetViews>
  <sheetFormatPr defaultRowHeight="15"/>
  <cols>
    <col min="6" max="6" width="52.7109375" bestFit="1" customWidth="1"/>
    <col min="7" max="7" width="174.28515625" bestFit="1" customWidth="1"/>
  </cols>
  <sheetData>
    <row r="1" spans="1:12" s="58" customFormat="1">
      <c r="A1" s="57" t="s">
        <v>157</v>
      </c>
      <c r="B1" s="57" t="s">
        <v>158</v>
      </c>
      <c r="C1" s="57" t="s">
        <v>159</v>
      </c>
      <c r="D1" s="57" t="s">
        <v>160</v>
      </c>
      <c r="E1" s="57" t="s">
        <v>161</v>
      </c>
      <c r="F1" s="57" t="s">
        <v>162</v>
      </c>
      <c r="G1" s="57" t="s">
        <v>163</v>
      </c>
      <c r="H1" s="57" t="s">
        <v>164</v>
      </c>
      <c r="I1" t="s">
        <v>14</v>
      </c>
      <c r="J1" t="s">
        <v>2</v>
      </c>
      <c r="K1" t="s">
        <v>0</v>
      </c>
      <c r="L1" t="s">
        <v>1</v>
      </c>
    </row>
    <row r="2" spans="1:12" s="58" customFormat="1">
      <c r="A2" t="s">
        <v>258</v>
      </c>
      <c r="B2" t="s">
        <v>259</v>
      </c>
      <c r="C2">
        <v>23001</v>
      </c>
      <c r="D2" t="s">
        <v>165</v>
      </c>
      <c r="E2">
        <v>327</v>
      </c>
      <c r="F2" t="s">
        <v>74</v>
      </c>
      <c r="G2" t="s">
        <v>70</v>
      </c>
      <c r="H2">
        <v>1</v>
      </c>
      <c r="I2">
        <v>1.289430524150885</v>
      </c>
      <c r="J2"/>
      <c r="K2">
        <v>1.289430524150885</v>
      </c>
      <c r="L2">
        <v>1.289430524150885</v>
      </c>
    </row>
    <row r="3" spans="1:12" s="58" customFormat="1">
      <c r="A3" t="s">
        <v>258</v>
      </c>
      <c r="B3" t="s">
        <v>259</v>
      </c>
      <c r="C3">
        <v>23001</v>
      </c>
      <c r="D3" t="s">
        <v>165</v>
      </c>
      <c r="E3">
        <v>327</v>
      </c>
      <c r="F3" t="s">
        <v>74</v>
      </c>
      <c r="G3" t="s">
        <v>71</v>
      </c>
      <c r="H3">
        <v>1</v>
      </c>
      <c r="I3">
        <v>2.086808532865104</v>
      </c>
      <c r="J3"/>
      <c r="K3">
        <v>2.086808532865104</v>
      </c>
      <c r="L3">
        <v>2.086808532865104</v>
      </c>
    </row>
    <row r="4" spans="1:12" s="58" customFormat="1">
      <c r="A4" t="s">
        <v>258</v>
      </c>
      <c r="B4" t="s">
        <v>259</v>
      </c>
      <c r="C4">
        <v>23001</v>
      </c>
      <c r="D4" t="s">
        <v>165</v>
      </c>
      <c r="E4">
        <v>327</v>
      </c>
      <c r="F4" t="s">
        <v>74</v>
      </c>
      <c r="G4" t="s">
        <v>72</v>
      </c>
      <c r="H4">
        <v>380</v>
      </c>
      <c r="I4">
        <v>0.62876314720619064</v>
      </c>
      <c r="J4">
        <v>1.657948396326062E-2</v>
      </c>
      <c r="K4">
        <v>-8.5994317453842159E-2</v>
      </c>
      <c r="L4">
        <v>1.6577644911918139</v>
      </c>
    </row>
    <row r="5" spans="1:12" s="58" customFormat="1">
      <c r="A5" t="s">
        <v>258</v>
      </c>
      <c r="B5" t="s">
        <v>259</v>
      </c>
      <c r="C5">
        <v>23001</v>
      </c>
      <c r="D5" t="s">
        <v>165</v>
      </c>
      <c r="E5">
        <v>327</v>
      </c>
      <c r="F5" t="s">
        <v>74</v>
      </c>
      <c r="G5" t="s">
        <v>73</v>
      </c>
      <c r="H5">
        <v>380</v>
      </c>
      <c r="I5">
        <v>1.324632158361428</v>
      </c>
      <c r="J5">
        <v>1.8252424453598971E-2</v>
      </c>
      <c r="K5">
        <v>0.52552479745480429</v>
      </c>
      <c r="L5">
        <v>2.751541284475528</v>
      </c>
    </row>
    <row r="6" spans="1:12" s="58" customFormat="1">
      <c r="A6" t="s">
        <v>258</v>
      </c>
      <c r="B6" t="s">
        <v>260</v>
      </c>
      <c r="C6">
        <v>23003</v>
      </c>
      <c r="D6" t="s">
        <v>165</v>
      </c>
      <c r="E6">
        <v>327</v>
      </c>
      <c r="F6" t="s">
        <v>74</v>
      </c>
      <c r="G6" t="s">
        <v>70</v>
      </c>
      <c r="H6">
        <v>1</v>
      </c>
      <c r="I6">
        <v>1.289430524150885</v>
      </c>
      <c r="J6"/>
      <c r="K6">
        <v>1.289430524150885</v>
      </c>
      <c r="L6">
        <v>1.289430524150885</v>
      </c>
    </row>
    <row r="7" spans="1:12" s="58" customFormat="1">
      <c r="A7" t="s">
        <v>258</v>
      </c>
      <c r="B7" t="s">
        <v>260</v>
      </c>
      <c r="C7">
        <v>23003</v>
      </c>
      <c r="D7" t="s">
        <v>165</v>
      </c>
      <c r="E7">
        <v>327</v>
      </c>
      <c r="F7" t="s">
        <v>74</v>
      </c>
      <c r="G7" t="s">
        <v>71</v>
      </c>
      <c r="H7">
        <v>1</v>
      </c>
      <c r="I7">
        <v>2.086808532865104</v>
      </c>
      <c r="J7"/>
      <c r="K7">
        <v>2.086808532865104</v>
      </c>
      <c r="L7">
        <v>2.086808532865104</v>
      </c>
    </row>
    <row r="8" spans="1:12" s="58" customFormat="1">
      <c r="A8" t="s">
        <v>258</v>
      </c>
      <c r="B8" t="s">
        <v>260</v>
      </c>
      <c r="C8">
        <v>23003</v>
      </c>
      <c r="D8" t="s">
        <v>165</v>
      </c>
      <c r="E8">
        <v>327</v>
      </c>
      <c r="F8" t="s">
        <v>74</v>
      </c>
      <c r="G8" t="s">
        <v>72</v>
      </c>
      <c r="H8">
        <v>380</v>
      </c>
      <c r="I8">
        <v>0.62876314720619064</v>
      </c>
      <c r="J8">
        <v>1.657948396326062E-2</v>
      </c>
      <c r="K8">
        <v>-8.5994317453842159E-2</v>
      </c>
      <c r="L8">
        <v>1.6577644911918139</v>
      </c>
    </row>
    <row r="9" spans="1:12" s="58" customFormat="1">
      <c r="A9" t="s">
        <v>258</v>
      </c>
      <c r="B9" t="s">
        <v>260</v>
      </c>
      <c r="C9">
        <v>23003</v>
      </c>
      <c r="D9" t="s">
        <v>165</v>
      </c>
      <c r="E9">
        <v>327</v>
      </c>
      <c r="F9" t="s">
        <v>74</v>
      </c>
      <c r="G9" t="s">
        <v>73</v>
      </c>
      <c r="H9">
        <v>380</v>
      </c>
      <c r="I9">
        <v>1.324632158361428</v>
      </c>
      <c r="J9">
        <v>1.8252424453598971E-2</v>
      </c>
      <c r="K9">
        <v>0.52552479745480429</v>
      </c>
      <c r="L9">
        <v>2.751541284475528</v>
      </c>
    </row>
    <row r="10" spans="1:12" s="58" customFormat="1">
      <c r="A10" t="s">
        <v>258</v>
      </c>
      <c r="B10" t="s">
        <v>261</v>
      </c>
      <c r="C10">
        <v>23005</v>
      </c>
      <c r="D10" t="s">
        <v>165</v>
      </c>
      <c r="E10">
        <v>327</v>
      </c>
      <c r="F10" t="s">
        <v>74</v>
      </c>
      <c r="G10" t="s">
        <v>70</v>
      </c>
      <c r="H10">
        <v>1</v>
      </c>
      <c r="I10">
        <v>1.289430524150885</v>
      </c>
      <c r="J10"/>
      <c r="K10">
        <v>1.289430524150885</v>
      </c>
      <c r="L10">
        <v>1.289430524150885</v>
      </c>
    </row>
    <row r="11" spans="1:12" s="58" customFormat="1">
      <c r="A11" t="s">
        <v>258</v>
      </c>
      <c r="B11" t="s">
        <v>261</v>
      </c>
      <c r="C11">
        <v>23005</v>
      </c>
      <c r="D11" t="s">
        <v>165</v>
      </c>
      <c r="E11">
        <v>327</v>
      </c>
      <c r="F11" t="s">
        <v>74</v>
      </c>
      <c r="G11" t="s">
        <v>71</v>
      </c>
      <c r="H11">
        <v>1</v>
      </c>
      <c r="I11">
        <v>2.086808532865104</v>
      </c>
      <c r="J11"/>
      <c r="K11">
        <v>2.086808532865104</v>
      </c>
      <c r="L11">
        <v>2.086808532865104</v>
      </c>
    </row>
    <row r="12" spans="1:12" s="58" customFormat="1">
      <c r="A12" t="s">
        <v>258</v>
      </c>
      <c r="B12" t="s">
        <v>261</v>
      </c>
      <c r="C12">
        <v>23005</v>
      </c>
      <c r="D12" t="s">
        <v>165</v>
      </c>
      <c r="E12">
        <v>327</v>
      </c>
      <c r="F12" t="s">
        <v>74</v>
      </c>
      <c r="G12" t="s">
        <v>72</v>
      </c>
      <c r="H12">
        <v>380</v>
      </c>
      <c r="I12">
        <v>0.62876314720619064</v>
      </c>
      <c r="J12">
        <v>1.657948396326062E-2</v>
      </c>
      <c r="K12">
        <v>-8.5994317453842159E-2</v>
      </c>
      <c r="L12">
        <v>1.6577644911918139</v>
      </c>
    </row>
    <row r="13" spans="1:12" s="58" customFormat="1">
      <c r="A13" t="s">
        <v>258</v>
      </c>
      <c r="B13" t="s">
        <v>261</v>
      </c>
      <c r="C13">
        <v>23005</v>
      </c>
      <c r="D13" t="s">
        <v>165</v>
      </c>
      <c r="E13">
        <v>327</v>
      </c>
      <c r="F13" t="s">
        <v>74</v>
      </c>
      <c r="G13" t="s">
        <v>73</v>
      </c>
      <c r="H13">
        <v>380</v>
      </c>
      <c r="I13">
        <v>1.324632158361428</v>
      </c>
      <c r="J13">
        <v>1.8252424453598971E-2</v>
      </c>
      <c r="K13">
        <v>0.52552479745480429</v>
      </c>
      <c r="L13">
        <v>2.751541284475528</v>
      </c>
    </row>
    <row r="14" spans="1:12" s="58" customFormat="1">
      <c r="A14" t="s">
        <v>258</v>
      </c>
      <c r="B14" t="s">
        <v>262</v>
      </c>
      <c r="C14">
        <v>23007</v>
      </c>
      <c r="D14" t="s">
        <v>165</v>
      </c>
      <c r="E14">
        <v>327</v>
      </c>
      <c r="F14" t="s">
        <v>74</v>
      </c>
      <c r="G14" t="s">
        <v>70</v>
      </c>
      <c r="H14">
        <v>1</v>
      </c>
      <c r="I14">
        <v>1.289430524150885</v>
      </c>
      <c r="J14"/>
      <c r="K14">
        <v>1.289430524150885</v>
      </c>
      <c r="L14">
        <v>1.289430524150885</v>
      </c>
    </row>
    <row r="15" spans="1:12" s="58" customFormat="1">
      <c r="A15" t="s">
        <v>258</v>
      </c>
      <c r="B15" t="s">
        <v>262</v>
      </c>
      <c r="C15">
        <v>23007</v>
      </c>
      <c r="D15" t="s">
        <v>165</v>
      </c>
      <c r="E15">
        <v>327</v>
      </c>
      <c r="F15" t="s">
        <v>74</v>
      </c>
      <c r="G15" t="s">
        <v>71</v>
      </c>
      <c r="H15">
        <v>1</v>
      </c>
      <c r="I15">
        <v>2.086808532865104</v>
      </c>
      <c r="J15"/>
      <c r="K15">
        <v>2.086808532865104</v>
      </c>
      <c r="L15">
        <v>2.086808532865104</v>
      </c>
    </row>
    <row r="16" spans="1:12" s="58" customFormat="1">
      <c r="A16" t="s">
        <v>258</v>
      </c>
      <c r="B16" t="s">
        <v>262</v>
      </c>
      <c r="C16">
        <v>23007</v>
      </c>
      <c r="D16" t="s">
        <v>165</v>
      </c>
      <c r="E16">
        <v>327</v>
      </c>
      <c r="F16" t="s">
        <v>74</v>
      </c>
      <c r="G16" t="s">
        <v>72</v>
      </c>
      <c r="H16">
        <v>380</v>
      </c>
      <c r="I16">
        <v>0.62876314720619064</v>
      </c>
      <c r="J16">
        <v>1.657948396326062E-2</v>
      </c>
      <c r="K16">
        <v>-8.5994317453842159E-2</v>
      </c>
      <c r="L16">
        <v>1.6577644911918139</v>
      </c>
    </row>
    <row r="17" spans="1:12" s="58" customFormat="1">
      <c r="A17" t="s">
        <v>258</v>
      </c>
      <c r="B17" t="s">
        <v>262</v>
      </c>
      <c r="C17">
        <v>23007</v>
      </c>
      <c r="D17" t="s">
        <v>165</v>
      </c>
      <c r="E17">
        <v>327</v>
      </c>
      <c r="F17" t="s">
        <v>74</v>
      </c>
      <c r="G17" t="s">
        <v>73</v>
      </c>
      <c r="H17">
        <v>380</v>
      </c>
      <c r="I17">
        <v>1.324632158361428</v>
      </c>
      <c r="J17">
        <v>1.8252424453598971E-2</v>
      </c>
      <c r="K17">
        <v>0.52552479745480429</v>
      </c>
      <c r="L17">
        <v>2.751541284475528</v>
      </c>
    </row>
    <row r="18" spans="1:12" s="58" customFormat="1">
      <c r="A18" t="s">
        <v>258</v>
      </c>
      <c r="B18" t="s">
        <v>263</v>
      </c>
      <c r="C18">
        <v>23009</v>
      </c>
      <c r="D18" t="s">
        <v>165</v>
      </c>
      <c r="E18">
        <v>327</v>
      </c>
      <c r="F18" t="s">
        <v>74</v>
      </c>
      <c r="G18" t="s">
        <v>70</v>
      </c>
      <c r="H18">
        <v>1</v>
      </c>
      <c r="I18">
        <v>1.289430524150885</v>
      </c>
      <c r="J18"/>
      <c r="K18">
        <v>1.289430524150885</v>
      </c>
      <c r="L18">
        <v>1.289430524150885</v>
      </c>
    </row>
    <row r="19" spans="1:12" s="58" customFormat="1">
      <c r="A19" t="s">
        <v>258</v>
      </c>
      <c r="B19" t="s">
        <v>263</v>
      </c>
      <c r="C19">
        <v>23009</v>
      </c>
      <c r="D19" t="s">
        <v>165</v>
      </c>
      <c r="E19">
        <v>327</v>
      </c>
      <c r="F19" t="s">
        <v>74</v>
      </c>
      <c r="G19" t="s">
        <v>71</v>
      </c>
      <c r="H19">
        <v>1</v>
      </c>
      <c r="I19">
        <v>2.086808532865104</v>
      </c>
      <c r="J19"/>
      <c r="K19">
        <v>2.086808532865104</v>
      </c>
      <c r="L19">
        <v>2.086808532865104</v>
      </c>
    </row>
    <row r="20" spans="1:12" s="58" customFormat="1">
      <c r="A20" t="s">
        <v>258</v>
      </c>
      <c r="B20" t="s">
        <v>263</v>
      </c>
      <c r="C20">
        <v>23009</v>
      </c>
      <c r="D20" t="s">
        <v>165</v>
      </c>
      <c r="E20">
        <v>327</v>
      </c>
      <c r="F20" t="s">
        <v>74</v>
      </c>
      <c r="G20" t="s">
        <v>72</v>
      </c>
      <c r="H20">
        <v>380</v>
      </c>
      <c r="I20">
        <v>0.62876314720619064</v>
      </c>
      <c r="J20">
        <v>1.657948396326062E-2</v>
      </c>
      <c r="K20">
        <v>-8.5994317453842159E-2</v>
      </c>
      <c r="L20">
        <v>1.6577644911918139</v>
      </c>
    </row>
    <row r="21" spans="1:12" s="58" customFormat="1">
      <c r="A21" t="s">
        <v>258</v>
      </c>
      <c r="B21" t="s">
        <v>263</v>
      </c>
      <c r="C21">
        <v>23009</v>
      </c>
      <c r="D21" t="s">
        <v>165</v>
      </c>
      <c r="E21">
        <v>327</v>
      </c>
      <c r="F21" t="s">
        <v>74</v>
      </c>
      <c r="G21" t="s">
        <v>73</v>
      </c>
      <c r="H21">
        <v>380</v>
      </c>
      <c r="I21">
        <v>1.324632158361428</v>
      </c>
      <c r="J21">
        <v>1.8252424453598971E-2</v>
      </c>
      <c r="K21">
        <v>0.52552479745480429</v>
      </c>
      <c r="L21">
        <v>2.751541284475528</v>
      </c>
    </row>
    <row r="22" spans="1:12" s="58" customFormat="1">
      <c r="A22" t="s">
        <v>258</v>
      </c>
      <c r="B22" t="s">
        <v>264</v>
      </c>
      <c r="C22">
        <v>23011</v>
      </c>
      <c r="D22" t="s">
        <v>165</v>
      </c>
      <c r="E22">
        <v>327</v>
      </c>
      <c r="F22" t="s">
        <v>74</v>
      </c>
      <c r="G22" t="s">
        <v>70</v>
      </c>
      <c r="H22">
        <v>1</v>
      </c>
      <c r="I22">
        <v>1.289430524150885</v>
      </c>
      <c r="J22"/>
      <c r="K22">
        <v>1.289430524150885</v>
      </c>
      <c r="L22">
        <v>1.289430524150885</v>
      </c>
    </row>
    <row r="23" spans="1:12" s="58" customFormat="1">
      <c r="A23" t="s">
        <v>258</v>
      </c>
      <c r="B23" t="s">
        <v>264</v>
      </c>
      <c r="C23">
        <v>23011</v>
      </c>
      <c r="D23" t="s">
        <v>165</v>
      </c>
      <c r="E23">
        <v>327</v>
      </c>
      <c r="F23" t="s">
        <v>74</v>
      </c>
      <c r="G23" t="s">
        <v>71</v>
      </c>
      <c r="H23">
        <v>1</v>
      </c>
      <c r="I23">
        <v>2.086808532865104</v>
      </c>
      <c r="J23"/>
      <c r="K23">
        <v>2.086808532865104</v>
      </c>
      <c r="L23">
        <v>2.086808532865104</v>
      </c>
    </row>
    <row r="24" spans="1:12" s="58" customFormat="1">
      <c r="A24" t="s">
        <v>258</v>
      </c>
      <c r="B24" t="s">
        <v>264</v>
      </c>
      <c r="C24">
        <v>23011</v>
      </c>
      <c r="D24" t="s">
        <v>165</v>
      </c>
      <c r="E24">
        <v>327</v>
      </c>
      <c r="F24" t="s">
        <v>74</v>
      </c>
      <c r="G24" t="s">
        <v>72</v>
      </c>
      <c r="H24">
        <v>380</v>
      </c>
      <c r="I24">
        <v>0.62876314720619064</v>
      </c>
      <c r="J24">
        <v>1.657948396326062E-2</v>
      </c>
      <c r="K24">
        <v>-8.5994317453842159E-2</v>
      </c>
      <c r="L24">
        <v>1.6577644911918139</v>
      </c>
    </row>
    <row r="25" spans="1:12" s="58" customFormat="1">
      <c r="A25" t="s">
        <v>258</v>
      </c>
      <c r="B25" t="s">
        <v>264</v>
      </c>
      <c r="C25">
        <v>23011</v>
      </c>
      <c r="D25" t="s">
        <v>165</v>
      </c>
      <c r="E25">
        <v>327</v>
      </c>
      <c r="F25" t="s">
        <v>74</v>
      </c>
      <c r="G25" t="s">
        <v>73</v>
      </c>
      <c r="H25">
        <v>380</v>
      </c>
      <c r="I25">
        <v>1.324632158361428</v>
      </c>
      <c r="J25">
        <v>1.8252424453598971E-2</v>
      </c>
      <c r="K25">
        <v>0.52552479745480429</v>
      </c>
      <c r="L25">
        <v>2.751541284475528</v>
      </c>
    </row>
    <row r="26" spans="1:12" s="58" customFormat="1">
      <c r="A26" t="s">
        <v>258</v>
      </c>
      <c r="B26" t="s">
        <v>265</v>
      </c>
      <c r="C26">
        <v>23013</v>
      </c>
      <c r="D26" t="s">
        <v>165</v>
      </c>
      <c r="E26">
        <v>327</v>
      </c>
      <c r="F26" t="s">
        <v>74</v>
      </c>
      <c r="G26" t="s">
        <v>70</v>
      </c>
      <c r="H26">
        <v>1</v>
      </c>
      <c r="I26">
        <v>1.289430524150885</v>
      </c>
      <c r="J26"/>
      <c r="K26">
        <v>1.289430524150885</v>
      </c>
      <c r="L26">
        <v>1.289430524150885</v>
      </c>
    </row>
    <row r="27" spans="1:12" s="58" customFormat="1">
      <c r="A27" t="s">
        <v>258</v>
      </c>
      <c r="B27" t="s">
        <v>265</v>
      </c>
      <c r="C27">
        <v>23013</v>
      </c>
      <c r="D27" t="s">
        <v>165</v>
      </c>
      <c r="E27">
        <v>327</v>
      </c>
      <c r="F27" t="s">
        <v>74</v>
      </c>
      <c r="G27" t="s">
        <v>71</v>
      </c>
      <c r="H27">
        <v>1</v>
      </c>
      <c r="I27">
        <v>2.086808532865104</v>
      </c>
      <c r="J27"/>
      <c r="K27">
        <v>2.086808532865104</v>
      </c>
      <c r="L27">
        <v>2.086808532865104</v>
      </c>
    </row>
    <row r="28" spans="1:12" s="58" customFormat="1">
      <c r="A28" t="s">
        <v>258</v>
      </c>
      <c r="B28" t="s">
        <v>265</v>
      </c>
      <c r="C28">
        <v>23013</v>
      </c>
      <c r="D28" t="s">
        <v>165</v>
      </c>
      <c r="E28">
        <v>327</v>
      </c>
      <c r="F28" t="s">
        <v>74</v>
      </c>
      <c r="G28" t="s">
        <v>72</v>
      </c>
      <c r="H28">
        <v>380</v>
      </c>
      <c r="I28">
        <v>0.62876314720619064</v>
      </c>
      <c r="J28">
        <v>1.657948396326062E-2</v>
      </c>
      <c r="K28">
        <v>-8.5994317453842159E-2</v>
      </c>
      <c r="L28">
        <v>1.6577644911918139</v>
      </c>
    </row>
    <row r="29" spans="1:12" s="58" customFormat="1">
      <c r="A29" t="s">
        <v>258</v>
      </c>
      <c r="B29" t="s">
        <v>265</v>
      </c>
      <c r="C29">
        <v>23013</v>
      </c>
      <c r="D29" t="s">
        <v>165</v>
      </c>
      <c r="E29">
        <v>327</v>
      </c>
      <c r="F29" t="s">
        <v>74</v>
      </c>
      <c r="G29" t="s">
        <v>73</v>
      </c>
      <c r="H29">
        <v>380</v>
      </c>
      <c r="I29">
        <v>1.324632158361428</v>
      </c>
      <c r="J29">
        <v>1.8252424453598971E-2</v>
      </c>
      <c r="K29">
        <v>0.52552479745480429</v>
      </c>
      <c r="L29">
        <v>2.751541284475528</v>
      </c>
    </row>
    <row r="30" spans="1:12" s="58" customFormat="1">
      <c r="A30" t="s">
        <v>258</v>
      </c>
      <c r="B30" t="s">
        <v>266</v>
      </c>
      <c r="C30">
        <v>23015</v>
      </c>
      <c r="D30" t="s">
        <v>165</v>
      </c>
      <c r="E30">
        <v>327</v>
      </c>
      <c r="F30" t="s">
        <v>74</v>
      </c>
      <c r="G30" t="s">
        <v>70</v>
      </c>
      <c r="H30">
        <v>1</v>
      </c>
      <c r="I30">
        <v>1.289430524150885</v>
      </c>
      <c r="J30"/>
      <c r="K30">
        <v>1.289430524150885</v>
      </c>
      <c r="L30">
        <v>1.289430524150885</v>
      </c>
    </row>
    <row r="31" spans="1:12" s="58" customFormat="1">
      <c r="A31" t="s">
        <v>258</v>
      </c>
      <c r="B31" t="s">
        <v>266</v>
      </c>
      <c r="C31">
        <v>23015</v>
      </c>
      <c r="D31" t="s">
        <v>165</v>
      </c>
      <c r="E31">
        <v>327</v>
      </c>
      <c r="F31" t="s">
        <v>74</v>
      </c>
      <c r="G31" t="s">
        <v>71</v>
      </c>
      <c r="H31">
        <v>1</v>
      </c>
      <c r="I31">
        <v>2.086808532865104</v>
      </c>
      <c r="J31"/>
      <c r="K31">
        <v>2.086808532865104</v>
      </c>
      <c r="L31">
        <v>2.086808532865104</v>
      </c>
    </row>
    <row r="32" spans="1:12" s="58" customFormat="1">
      <c r="A32" t="s">
        <v>258</v>
      </c>
      <c r="B32" t="s">
        <v>266</v>
      </c>
      <c r="C32">
        <v>23015</v>
      </c>
      <c r="D32" t="s">
        <v>165</v>
      </c>
      <c r="E32">
        <v>327</v>
      </c>
      <c r="F32" t="s">
        <v>74</v>
      </c>
      <c r="G32" t="s">
        <v>72</v>
      </c>
      <c r="H32">
        <v>380</v>
      </c>
      <c r="I32">
        <v>0.62876314720619064</v>
      </c>
      <c r="J32">
        <v>1.657948396326062E-2</v>
      </c>
      <c r="K32">
        <v>-8.5994317453842159E-2</v>
      </c>
      <c r="L32">
        <v>1.6577644911918139</v>
      </c>
    </row>
    <row r="33" spans="1:12" s="58" customFormat="1">
      <c r="A33" t="s">
        <v>258</v>
      </c>
      <c r="B33" t="s">
        <v>266</v>
      </c>
      <c r="C33">
        <v>23015</v>
      </c>
      <c r="D33" t="s">
        <v>165</v>
      </c>
      <c r="E33">
        <v>327</v>
      </c>
      <c r="F33" t="s">
        <v>74</v>
      </c>
      <c r="G33" t="s">
        <v>73</v>
      </c>
      <c r="H33">
        <v>380</v>
      </c>
      <c r="I33">
        <v>1.324632158361428</v>
      </c>
      <c r="J33">
        <v>1.8252424453598971E-2</v>
      </c>
      <c r="K33">
        <v>0.52552479745480429</v>
      </c>
      <c r="L33">
        <v>2.751541284475528</v>
      </c>
    </row>
    <row r="34" spans="1:12" s="58" customFormat="1">
      <c r="A34" t="s">
        <v>258</v>
      </c>
      <c r="B34" t="s">
        <v>267</v>
      </c>
      <c r="C34">
        <v>23017</v>
      </c>
      <c r="D34" t="s">
        <v>165</v>
      </c>
      <c r="E34">
        <v>327</v>
      </c>
      <c r="F34" t="s">
        <v>74</v>
      </c>
      <c r="G34" t="s">
        <v>70</v>
      </c>
      <c r="H34">
        <v>1</v>
      </c>
      <c r="I34">
        <v>1.289430524150885</v>
      </c>
      <c r="J34"/>
      <c r="K34">
        <v>1.289430524150885</v>
      </c>
      <c r="L34">
        <v>1.289430524150885</v>
      </c>
    </row>
    <row r="35" spans="1:12" s="58" customFormat="1">
      <c r="A35" t="s">
        <v>258</v>
      </c>
      <c r="B35" t="s">
        <v>267</v>
      </c>
      <c r="C35">
        <v>23017</v>
      </c>
      <c r="D35" t="s">
        <v>165</v>
      </c>
      <c r="E35">
        <v>327</v>
      </c>
      <c r="F35" t="s">
        <v>74</v>
      </c>
      <c r="G35" t="s">
        <v>71</v>
      </c>
      <c r="H35">
        <v>1</v>
      </c>
      <c r="I35">
        <v>2.086808532865104</v>
      </c>
      <c r="J35"/>
      <c r="K35">
        <v>2.086808532865104</v>
      </c>
      <c r="L35">
        <v>2.086808532865104</v>
      </c>
    </row>
    <row r="36" spans="1:12" s="58" customFormat="1">
      <c r="A36" t="s">
        <v>258</v>
      </c>
      <c r="B36" t="s">
        <v>267</v>
      </c>
      <c r="C36">
        <v>23017</v>
      </c>
      <c r="D36" t="s">
        <v>165</v>
      </c>
      <c r="E36">
        <v>327</v>
      </c>
      <c r="F36" t="s">
        <v>74</v>
      </c>
      <c r="G36" t="s">
        <v>72</v>
      </c>
      <c r="H36">
        <v>380</v>
      </c>
      <c r="I36">
        <v>0.62876314720619064</v>
      </c>
      <c r="J36">
        <v>1.657948396326062E-2</v>
      </c>
      <c r="K36">
        <v>-8.5994317453842159E-2</v>
      </c>
      <c r="L36">
        <v>1.6577644911918139</v>
      </c>
    </row>
    <row r="37" spans="1:12" s="58" customFormat="1">
      <c r="A37" t="s">
        <v>258</v>
      </c>
      <c r="B37" t="s">
        <v>267</v>
      </c>
      <c r="C37">
        <v>23017</v>
      </c>
      <c r="D37" t="s">
        <v>165</v>
      </c>
      <c r="E37">
        <v>327</v>
      </c>
      <c r="F37" t="s">
        <v>74</v>
      </c>
      <c r="G37" t="s">
        <v>73</v>
      </c>
      <c r="H37">
        <v>380</v>
      </c>
      <c r="I37">
        <v>1.324632158361428</v>
      </c>
      <c r="J37">
        <v>1.8252424453598971E-2</v>
      </c>
      <c r="K37">
        <v>0.52552479745480429</v>
      </c>
      <c r="L37">
        <v>2.751541284475528</v>
      </c>
    </row>
    <row r="38" spans="1:12" s="58" customFormat="1">
      <c r="A38" t="s">
        <v>258</v>
      </c>
      <c r="B38" t="s">
        <v>268</v>
      </c>
      <c r="C38">
        <v>23019</v>
      </c>
      <c r="D38" t="s">
        <v>165</v>
      </c>
      <c r="E38">
        <v>327</v>
      </c>
      <c r="F38" t="s">
        <v>74</v>
      </c>
      <c r="G38" t="s">
        <v>70</v>
      </c>
      <c r="H38">
        <v>1</v>
      </c>
      <c r="I38">
        <v>1.289430524150885</v>
      </c>
      <c r="J38"/>
      <c r="K38">
        <v>1.289430524150885</v>
      </c>
      <c r="L38">
        <v>1.289430524150885</v>
      </c>
    </row>
    <row r="39" spans="1:12" s="58" customFormat="1">
      <c r="A39" t="s">
        <v>258</v>
      </c>
      <c r="B39" t="s">
        <v>268</v>
      </c>
      <c r="C39">
        <v>23019</v>
      </c>
      <c r="D39" t="s">
        <v>165</v>
      </c>
      <c r="E39">
        <v>327</v>
      </c>
      <c r="F39" t="s">
        <v>74</v>
      </c>
      <c r="G39" t="s">
        <v>71</v>
      </c>
      <c r="H39">
        <v>1</v>
      </c>
      <c r="I39">
        <v>2.086808532865104</v>
      </c>
      <c r="J39"/>
      <c r="K39">
        <v>2.086808532865104</v>
      </c>
      <c r="L39">
        <v>2.086808532865104</v>
      </c>
    </row>
    <row r="40" spans="1:12" s="58" customFormat="1">
      <c r="A40" t="s">
        <v>258</v>
      </c>
      <c r="B40" t="s">
        <v>268</v>
      </c>
      <c r="C40">
        <v>23019</v>
      </c>
      <c r="D40" t="s">
        <v>165</v>
      </c>
      <c r="E40">
        <v>327</v>
      </c>
      <c r="F40" t="s">
        <v>74</v>
      </c>
      <c r="G40" t="s">
        <v>72</v>
      </c>
      <c r="H40">
        <v>380</v>
      </c>
      <c r="I40">
        <v>0.62876314720619064</v>
      </c>
      <c r="J40">
        <v>1.657948396326062E-2</v>
      </c>
      <c r="K40">
        <v>-8.5994317453842159E-2</v>
      </c>
      <c r="L40">
        <v>1.6577644911918139</v>
      </c>
    </row>
    <row r="41" spans="1:12" s="58" customFormat="1">
      <c r="A41" t="s">
        <v>258</v>
      </c>
      <c r="B41" t="s">
        <v>268</v>
      </c>
      <c r="C41">
        <v>23019</v>
      </c>
      <c r="D41" t="s">
        <v>165</v>
      </c>
      <c r="E41">
        <v>327</v>
      </c>
      <c r="F41" t="s">
        <v>74</v>
      </c>
      <c r="G41" t="s">
        <v>73</v>
      </c>
      <c r="H41">
        <v>380</v>
      </c>
      <c r="I41">
        <v>1.324632158361428</v>
      </c>
      <c r="J41">
        <v>1.8252424453598971E-2</v>
      </c>
      <c r="K41">
        <v>0.52552479745480429</v>
      </c>
      <c r="L41">
        <v>2.751541284475528</v>
      </c>
    </row>
    <row r="42" spans="1:12" s="58" customFormat="1">
      <c r="A42" t="s">
        <v>258</v>
      </c>
      <c r="B42" t="s">
        <v>269</v>
      </c>
      <c r="C42">
        <v>23021</v>
      </c>
      <c r="D42" t="s">
        <v>165</v>
      </c>
      <c r="E42">
        <v>327</v>
      </c>
      <c r="F42" t="s">
        <v>74</v>
      </c>
      <c r="G42" t="s">
        <v>70</v>
      </c>
      <c r="H42">
        <v>1</v>
      </c>
      <c r="I42">
        <v>1.289430524150885</v>
      </c>
      <c r="J42"/>
      <c r="K42">
        <v>1.289430524150885</v>
      </c>
      <c r="L42">
        <v>1.289430524150885</v>
      </c>
    </row>
    <row r="43" spans="1:12" s="58" customFormat="1">
      <c r="A43" t="s">
        <v>258</v>
      </c>
      <c r="B43" t="s">
        <v>269</v>
      </c>
      <c r="C43">
        <v>23021</v>
      </c>
      <c r="D43" t="s">
        <v>165</v>
      </c>
      <c r="E43">
        <v>327</v>
      </c>
      <c r="F43" t="s">
        <v>74</v>
      </c>
      <c r="G43" t="s">
        <v>71</v>
      </c>
      <c r="H43">
        <v>1</v>
      </c>
      <c r="I43">
        <v>2.086808532865104</v>
      </c>
      <c r="J43"/>
      <c r="K43">
        <v>2.086808532865104</v>
      </c>
      <c r="L43">
        <v>2.086808532865104</v>
      </c>
    </row>
    <row r="44" spans="1:12" s="58" customFormat="1">
      <c r="A44" t="s">
        <v>258</v>
      </c>
      <c r="B44" t="s">
        <v>269</v>
      </c>
      <c r="C44">
        <v>23021</v>
      </c>
      <c r="D44" t="s">
        <v>165</v>
      </c>
      <c r="E44">
        <v>327</v>
      </c>
      <c r="F44" t="s">
        <v>74</v>
      </c>
      <c r="G44" t="s">
        <v>72</v>
      </c>
      <c r="H44">
        <v>380</v>
      </c>
      <c r="I44">
        <v>0.62876314720619064</v>
      </c>
      <c r="J44">
        <v>1.657948396326062E-2</v>
      </c>
      <c r="K44">
        <v>-8.5994317453842159E-2</v>
      </c>
      <c r="L44">
        <v>1.6577644911918139</v>
      </c>
    </row>
    <row r="45" spans="1:12" s="58" customFormat="1">
      <c r="A45" t="s">
        <v>258</v>
      </c>
      <c r="B45" t="s">
        <v>269</v>
      </c>
      <c r="C45">
        <v>23021</v>
      </c>
      <c r="D45" t="s">
        <v>165</v>
      </c>
      <c r="E45">
        <v>327</v>
      </c>
      <c r="F45" t="s">
        <v>74</v>
      </c>
      <c r="G45" t="s">
        <v>73</v>
      </c>
      <c r="H45">
        <v>380</v>
      </c>
      <c r="I45">
        <v>1.324632158361428</v>
      </c>
      <c r="J45">
        <v>1.8252424453598971E-2</v>
      </c>
      <c r="K45">
        <v>0.52552479745480429</v>
      </c>
      <c r="L45">
        <v>2.751541284475528</v>
      </c>
    </row>
    <row r="46" spans="1:12" s="58" customFormat="1">
      <c r="A46" t="s">
        <v>258</v>
      </c>
      <c r="B46" t="s">
        <v>270</v>
      </c>
      <c r="C46">
        <v>23023</v>
      </c>
      <c r="D46" t="s">
        <v>165</v>
      </c>
      <c r="E46">
        <v>327</v>
      </c>
      <c r="F46" t="s">
        <v>74</v>
      </c>
      <c r="G46" t="s">
        <v>70</v>
      </c>
      <c r="H46">
        <v>1</v>
      </c>
      <c r="I46">
        <v>1.289430524150885</v>
      </c>
      <c r="J46"/>
      <c r="K46">
        <v>1.289430524150885</v>
      </c>
      <c r="L46">
        <v>1.289430524150885</v>
      </c>
    </row>
    <row r="47" spans="1:12" s="58" customFormat="1">
      <c r="A47" t="s">
        <v>258</v>
      </c>
      <c r="B47" t="s">
        <v>270</v>
      </c>
      <c r="C47">
        <v>23023</v>
      </c>
      <c r="D47" t="s">
        <v>165</v>
      </c>
      <c r="E47">
        <v>327</v>
      </c>
      <c r="F47" t="s">
        <v>74</v>
      </c>
      <c r="G47" t="s">
        <v>71</v>
      </c>
      <c r="H47">
        <v>1</v>
      </c>
      <c r="I47">
        <v>2.086808532865104</v>
      </c>
      <c r="J47"/>
      <c r="K47">
        <v>2.086808532865104</v>
      </c>
      <c r="L47">
        <v>2.086808532865104</v>
      </c>
    </row>
    <row r="48" spans="1:12" s="58" customFormat="1">
      <c r="A48" t="s">
        <v>258</v>
      </c>
      <c r="B48" t="s">
        <v>270</v>
      </c>
      <c r="C48">
        <v>23023</v>
      </c>
      <c r="D48" t="s">
        <v>165</v>
      </c>
      <c r="E48">
        <v>327</v>
      </c>
      <c r="F48" t="s">
        <v>74</v>
      </c>
      <c r="G48" t="s">
        <v>72</v>
      </c>
      <c r="H48">
        <v>380</v>
      </c>
      <c r="I48">
        <v>0.62876314720619064</v>
      </c>
      <c r="J48">
        <v>1.657948396326062E-2</v>
      </c>
      <c r="K48">
        <v>-8.5994317453842159E-2</v>
      </c>
      <c r="L48">
        <v>1.6577644911918139</v>
      </c>
    </row>
    <row r="49" spans="1:12" s="58" customFormat="1">
      <c r="A49" t="s">
        <v>258</v>
      </c>
      <c r="B49" t="s">
        <v>270</v>
      </c>
      <c r="C49">
        <v>23023</v>
      </c>
      <c r="D49" t="s">
        <v>165</v>
      </c>
      <c r="E49">
        <v>327</v>
      </c>
      <c r="F49" t="s">
        <v>74</v>
      </c>
      <c r="G49" t="s">
        <v>73</v>
      </c>
      <c r="H49">
        <v>380</v>
      </c>
      <c r="I49">
        <v>1.324632158361428</v>
      </c>
      <c r="J49">
        <v>1.8252424453598971E-2</v>
      </c>
      <c r="K49">
        <v>0.52552479745480429</v>
      </c>
      <c r="L49">
        <v>2.751541284475528</v>
      </c>
    </row>
    <row r="50" spans="1:12" s="58" customFormat="1">
      <c r="A50" t="s">
        <v>258</v>
      </c>
      <c r="B50" t="s">
        <v>257</v>
      </c>
      <c r="C50">
        <v>23025</v>
      </c>
      <c r="D50" t="s">
        <v>165</v>
      </c>
      <c r="E50">
        <v>327</v>
      </c>
      <c r="F50" t="s">
        <v>74</v>
      </c>
      <c r="G50" t="s">
        <v>70</v>
      </c>
      <c r="H50">
        <v>1</v>
      </c>
      <c r="I50">
        <v>1.289430524150885</v>
      </c>
      <c r="J50"/>
      <c r="K50">
        <v>1.289430524150885</v>
      </c>
      <c r="L50">
        <v>1.289430524150885</v>
      </c>
    </row>
    <row r="51" spans="1:12" s="58" customFormat="1">
      <c r="A51" t="s">
        <v>258</v>
      </c>
      <c r="B51" t="s">
        <v>257</v>
      </c>
      <c r="C51">
        <v>23025</v>
      </c>
      <c r="D51" t="s">
        <v>165</v>
      </c>
      <c r="E51">
        <v>327</v>
      </c>
      <c r="F51" t="s">
        <v>74</v>
      </c>
      <c r="G51" t="s">
        <v>71</v>
      </c>
      <c r="H51">
        <v>1</v>
      </c>
      <c r="I51">
        <v>2.086808532865104</v>
      </c>
      <c r="J51"/>
      <c r="K51">
        <v>2.086808532865104</v>
      </c>
      <c r="L51">
        <v>2.086808532865104</v>
      </c>
    </row>
    <row r="52" spans="1:12" s="58" customFormat="1">
      <c r="A52" t="s">
        <v>258</v>
      </c>
      <c r="B52" t="s">
        <v>257</v>
      </c>
      <c r="C52">
        <v>23025</v>
      </c>
      <c r="D52" t="s">
        <v>165</v>
      </c>
      <c r="E52">
        <v>327</v>
      </c>
      <c r="F52" t="s">
        <v>74</v>
      </c>
      <c r="G52" t="s">
        <v>72</v>
      </c>
      <c r="H52">
        <v>380</v>
      </c>
      <c r="I52">
        <v>0.62876314720619064</v>
      </c>
      <c r="J52">
        <v>1.657948396326062E-2</v>
      </c>
      <c r="K52">
        <v>-8.5994317453842159E-2</v>
      </c>
      <c r="L52">
        <v>1.6577644911918139</v>
      </c>
    </row>
    <row r="53" spans="1:12" s="58" customFormat="1">
      <c r="A53" t="s">
        <v>258</v>
      </c>
      <c r="B53" t="s">
        <v>257</v>
      </c>
      <c r="C53">
        <v>23025</v>
      </c>
      <c r="D53" t="s">
        <v>165</v>
      </c>
      <c r="E53">
        <v>327</v>
      </c>
      <c r="F53" t="s">
        <v>74</v>
      </c>
      <c r="G53" t="s">
        <v>73</v>
      </c>
      <c r="H53">
        <v>380</v>
      </c>
      <c r="I53">
        <v>1.324632158361428</v>
      </c>
      <c r="J53">
        <v>1.8252424453598971E-2</v>
      </c>
      <c r="K53">
        <v>0.52552479745480429</v>
      </c>
      <c r="L53">
        <v>2.751541284475528</v>
      </c>
    </row>
    <row r="54" spans="1:12" s="58" customFormat="1">
      <c r="A54" t="s">
        <v>258</v>
      </c>
      <c r="B54" t="s">
        <v>271</v>
      </c>
      <c r="C54">
        <v>23027</v>
      </c>
      <c r="D54" t="s">
        <v>165</v>
      </c>
      <c r="E54">
        <v>327</v>
      </c>
      <c r="F54" t="s">
        <v>74</v>
      </c>
      <c r="G54" t="s">
        <v>70</v>
      </c>
      <c r="H54">
        <v>1</v>
      </c>
      <c r="I54">
        <v>1.289430524150885</v>
      </c>
      <c r="J54"/>
      <c r="K54">
        <v>1.289430524150885</v>
      </c>
      <c r="L54">
        <v>1.289430524150885</v>
      </c>
    </row>
    <row r="55" spans="1:12" s="58" customFormat="1">
      <c r="A55" t="s">
        <v>258</v>
      </c>
      <c r="B55" t="s">
        <v>271</v>
      </c>
      <c r="C55">
        <v>23027</v>
      </c>
      <c r="D55" t="s">
        <v>165</v>
      </c>
      <c r="E55">
        <v>327</v>
      </c>
      <c r="F55" t="s">
        <v>74</v>
      </c>
      <c r="G55" t="s">
        <v>71</v>
      </c>
      <c r="H55">
        <v>1</v>
      </c>
      <c r="I55">
        <v>2.086808532865104</v>
      </c>
      <c r="J55"/>
      <c r="K55">
        <v>2.086808532865104</v>
      </c>
      <c r="L55">
        <v>2.086808532865104</v>
      </c>
    </row>
    <row r="56" spans="1:12" s="58" customFormat="1">
      <c r="A56" t="s">
        <v>258</v>
      </c>
      <c r="B56" t="s">
        <v>271</v>
      </c>
      <c r="C56">
        <v>23027</v>
      </c>
      <c r="D56" t="s">
        <v>165</v>
      </c>
      <c r="E56">
        <v>327</v>
      </c>
      <c r="F56" t="s">
        <v>74</v>
      </c>
      <c r="G56" t="s">
        <v>72</v>
      </c>
      <c r="H56">
        <v>380</v>
      </c>
      <c r="I56">
        <v>0.62876314720619064</v>
      </c>
      <c r="J56">
        <v>1.657948396326062E-2</v>
      </c>
      <c r="K56">
        <v>-8.5994317453842159E-2</v>
      </c>
      <c r="L56">
        <v>1.6577644911918139</v>
      </c>
    </row>
    <row r="57" spans="1:12" s="58" customFormat="1">
      <c r="A57" t="s">
        <v>258</v>
      </c>
      <c r="B57" t="s">
        <v>271</v>
      </c>
      <c r="C57">
        <v>23027</v>
      </c>
      <c r="D57" t="s">
        <v>165</v>
      </c>
      <c r="E57">
        <v>327</v>
      </c>
      <c r="F57" t="s">
        <v>74</v>
      </c>
      <c r="G57" t="s">
        <v>73</v>
      </c>
      <c r="H57">
        <v>380</v>
      </c>
      <c r="I57">
        <v>1.324632158361428</v>
      </c>
      <c r="J57">
        <v>1.8252424453598971E-2</v>
      </c>
      <c r="K57">
        <v>0.52552479745480429</v>
      </c>
      <c r="L57">
        <v>2.751541284475528</v>
      </c>
    </row>
    <row r="58" spans="1:12" s="58" customFormat="1">
      <c r="A58" t="s">
        <v>258</v>
      </c>
      <c r="B58" t="s">
        <v>256</v>
      </c>
      <c r="C58">
        <v>23029</v>
      </c>
      <c r="D58" t="s">
        <v>165</v>
      </c>
      <c r="E58">
        <v>327</v>
      </c>
      <c r="F58" t="s">
        <v>74</v>
      </c>
      <c r="G58" t="s">
        <v>70</v>
      </c>
      <c r="H58">
        <v>1</v>
      </c>
      <c r="I58">
        <v>1.289430524150885</v>
      </c>
      <c r="J58"/>
      <c r="K58">
        <v>1.289430524150885</v>
      </c>
      <c r="L58">
        <v>1.289430524150885</v>
      </c>
    </row>
    <row r="59" spans="1:12" s="58" customFormat="1">
      <c r="A59" t="s">
        <v>258</v>
      </c>
      <c r="B59" t="s">
        <v>256</v>
      </c>
      <c r="C59">
        <v>23029</v>
      </c>
      <c r="D59" t="s">
        <v>165</v>
      </c>
      <c r="E59">
        <v>327</v>
      </c>
      <c r="F59" t="s">
        <v>74</v>
      </c>
      <c r="G59" t="s">
        <v>71</v>
      </c>
      <c r="H59">
        <v>1</v>
      </c>
      <c r="I59">
        <v>2.086808532865104</v>
      </c>
      <c r="J59"/>
      <c r="K59">
        <v>2.086808532865104</v>
      </c>
      <c r="L59">
        <v>2.086808532865104</v>
      </c>
    </row>
    <row r="60" spans="1:12" s="58" customFormat="1">
      <c r="A60" t="s">
        <v>258</v>
      </c>
      <c r="B60" t="s">
        <v>256</v>
      </c>
      <c r="C60">
        <v>23029</v>
      </c>
      <c r="D60" t="s">
        <v>165</v>
      </c>
      <c r="E60">
        <v>327</v>
      </c>
      <c r="F60" t="s">
        <v>74</v>
      </c>
      <c r="G60" t="s">
        <v>72</v>
      </c>
      <c r="H60">
        <v>380</v>
      </c>
      <c r="I60">
        <v>0.62876314720619064</v>
      </c>
      <c r="J60">
        <v>1.657948396326062E-2</v>
      </c>
      <c r="K60">
        <v>-8.5994317453842159E-2</v>
      </c>
      <c r="L60">
        <v>1.6577644911918139</v>
      </c>
    </row>
    <row r="61" spans="1:12" s="58" customFormat="1">
      <c r="A61" t="s">
        <v>258</v>
      </c>
      <c r="B61" t="s">
        <v>256</v>
      </c>
      <c r="C61">
        <v>23029</v>
      </c>
      <c r="D61" t="s">
        <v>165</v>
      </c>
      <c r="E61">
        <v>327</v>
      </c>
      <c r="F61" t="s">
        <v>74</v>
      </c>
      <c r="G61" t="s">
        <v>73</v>
      </c>
      <c r="H61">
        <v>380</v>
      </c>
      <c r="I61">
        <v>1.324632158361428</v>
      </c>
      <c r="J61">
        <v>1.8252424453598971E-2</v>
      </c>
      <c r="K61">
        <v>0.52552479745480429</v>
      </c>
      <c r="L61">
        <v>2.751541284475528</v>
      </c>
    </row>
    <row r="62" spans="1:12" s="58" customFormat="1">
      <c r="A62" t="s">
        <v>258</v>
      </c>
      <c r="B62" t="s">
        <v>272</v>
      </c>
      <c r="C62">
        <v>23031</v>
      </c>
      <c r="D62" t="s">
        <v>165</v>
      </c>
      <c r="E62">
        <v>327</v>
      </c>
      <c r="F62" t="s">
        <v>74</v>
      </c>
      <c r="G62" t="s">
        <v>70</v>
      </c>
      <c r="H62">
        <v>1</v>
      </c>
      <c r="I62">
        <v>1.289430524150885</v>
      </c>
      <c r="J62"/>
      <c r="K62">
        <v>1.289430524150885</v>
      </c>
      <c r="L62">
        <v>1.289430524150885</v>
      </c>
    </row>
    <row r="63" spans="1:12" s="58" customFormat="1">
      <c r="A63" t="s">
        <v>258</v>
      </c>
      <c r="B63" t="s">
        <v>272</v>
      </c>
      <c r="C63">
        <v>23031</v>
      </c>
      <c r="D63" t="s">
        <v>165</v>
      </c>
      <c r="E63">
        <v>327</v>
      </c>
      <c r="F63" t="s">
        <v>74</v>
      </c>
      <c r="G63" t="s">
        <v>71</v>
      </c>
      <c r="H63">
        <v>1</v>
      </c>
      <c r="I63">
        <v>2.086808532865104</v>
      </c>
      <c r="J63"/>
      <c r="K63">
        <v>2.086808532865104</v>
      </c>
      <c r="L63">
        <v>2.086808532865104</v>
      </c>
    </row>
    <row r="64" spans="1:12" s="58" customFormat="1">
      <c r="A64" t="s">
        <v>258</v>
      </c>
      <c r="B64" t="s">
        <v>272</v>
      </c>
      <c r="C64">
        <v>23031</v>
      </c>
      <c r="D64" t="s">
        <v>165</v>
      </c>
      <c r="E64">
        <v>327</v>
      </c>
      <c r="F64" t="s">
        <v>74</v>
      </c>
      <c r="G64" t="s">
        <v>72</v>
      </c>
      <c r="H64">
        <v>380</v>
      </c>
      <c r="I64">
        <v>0.62876314720619064</v>
      </c>
      <c r="J64">
        <v>1.657948396326062E-2</v>
      </c>
      <c r="K64">
        <v>-8.5994317453842159E-2</v>
      </c>
      <c r="L64">
        <v>1.6577644911918139</v>
      </c>
    </row>
    <row r="65" spans="1:12" s="58" customFormat="1">
      <c r="A65" t="s">
        <v>258</v>
      </c>
      <c r="B65" t="s">
        <v>272</v>
      </c>
      <c r="C65">
        <v>23031</v>
      </c>
      <c r="D65" t="s">
        <v>165</v>
      </c>
      <c r="E65">
        <v>327</v>
      </c>
      <c r="F65" t="s">
        <v>74</v>
      </c>
      <c r="G65" t="s">
        <v>73</v>
      </c>
      <c r="H65">
        <v>380</v>
      </c>
      <c r="I65">
        <v>1.324632158361428</v>
      </c>
      <c r="J65">
        <v>1.8252424453598971E-2</v>
      </c>
      <c r="K65">
        <v>0.52552479745480429</v>
      </c>
      <c r="L65">
        <v>2.751541284475528</v>
      </c>
    </row>
    <row r="66" spans="1:12" s="58" customFormat="1">
      <c r="A66" t="s">
        <v>258</v>
      </c>
      <c r="B66" t="s">
        <v>259</v>
      </c>
      <c r="C66">
        <v>23001</v>
      </c>
      <c r="D66" t="s">
        <v>136</v>
      </c>
      <c r="E66">
        <v>340</v>
      </c>
      <c r="F66" t="s">
        <v>76</v>
      </c>
      <c r="G66" t="s">
        <v>77</v>
      </c>
      <c r="H66">
        <v>1</v>
      </c>
      <c r="I66">
        <v>0.46134973020855929</v>
      </c>
      <c r="J66"/>
      <c r="K66">
        <v>0.46134973020855929</v>
      </c>
      <c r="L66">
        <v>0.46134973020855929</v>
      </c>
    </row>
    <row r="67" spans="1:12" s="58" customFormat="1">
      <c r="A67" t="s">
        <v>258</v>
      </c>
      <c r="B67" t="s">
        <v>259</v>
      </c>
      <c r="C67">
        <v>23001</v>
      </c>
      <c r="D67" t="s">
        <v>136</v>
      </c>
      <c r="E67">
        <v>340</v>
      </c>
      <c r="F67" t="s">
        <v>76</v>
      </c>
      <c r="G67" t="s">
        <v>78</v>
      </c>
      <c r="H67">
        <v>1</v>
      </c>
      <c r="I67">
        <v>0.52953547751244634</v>
      </c>
      <c r="J67"/>
      <c r="K67">
        <v>0.52953547751244634</v>
      </c>
      <c r="L67">
        <v>0.52953547751244634</v>
      </c>
    </row>
    <row r="68" spans="1:12" s="58" customFormat="1">
      <c r="A68" t="s">
        <v>258</v>
      </c>
      <c r="B68" t="s">
        <v>259</v>
      </c>
      <c r="C68">
        <v>23001</v>
      </c>
      <c r="D68" t="s">
        <v>136</v>
      </c>
      <c r="E68">
        <v>340</v>
      </c>
      <c r="F68" t="s">
        <v>76</v>
      </c>
      <c r="G68" t="s">
        <v>79</v>
      </c>
      <c r="H68">
        <v>380</v>
      </c>
      <c r="I68">
        <v>0.21029227401700751</v>
      </c>
      <c r="J68">
        <v>8.8013789483041595E-3</v>
      </c>
      <c r="K68">
        <v>-5.8788858125484657E-2</v>
      </c>
      <c r="L68">
        <v>0.83895354188149951</v>
      </c>
    </row>
    <row r="69" spans="1:12" s="58" customFormat="1">
      <c r="A69" t="s">
        <v>258</v>
      </c>
      <c r="B69" t="s">
        <v>259</v>
      </c>
      <c r="C69">
        <v>23001</v>
      </c>
      <c r="D69" t="s">
        <v>136</v>
      </c>
      <c r="E69">
        <v>340</v>
      </c>
      <c r="F69" t="s">
        <v>76</v>
      </c>
      <c r="G69" t="s">
        <v>80</v>
      </c>
      <c r="H69">
        <v>380</v>
      </c>
      <c r="I69">
        <v>0.15171349123279049</v>
      </c>
      <c r="J69">
        <v>7.6840618527439361E-3</v>
      </c>
      <c r="K69">
        <v>-8.2812156090759384E-2</v>
      </c>
      <c r="L69">
        <v>0.75496413783715177</v>
      </c>
    </row>
    <row r="70" spans="1:12" s="58" customFormat="1">
      <c r="A70" t="s">
        <v>258</v>
      </c>
      <c r="B70" t="s">
        <v>259</v>
      </c>
      <c r="C70">
        <v>23001</v>
      </c>
      <c r="D70" t="s">
        <v>136</v>
      </c>
      <c r="E70">
        <v>340</v>
      </c>
      <c r="F70" t="s">
        <v>76</v>
      </c>
      <c r="G70" t="s">
        <v>81</v>
      </c>
      <c r="H70">
        <v>1</v>
      </c>
      <c r="I70">
        <v>0.1102985487467185</v>
      </c>
      <c r="J70"/>
      <c r="K70">
        <v>0.1102985487467185</v>
      </c>
      <c r="L70">
        <v>0.1102985487467185</v>
      </c>
    </row>
    <row r="71" spans="1:12" s="58" customFormat="1">
      <c r="A71" t="s">
        <v>258</v>
      </c>
      <c r="B71" t="s">
        <v>259</v>
      </c>
      <c r="C71">
        <v>23001</v>
      </c>
      <c r="D71" t="s">
        <v>136</v>
      </c>
      <c r="E71">
        <v>340</v>
      </c>
      <c r="F71" t="s">
        <v>76</v>
      </c>
      <c r="G71" t="s">
        <v>82</v>
      </c>
      <c r="H71">
        <v>1</v>
      </c>
      <c r="I71">
        <v>0.1747769791797821</v>
      </c>
      <c r="J71"/>
      <c r="K71">
        <v>0.1747769791797821</v>
      </c>
      <c r="L71">
        <v>0.1747769791797821</v>
      </c>
    </row>
    <row r="72" spans="1:12" s="58" customFormat="1">
      <c r="A72" t="s">
        <v>258</v>
      </c>
      <c r="B72" t="s">
        <v>259</v>
      </c>
      <c r="C72">
        <v>23001</v>
      </c>
      <c r="D72" t="s">
        <v>136</v>
      </c>
      <c r="E72">
        <v>340</v>
      </c>
      <c r="F72" t="s">
        <v>76</v>
      </c>
      <c r="G72" t="s">
        <v>83</v>
      </c>
      <c r="H72">
        <v>380</v>
      </c>
      <c r="I72">
        <v>0.10266674091844349</v>
      </c>
      <c r="J72">
        <v>4.742027579655513E-3</v>
      </c>
      <c r="K72">
        <v>-3.3083508536242527E-2</v>
      </c>
      <c r="L72">
        <v>0.45339427825308382</v>
      </c>
    </row>
    <row r="73" spans="1:12" s="58" customFormat="1">
      <c r="A73" t="s">
        <v>258</v>
      </c>
      <c r="B73" t="s">
        <v>259</v>
      </c>
      <c r="C73">
        <v>23001</v>
      </c>
      <c r="D73" t="s">
        <v>136</v>
      </c>
      <c r="E73">
        <v>340</v>
      </c>
      <c r="F73" t="s">
        <v>76</v>
      </c>
      <c r="G73" t="s">
        <v>84</v>
      </c>
      <c r="H73">
        <v>380</v>
      </c>
      <c r="I73">
        <v>8.3476702185436791E-2</v>
      </c>
      <c r="J73">
        <v>4.5394843197319127E-3</v>
      </c>
      <c r="K73">
        <v>-4.1018140001828837E-2</v>
      </c>
      <c r="L73">
        <v>0.52539436857604083</v>
      </c>
    </row>
    <row r="74" spans="1:12" s="58" customFormat="1">
      <c r="A74" t="s">
        <v>258</v>
      </c>
      <c r="B74" t="s">
        <v>260</v>
      </c>
      <c r="C74">
        <v>23003</v>
      </c>
      <c r="D74" t="s">
        <v>136</v>
      </c>
      <c r="E74">
        <v>340</v>
      </c>
      <c r="F74" t="s">
        <v>76</v>
      </c>
      <c r="G74" t="s">
        <v>77</v>
      </c>
      <c r="H74">
        <v>1</v>
      </c>
      <c r="I74">
        <v>0.46134973020855929</v>
      </c>
      <c r="J74"/>
      <c r="K74">
        <v>0.46134973020855929</v>
      </c>
      <c r="L74">
        <v>0.46134973020855929</v>
      </c>
    </row>
    <row r="75" spans="1:12" s="58" customFormat="1">
      <c r="A75" t="s">
        <v>258</v>
      </c>
      <c r="B75" t="s">
        <v>260</v>
      </c>
      <c r="C75">
        <v>23003</v>
      </c>
      <c r="D75" t="s">
        <v>136</v>
      </c>
      <c r="E75">
        <v>340</v>
      </c>
      <c r="F75" t="s">
        <v>76</v>
      </c>
      <c r="G75" t="s">
        <v>78</v>
      </c>
      <c r="H75">
        <v>1</v>
      </c>
      <c r="I75">
        <v>0.52953547751244634</v>
      </c>
      <c r="J75"/>
      <c r="K75">
        <v>0.52953547751244634</v>
      </c>
      <c r="L75">
        <v>0.52953547751244634</v>
      </c>
    </row>
    <row r="76" spans="1:12" s="58" customFormat="1">
      <c r="A76" t="s">
        <v>258</v>
      </c>
      <c r="B76" t="s">
        <v>260</v>
      </c>
      <c r="C76">
        <v>23003</v>
      </c>
      <c r="D76" t="s">
        <v>136</v>
      </c>
      <c r="E76">
        <v>340</v>
      </c>
      <c r="F76" t="s">
        <v>76</v>
      </c>
      <c r="G76" t="s">
        <v>79</v>
      </c>
      <c r="H76">
        <v>380</v>
      </c>
      <c r="I76">
        <v>0.21029227401700751</v>
      </c>
      <c r="J76">
        <v>8.8013789483041595E-3</v>
      </c>
      <c r="K76">
        <v>-5.8788858125484657E-2</v>
      </c>
      <c r="L76">
        <v>0.83895354188149951</v>
      </c>
    </row>
    <row r="77" spans="1:12" s="58" customFormat="1">
      <c r="A77" t="s">
        <v>258</v>
      </c>
      <c r="B77" t="s">
        <v>260</v>
      </c>
      <c r="C77">
        <v>23003</v>
      </c>
      <c r="D77" t="s">
        <v>136</v>
      </c>
      <c r="E77">
        <v>340</v>
      </c>
      <c r="F77" t="s">
        <v>76</v>
      </c>
      <c r="G77" t="s">
        <v>80</v>
      </c>
      <c r="H77">
        <v>380</v>
      </c>
      <c r="I77">
        <v>0.15171349123279049</v>
      </c>
      <c r="J77">
        <v>7.6840618527439361E-3</v>
      </c>
      <c r="K77">
        <v>-8.2812156090759384E-2</v>
      </c>
      <c r="L77">
        <v>0.75496413783715177</v>
      </c>
    </row>
    <row r="78" spans="1:12" s="58" customFormat="1">
      <c r="A78" t="s">
        <v>258</v>
      </c>
      <c r="B78" t="s">
        <v>260</v>
      </c>
      <c r="C78">
        <v>23003</v>
      </c>
      <c r="D78" t="s">
        <v>136</v>
      </c>
      <c r="E78">
        <v>340</v>
      </c>
      <c r="F78" t="s">
        <v>76</v>
      </c>
      <c r="G78" t="s">
        <v>81</v>
      </c>
      <c r="H78">
        <v>1</v>
      </c>
      <c r="I78">
        <v>0.1102985487467185</v>
      </c>
      <c r="J78"/>
      <c r="K78">
        <v>0.1102985487467185</v>
      </c>
      <c r="L78">
        <v>0.1102985487467185</v>
      </c>
    </row>
    <row r="79" spans="1:12" s="58" customFormat="1">
      <c r="A79" t="s">
        <v>258</v>
      </c>
      <c r="B79" t="s">
        <v>260</v>
      </c>
      <c r="C79">
        <v>23003</v>
      </c>
      <c r="D79" t="s">
        <v>136</v>
      </c>
      <c r="E79">
        <v>340</v>
      </c>
      <c r="F79" t="s">
        <v>76</v>
      </c>
      <c r="G79" t="s">
        <v>82</v>
      </c>
      <c r="H79">
        <v>1</v>
      </c>
      <c r="I79">
        <v>0.1747769791797821</v>
      </c>
      <c r="J79"/>
      <c r="K79">
        <v>0.1747769791797821</v>
      </c>
      <c r="L79">
        <v>0.1747769791797821</v>
      </c>
    </row>
    <row r="80" spans="1:12" s="58" customFormat="1">
      <c r="A80" t="s">
        <v>258</v>
      </c>
      <c r="B80" t="s">
        <v>260</v>
      </c>
      <c r="C80">
        <v>23003</v>
      </c>
      <c r="D80" t="s">
        <v>136</v>
      </c>
      <c r="E80">
        <v>340</v>
      </c>
      <c r="F80" t="s">
        <v>76</v>
      </c>
      <c r="G80" t="s">
        <v>83</v>
      </c>
      <c r="H80">
        <v>380</v>
      </c>
      <c r="I80">
        <v>0.10266674091844349</v>
      </c>
      <c r="J80">
        <v>4.742027579655513E-3</v>
      </c>
      <c r="K80">
        <v>-3.3083508536242527E-2</v>
      </c>
      <c r="L80">
        <v>0.45339427825308382</v>
      </c>
    </row>
    <row r="81" spans="1:12" s="58" customFormat="1">
      <c r="A81" t="s">
        <v>258</v>
      </c>
      <c r="B81" t="s">
        <v>260</v>
      </c>
      <c r="C81">
        <v>23003</v>
      </c>
      <c r="D81" t="s">
        <v>136</v>
      </c>
      <c r="E81">
        <v>340</v>
      </c>
      <c r="F81" t="s">
        <v>76</v>
      </c>
      <c r="G81" t="s">
        <v>84</v>
      </c>
      <c r="H81">
        <v>380</v>
      </c>
      <c r="I81">
        <v>8.3476702185436791E-2</v>
      </c>
      <c r="J81">
        <v>4.5394843197319127E-3</v>
      </c>
      <c r="K81">
        <v>-4.1018140001828837E-2</v>
      </c>
      <c r="L81">
        <v>0.52539436857604083</v>
      </c>
    </row>
    <row r="82" spans="1:12" s="58" customFormat="1">
      <c r="A82" t="s">
        <v>258</v>
      </c>
      <c r="B82" t="s">
        <v>261</v>
      </c>
      <c r="C82">
        <v>23005</v>
      </c>
      <c r="D82" t="s">
        <v>136</v>
      </c>
      <c r="E82">
        <v>340</v>
      </c>
      <c r="F82" t="s">
        <v>76</v>
      </c>
      <c r="G82" t="s">
        <v>77</v>
      </c>
      <c r="H82">
        <v>1</v>
      </c>
      <c r="I82">
        <v>0.46134973020855929</v>
      </c>
      <c r="J82"/>
      <c r="K82">
        <v>0.46134973020855929</v>
      </c>
      <c r="L82">
        <v>0.46134973020855929</v>
      </c>
    </row>
    <row r="83" spans="1:12" s="58" customFormat="1">
      <c r="A83" t="s">
        <v>258</v>
      </c>
      <c r="B83" t="s">
        <v>261</v>
      </c>
      <c r="C83">
        <v>23005</v>
      </c>
      <c r="D83" t="s">
        <v>136</v>
      </c>
      <c r="E83">
        <v>340</v>
      </c>
      <c r="F83" t="s">
        <v>76</v>
      </c>
      <c r="G83" t="s">
        <v>78</v>
      </c>
      <c r="H83">
        <v>1</v>
      </c>
      <c r="I83">
        <v>0.52953547751244634</v>
      </c>
      <c r="J83"/>
      <c r="K83">
        <v>0.52953547751244634</v>
      </c>
      <c r="L83">
        <v>0.52953547751244634</v>
      </c>
    </row>
    <row r="84" spans="1:12" s="58" customFormat="1">
      <c r="A84" t="s">
        <v>258</v>
      </c>
      <c r="B84" t="s">
        <v>261</v>
      </c>
      <c r="C84">
        <v>23005</v>
      </c>
      <c r="D84" t="s">
        <v>136</v>
      </c>
      <c r="E84">
        <v>340</v>
      </c>
      <c r="F84" t="s">
        <v>76</v>
      </c>
      <c r="G84" t="s">
        <v>79</v>
      </c>
      <c r="H84">
        <v>380</v>
      </c>
      <c r="I84">
        <v>0.21029227401700751</v>
      </c>
      <c r="J84">
        <v>8.8013789483041595E-3</v>
      </c>
      <c r="K84">
        <v>-5.8788858125484657E-2</v>
      </c>
      <c r="L84">
        <v>0.83895354188149951</v>
      </c>
    </row>
    <row r="85" spans="1:12" s="58" customFormat="1">
      <c r="A85" t="s">
        <v>258</v>
      </c>
      <c r="B85" t="s">
        <v>261</v>
      </c>
      <c r="C85">
        <v>23005</v>
      </c>
      <c r="D85" t="s">
        <v>136</v>
      </c>
      <c r="E85">
        <v>340</v>
      </c>
      <c r="F85" t="s">
        <v>76</v>
      </c>
      <c r="G85" t="s">
        <v>80</v>
      </c>
      <c r="H85">
        <v>380</v>
      </c>
      <c r="I85">
        <v>0.15171349123279049</v>
      </c>
      <c r="J85">
        <v>7.6840618527439361E-3</v>
      </c>
      <c r="K85">
        <v>-8.2812156090759384E-2</v>
      </c>
      <c r="L85">
        <v>0.75496413783715177</v>
      </c>
    </row>
    <row r="86" spans="1:12" s="58" customFormat="1">
      <c r="A86" t="s">
        <v>258</v>
      </c>
      <c r="B86" t="s">
        <v>261</v>
      </c>
      <c r="C86">
        <v>23005</v>
      </c>
      <c r="D86" t="s">
        <v>136</v>
      </c>
      <c r="E86">
        <v>340</v>
      </c>
      <c r="F86" t="s">
        <v>76</v>
      </c>
      <c r="G86" t="s">
        <v>81</v>
      </c>
      <c r="H86">
        <v>1</v>
      </c>
      <c r="I86">
        <v>0.1102985487467185</v>
      </c>
      <c r="J86"/>
      <c r="K86">
        <v>0.1102985487467185</v>
      </c>
      <c r="L86">
        <v>0.1102985487467185</v>
      </c>
    </row>
    <row r="87" spans="1:12" s="58" customFormat="1">
      <c r="A87" t="s">
        <v>258</v>
      </c>
      <c r="B87" t="s">
        <v>261</v>
      </c>
      <c r="C87">
        <v>23005</v>
      </c>
      <c r="D87" t="s">
        <v>136</v>
      </c>
      <c r="E87">
        <v>340</v>
      </c>
      <c r="F87" t="s">
        <v>76</v>
      </c>
      <c r="G87" t="s">
        <v>82</v>
      </c>
      <c r="H87">
        <v>1</v>
      </c>
      <c r="I87">
        <v>0.1747769791797821</v>
      </c>
      <c r="J87"/>
      <c r="K87">
        <v>0.1747769791797821</v>
      </c>
      <c r="L87">
        <v>0.1747769791797821</v>
      </c>
    </row>
    <row r="88" spans="1:12" s="58" customFormat="1">
      <c r="A88" t="s">
        <v>258</v>
      </c>
      <c r="B88" t="s">
        <v>261</v>
      </c>
      <c r="C88">
        <v>23005</v>
      </c>
      <c r="D88" t="s">
        <v>136</v>
      </c>
      <c r="E88">
        <v>340</v>
      </c>
      <c r="F88" t="s">
        <v>76</v>
      </c>
      <c r="G88" t="s">
        <v>83</v>
      </c>
      <c r="H88">
        <v>380</v>
      </c>
      <c r="I88">
        <v>0.10266674091844349</v>
      </c>
      <c r="J88">
        <v>4.742027579655513E-3</v>
      </c>
      <c r="K88">
        <v>-3.3083508536242527E-2</v>
      </c>
      <c r="L88">
        <v>0.45339427825308382</v>
      </c>
    </row>
    <row r="89" spans="1:12" s="58" customFormat="1">
      <c r="A89" t="s">
        <v>258</v>
      </c>
      <c r="B89" t="s">
        <v>261</v>
      </c>
      <c r="C89">
        <v>23005</v>
      </c>
      <c r="D89" t="s">
        <v>136</v>
      </c>
      <c r="E89">
        <v>340</v>
      </c>
      <c r="F89" t="s">
        <v>76</v>
      </c>
      <c r="G89" t="s">
        <v>84</v>
      </c>
      <c r="H89">
        <v>380</v>
      </c>
      <c r="I89">
        <v>8.3476702185436791E-2</v>
      </c>
      <c r="J89">
        <v>4.5394843197319127E-3</v>
      </c>
      <c r="K89">
        <v>-4.1018140001828837E-2</v>
      </c>
      <c r="L89">
        <v>0.52539436857604083</v>
      </c>
    </row>
    <row r="90" spans="1:12" s="58" customFormat="1">
      <c r="A90" t="s">
        <v>258</v>
      </c>
      <c r="B90" t="s">
        <v>262</v>
      </c>
      <c r="C90">
        <v>23007</v>
      </c>
      <c r="D90" t="s">
        <v>136</v>
      </c>
      <c r="E90">
        <v>340</v>
      </c>
      <c r="F90" t="s">
        <v>76</v>
      </c>
      <c r="G90" t="s">
        <v>77</v>
      </c>
      <c r="H90">
        <v>1</v>
      </c>
      <c r="I90">
        <v>0.46134973020855929</v>
      </c>
      <c r="J90"/>
      <c r="K90">
        <v>0.46134973020855929</v>
      </c>
      <c r="L90">
        <v>0.46134973020855929</v>
      </c>
    </row>
    <row r="91" spans="1:12" s="58" customFormat="1">
      <c r="A91" t="s">
        <v>258</v>
      </c>
      <c r="B91" t="s">
        <v>262</v>
      </c>
      <c r="C91">
        <v>23007</v>
      </c>
      <c r="D91" t="s">
        <v>136</v>
      </c>
      <c r="E91">
        <v>340</v>
      </c>
      <c r="F91" t="s">
        <v>76</v>
      </c>
      <c r="G91" t="s">
        <v>78</v>
      </c>
      <c r="H91">
        <v>1</v>
      </c>
      <c r="I91">
        <v>0.52953547751244634</v>
      </c>
      <c r="J91"/>
      <c r="K91">
        <v>0.52953547751244634</v>
      </c>
      <c r="L91">
        <v>0.52953547751244634</v>
      </c>
    </row>
    <row r="92" spans="1:12" s="58" customFormat="1">
      <c r="A92" t="s">
        <v>258</v>
      </c>
      <c r="B92" t="s">
        <v>262</v>
      </c>
      <c r="C92">
        <v>23007</v>
      </c>
      <c r="D92" t="s">
        <v>136</v>
      </c>
      <c r="E92">
        <v>340</v>
      </c>
      <c r="F92" t="s">
        <v>76</v>
      </c>
      <c r="G92" t="s">
        <v>79</v>
      </c>
      <c r="H92">
        <v>380</v>
      </c>
      <c r="I92">
        <v>0.21029227401700751</v>
      </c>
      <c r="J92">
        <v>8.8013789483041595E-3</v>
      </c>
      <c r="K92">
        <v>-5.8788858125484657E-2</v>
      </c>
      <c r="L92">
        <v>0.83895354188149951</v>
      </c>
    </row>
    <row r="93" spans="1:12" s="58" customFormat="1">
      <c r="A93" t="s">
        <v>258</v>
      </c>
      <c r="B93" t="s">
        <v>262</v>
      </c>
      <c r="C93">
        <v>23007</v>
      </c>
      <c r="D93" t="s">
        <v>136</v>
      </c>
      <c r="E93">
        <v>340</v>
      </c>
      <c r="F93" t="s">
        <v>76</v>
      </c>
      <c r="G93" t="s">
        <v>80</v>
      </c>
      <c r="H93">
        <v>380</v>
      </c>
      <c r="I93">
        <v>0.15171349123279049</v>
      </c>
      <c r="J93">
        <v>7.6840618527439361E-3</v>
      </c>
      <c r="K93">
        <v>-8.2812156090759384E-2</v>
      </c>
      <c r="L93">
        <v>0.75496413783715177</v>
      </c>
    </row>
    <row r="94" spans="1:12" s="58" customFormat="1">
      <c r="A94" t="s">
        <v>258</v>
      </c>
      <c r="B94" t="s">
        <v>262</v>
      </c>
      <c r="C94">
        <v>23007</v>
      </c>
      <c r="D94" t="s">
        <v>136</v>
      </c>
      <c r="E94">
        <v>340</v>
      </c>
      <c r="F94" t="s">
        <v>76</v>
      </c>
      <c r="G94" t="s">
        <v>81</v>
      </c>
      <c r="H94">
        <v>1</v>
      </c>
      <c r="I94">
        <v>0.1102985487467185</v>
      </c>
      <c r="J94"/>
      <c r="K94">
        <v>0.1102985487467185</v>
      </c>
      <c r="L94">
        <v>0.1102985487467185</v>
      </c>
    </row>
    <row r="95" spans="1:12" s="58" customFormat="1">
      <c r="A95" t="s">
        <v>258</v>
      </c>
      <c r="B95" t="s">
        <v>262</v>
      </c>
      <c r="C95">
        <v>23007</v>
      </c>
      <c r="D95" t="s">
        <v>136</v>
      </c>
      <c r="E95">
        <v>340</v>
      </c>
      <c r="F95" t="s">
        <v>76</v>
      </c>
      <c r="G95" t="s">
        <v>82</v>
      </c>
      <c r="H95">
        <v>1</v>
      </c>
      <c r="I95">
        <v>0.1747769791797821</v>
      </c>
      <c r="J95"/>
      <c r="K95">
        <v>0.1747769791797821</v>
      </c>
      <c r="L95">
        <v>0.1747769791797821</v>
      </c>
    </row>
    <row r="96" spans="1:12" s="58" customFormat="1">
      <c r="A96" t="s">
        <v>258</v>
      </c>
      <c r="B96" t="s">
        <v>262</v>
      </c>
      <c r="C96">
        <v>23007</v>
      </c>
      <c r="D96" t="s">
        <v>136</v>
      </c>
      <c r="E96">
        <v>340</v>
      </c>
      <c r="F96" t="s">
        <v>76</v>
      </c>
      <c r="G96" t="s">
        <v>83</v>
      </c>
      <c r="H96">
        <v>380</v>
      </c>
      <c r="I96">
        <v>0.10266674091844349</v>
      </c>
      <c r="J96">
        <v>4.742027579655513E-3</v>
      </c>
      <c r="K96">
        <v>-3.3083508536242527E-2</v>
      </c>
      <c r="L96">
        <v>0.45339427825308382</v>
      </c>
    </row>
    <row r="97" spans="1:12" s="58" customFormat="1">
      <c r="A97" t="s">
        <v>258</v>
      </c>
      <c r="B97" t="s">
        <v>262</v>
      </c>
      <c r="C97">
        <v>23007</v>
      </c>
      <c r="D97" t="s">
        <v>136</v>
      </c>
      <c r="E97">
        <v>340</v>
      </c>
      <c r="F97" t="s">
        <v>76</v>
      </c>
      <c r="G97" t="s">
        <v>84</v>
      </c>
      <c r="H97">
        <v>380</v>
      </c>
      <c r="I97">
        <v>8.3476702185436791E-2</v>
      </c>
      <c r="J97">
        <v>4.5394843197319127E-3</v>
      </c>
      <c r="K97">
        <v>-4.1018140001828837E-2</v>
      </c>
      <c r="L97">
        <v>0.52539436857604083</v>
      </c>
    </row>
    <row r="98" spans="1:12" s="58" customFormat="1">
      <c r="A98" t="s">
        <v>258</v>
      </c>
      <c r="B98" t="s">
        <v>263</v>
      </c>
      <c r="C98">
        <v>23009</v>
      </c>
      <c r="D98" t="s">
        <v>136</v>
      </c>
      <c r="E98">
        <v>340</v>
      </c>
      <c r="F98" t="s">
        <v>76</v>
      </c>
      <c r="G98" t="s">
        <v>77</v>
      </c>
      <c r="H98">
        <v>1</v>
      </c>
      <c r="I98">
        <v>0.46134973020855929</v>
      </c>
      <c r="J98"/>
      <c r="K98">
        <v>0.46134973020855929</v>
      </c>
      <c r="L98">
        <v>0.46134973020855929</v>
      </c>
    </row>
    <row r="99" spans="1:12" s="58" customFormat="1">
      <c r="A99" t="s">
        <v>258</v>
      </c>
      <c r="B99" t="s">
        <v>263</v>
      </c>
      <c r="C99">
        <v>23009</v>
      </c>
      <c r="D99" t="s">
        <v>136</v>
      </c>
      <c r="E99">
        <v>340</v>
      </c>
      <c r="F99" t="s">
        <v>76</v>
      </c>
      <c r="G99" t="s">
        <v>78</v>
      </c>
      <c r="H99">
        <v>1</v>
      </c>
      <c r="I99">
        <v>0.52953547751244634</v>
      </c>
      <c r="J99"/>
      <c r="K99">
        <v>0.52953547751244634</v>
      </c>
      <c r="L99">
        <v>0.52953547751244634</v>
      </c>
    </row>
    <row r="100" spans="1:12" s="58" customFormat="1">
      <c r="A100" t="s">
        <v>258</v>
      </c>
      <c r="B100" t="s">
        <v>263</v>
      </c>
      <c r="C100">
        <v>23009</v>
      </c>
      <c r="D100" t="s">
        <v>136</v>
      </c>
      <c r="E100">
        <v>340</v>
      </c>
      <c r="F100" t="s">
        <v>76</v>
      </c>
      <c r="G100" t="s">
        <v>79</v>
      </c>
      <c r="H100">
        <v>380</v>
      </c>
      <c r="I100">
        <v>0.21029227401700751</v>
      </c>
      <c r="J100">
        <v>8.8013789483041595E-3</v>
      </c>
      <c r="K100">
        <v>-5.8788858125484657E-2</v>
      </c>
      <c r="L100">
        <v>0.83895354188149951</v>
      </c>
    </row>
    <row r="101" spans="1:12" s="58" customFormat="1">
      <c r="A101" t="s">
        <v>258</v>
      </c>
      <c r="B101" t="s">
        <v>263</v>
      </c>
      <c r="C101">
        <v>23009</v>
      </c>
      <c r="D101" t="s">
        <v>136</v>
      </c>
      <c r="E101">
        <v>340</v>
      </c>
      <c r="F101" t="s">
        <v>76</v>
      </c>
      <c r="G101" t="s">
        <v>80</v>
      </c>
      <c r="H101">
        <v>380</v>
      </c>
      <c r="I101">
        <v>0.15171349123279049</v>
      </c>
      <c r="J101">
        <v>7.6840618527439361E-3</v>
      </c>
      <c r="K101">
        <v>-8.2812156090759384E-2</v>
      </c>
      <c r="L101">
        <v>0.75496413783715177</v>
      </c>
    </row>
    <row r="102" spans="1:12" s="58" customFormat="1">
      <c r="A102" t="s">
        <v>258</v>
      </c>
      <c r="B102" t="s">
        <v>263</v>
      </c>
      <c r="C102">
        <v>23009</v>
      </c>
      <c r="D102" t="s">
        <v>136</v>
      </c>
      <c r="E102">
        <v>340</v>
      </c>
      <c r="F102" t="s">
        <v>76</v>
      </c>
      <c r="G102" t="s">
        <v>81</v>
      </c>
      <c r="H102">
        <v>1</v>
      </c>
      <c r="I102">
        <v>0.1102985487467185</v>
      </c>
      <c r="J102"/>
      <c r="K102">
        <v>0.1102985487467185</v>
      </c>
      <c r="L102">
        <v>0.1102985487467185</v>
      </c>
    </row>
    <row r="103" spans="1:12" s="58" customFormat="1">
      <c r="A103" t="s">
        <v>258</v>
      </c>
      <c r="B103" t="s">
        <v>263</v>
      </c>
      <c r="C103">
        <v>23009</v>
      </c>
      <c r="D103" t="s">
        <v>136</v>
      </c>
      <c r="E103">
        <v>340</v>
      </c>
      <c r="F103" t="s">
        <v>76</v>
      </c>
      <c r="G103" t="s">
        <v>82</v>
      </c>
      <c r="H103">
        <v>1</v>
      </c>
      <c r="I103">
        <v>0.1747769791797821</v>
      </c>
      <c r="J103"/>
      <c r="K103">
        <v>0.1747769791797821</v>
      </c>
      <c r="L103">
        <v>0.1747769791797821</v>
      </c>
    </row>
    <row r="104" spans="1:12" s="58" customFormat="1">
      <c r="A104" t="s">
        <v>258</v>
      </c>
      <c r="B104" t="s">
        <v>263</v>
      </c>
      <c r="C104">
        <v>23009</v>
      </c>
      <c r="D104" t="s">
        <v>136</v>
      </c>
      <c r="E104">
        <v>340</v>
      </c>
      <c r="F104" t="s">
        <v>76</v>
      </c>
      <c r="G104" t="s">
        <v>83</v>
      </c>
      <c r="H104">
        <v>380</v>
      </c>
      <c r="I104">
        <v>0.10266674091844349</v>
      </c>
      <c r="J104">
        <v>4.742027579655513E-3</v>
      </c>
      <c r="K104">
        <v>-3.3083508536242527E-2</v>
      </c>
      <c r="L104">
        <v>0.45339427825308382</v>
      </c>
    </row>
    <row r="105" spans="1:12" s="58" customFormat="1">
      <c r="A105" t="s">
        <v>258</v>
      </c>
      <c r="B105" t="s">
        <v>263</v>
      </c>
      <c r="C105">
        <v>23009</v>
      </c>
      <c r="D105" t="s">
        <v>136</v>
      </c>
      <c r="E105">
        <v>340</v>
      </c>
      <c r="F105" t="s">
        <v>76</v>
      </c>
      <c r="G105" t="s">
        <v>84</v>
      </c>
      <c r="H105">
        <v>380</v>
      </c>
      <c r="I105">
        <v>8.3476702185436791E-2</v>
      </c>
      <c r="J105">
        <v>4.5394843197319127E-3</v>
      </c>
      <c r="K105">
        <v>-4.1018140001828837E-2</v>
      </c>
      <c r="L105">
        <v>0.52539436857604083</v>
      </c>
    </row>
    <row r="106" spans="1:12" s="58" customFormat="1">
      <c r="A106" t="s">
        <v>258</v>
      </c>
      <c r="B106" t="s">
        <v>264</v>
      </c>
      <c r="C106">
        <v>23011</v>
      </c>
      <c r="D106" t="s">
        <v>136</v>
      </c>
      <c r="E106">
        <v>340</v>
      </c>
      <c r="F106" t="s">
        <v>76</v>
      </c>
      <c r="G106" t="s">
        <v>77</v>
      </c>
      <c r="H106">
        <v>1</v>
      </c>
      <c r="I106">
        <v>0.46134973020855929</v>
      </c>
      <c r="J106"/>
      <c r="K106">
        <v>0.46134973020855929</v>
      </c>
      <c r="L106">
        <v>0.46134973020855929</v>
      </c>
    </row>
    <row r="107" spans="1:12" s="58" customFormat="1">
      <c r="A107" t="s">
        <v>258</v>
      </c>
      <c r="B107" t="s">
        <v>264</v>
      </c>
      <c r="C107">
        <v>23011</v>
      </c>
      <c r="D107" t="s">
        <v>136</v>
      </c>
      <c r="E107">
        <v>340</v>
      </c>
      <c r="F107" t="s">
        <v>76</v>
      </c>
      <c r="G107" t="s">
        <v>78</v>
      </c>
      <c r="H107">
        <v>1</v>
      </c>
      <c r="I107">
        <v>0.52953547751244634</v>
      </c>
      <c r="J107"/>
      <c r="K107">
        <v>0.52953547751244634</v>
      </c>
      <c r="L107">
        <v>0.52953547751244634</v>
      </c>
    </row>
    <row r="108" spans="1:12" s="58" customFormat="1">
      <c r="A108" t="s">
        <v>258</v>
      </c>
      <c r="B108" t="s">
        <v>264</v>
      </c>
      <c r="C108">
        <v>23011</v>
      </c>
      <c r="D108" t="s">
        <v>136</v>
      </c>
      <c r="E108">
        <v>340</v>
      </c>
      <c r="F108" t="s">
        <v>76</v>
      </c>
      <c r="G108" t="s">
        <v>79</v>
      </c>
      <c r="H108">
        <v>380</v>
      </c>
      <c r="I108">
        <v>0.21029227401700751</v>
      </c>
      <c r="J108">
        <v>8.8013789483041595E-3</v>
      </c>
      <c r="K108">
        <v>-5.8788858125484657E-2</v>
      </c>
      <c r="L108">
        <v>0.83895354188149951</v>
      </c>
    </row>
    <row r="109" spans="1:12" s="58" customFormat="1">
      <c r="A109" t="s">
        <v>258</v>
      </c>
      <c r="B109" t="s">
        <v>264</v>
      </c>
      <c r="C109">
        <v>23011</v>
      </c>
      <c r="D109" t="s">
        <v>136</v>
      </c>
      <c r="E109">
        <v>340</v>
      </c>
      <c r="F109" t="s">
        <v>76</v>
      </c>
      <c r="G109" t="s">
        <v>80</v>
      </c>
      <c r="H109">
        <v>380</v>
      </c>
      <c r="I109">
        <v>0.15171349123279049</v>
      </c>
      <c r="J109">
        <v>7.6840618527439361E-3</v>
      </c>
      <c r="K109">
        <v>-8.2812156090759384E-2</v>
      </c>
      <c r="L109">
        <v>0.75496413783715177</v>
      </c>
    </row>
    <row r="110" spans="1:12" s="58" customFormat="1">
      <c r="A110" t="s">
        <v>258</v>
      </c>
      <c r="B110" t="s">
        <v>264</v>
      </c>
      <c r="C110">
        <v>23011</v>
      </c>
      <c r="D110" t="s">
        <v>136</v>
      </c>
      <c r="E110">
        <v>340</v>
      </c>
      <c r="F110" t="s">
        <v>76</v>
      </c>
      <c r="G110" t="s">
        <v>81</v>
      </c>
      <c r="H110">
        <v>1</v>
      </c>
      <c r="I110">
        <v>0.1102985487467185</v>
      </c>
      <c r="J110"/>
      <c r="K110">
        <v>0.1102985487467185</v>
      </c>
      <c r="L110">
        <v>0.1102985487467185</v>
      </c>
    </row>
    <row r="111" spans="1:12" s="58" customFormat="1">
      <c r="A111" t="s">
        <v>258</v>
      </c>
      <c r="B111" t="s">
        <v>264</v>
      </c>
      <c r="C111">
        <v>23011</v>
      </c>
      <c r="D111" t="s">
        <v>136</v>
      </c>
      <c r="E111">
        <v>340</v>
      </c>
      <c r="F111" t="s">
        <v>76</v>
      </c>
      <c r="G111" t="s">
        <v>82</v>
      </c>
      <c r="H111">
        <v>1</v>
      </c>
      <c r="I111">
        <v>0.1747769791797821</v>
      </c>
      <c r="J111"/>
      <c r="K111">
        <v>0.1747769791797821</v>
      </c>
      <c r="L111">
        <v>0.1747769791797821</v>
      </c>
    </row>
    <row r="112" spans="1:12" s="58" customFormat="1">
      <c r="A112" t="s">
        <v>258</v>
      </c>
      <c r="B112" t="s">
        <v>264</v>
      </c>
      <c r="C112">
        <v>23011</v>
      </c>
      <c r="D112" t="s">
        <v>136</v>
      </c>
      <c r="E112">
        <v>340</v>
      </c>
      <c r="F112" t="s">
        <v>76</v>
      </c>
      <c r="G112" t="s">
        <v>83</v>
      </c>
      <c r="H112">
        <v>380</v>
      </c>
      <c r="I112">
        <v>0.10266674091844349</v>
      </c>
      <c r="J112">
        <v>4.742027579655513E-3</v>
      </c>
      <c r="K112">
        <v>-3.3083508536242527E-2</v>
      </c>
      <c r="L112">
        <v>0.45339427825308382</v>
      </c>
    </row>
    <row r="113" spans="1:12" s="58" customFormat="1">
      <c r="A113" t="s">
        <v>258</v>
      </c>
      <c r="B113" t="s">
        <v>264</v>
      </c>
      <c r="C113">
        <v>23011</v>
      </c>
      <c r="D113" t="s">
        <v>136</v>
      </c>
      <c r="E113">
        <v>340</v>
      </c>
      <c r="F113" t="s">
        <v>76</v>
      </c>
      <c r="G113" t="s">
        <v>84</v>
      </c>
      <c r="H113">
        <v>380</v>
      </c>
      <c r="I113">
        <v>8.3476702185436791E-2</v>
      </c>
      <c r="J113">
        <v>4.5394843197319127E-3</v>
      </c>
      <c r="K113">
        <v>-4.1018140001828837E-2</v>
      </c>
      <c r="L113">
        <v>0.52539436857604083</v>
      </c>
    </row>
    <row r="114" spans="1:12" s="58" customFormat="1">
      <c r="A114" t="s">
        <v>258</v>
      </c>
      <c r="B114" t="s">
        <v>265</v>
      </c>
      <c r="C114">
        <v>23013</v>
      </c>
      <c r="D114" t="s">
        <v>136</v>
      </c>
      <c r="E114">
        <v>340</v>
      </c>
      <c r="F114" t="s">
        <v>76</v>
      </c>
      <c r="G114" t="s">
        <v>77</v>
      </c>
      <c r="H114">
        <v>1</v>
      </c>
      <c r="I114">
        <v>0.46134973020855929</v>
      </c>
      <c r="J114"/>
      <c r="K114">
        <v>0.46134973020855929</v>
      </c>
      <c r="L114">
        <v>0.46134973020855929</v>
      </c>
    </row>
    <row r="115" spans="1:12" s="58" customFormat="1">
      <c r="A115" t="s">
        <v>258</v>
      </c>
      <c r="B115" t="s">
        <v>265</v>
      </c>
      <c r="C115">
        <v>23013</v>
      </c>
      <c r="D115" t="s">
        <v>136</v>
      </c>
      <c r="E115">
        <v>340</v>
      </c>
      <c r="F115" t="s">
        <v>76</v>
      </c>
      <c r="G115" t="s">
        <v>78</v>
      </c>
      <c r="H115">
        <v>1</v>
      </c>
      <c r="I115">
        <v>0.52953547751244634</v>
      </c>
      <c r="J115"/>
      <c r="K115">
        <v>0.52953547751244634</v>
      </c>
      <c r="L115">
        <v>0.52953547751244634</v>
      </c>
    </row>
    <row r="116" spans="1:12" s="58" customFormat="1">
      <c r="A116" t="s">
        <v>258</v>
      </c>
      <c r="B116" t="s">
        <v>265</v>
      </c>
      <c r="C116">
        <v>23013</v>
      </c>
      <c r="D116" t="s">
        <v>136</v>
      </c>
      <c r="E116">
        <v>340</v>
      </c>
      <c r="F116" t="s">
        <v>76</v>
      </c>
      <c r="G116" t="s">
        <v>79</v>
      </c>
      <c r="H116">
        <v>380</v>
      </c>
      <c r="I116">
        <v>0.21029227401700751</v>
      </c>
      <c r="J116">
        <v>8.8013789483041595E-3</v>
      </c>
      <c r="K116">
        <v>-5.8788858125484657E-2</v>
      </c>
      <c r="L116">
        <v>0.83895354188149951</v>
      </c>
    </row>
    <row r="117" spans="1:12" s="58" customFormat="1">
      <c r="A117" t="s">
        <v>258</v>
      </c>
      <c r="B117" t="s">
        <v>265</v>
      </c>
      <c r="C117">
        <v>23013</v>
      </c>
      <c r="D117" t="s">
        <v>136</v>
      </c>
      <c r="E117">
        <v>340</v>
      </c>
      <c r="F117" t="s">
        <v>76</v>
      </c>
      <c r="G117" t="s">
        <v>80</v>
      </c>
      <c r="H117">
        <v>380</v>
      </c>
      <c r="I117">
        <v>0.15171349123279049</v>
      </c>
      <c r="J117">
        <v>7.6840618527439361E-3</v>
      </c>
      <c r="K117">
        <v>-8.2812156090759384E-2</v>
      </c>
      <c r="L117">
        <v>0.75496413783715177</v>
      </c>
    </row>
    <row r="118" spans="1:12" s="58" customFormat="1">
      <c r="A118" t="s">
        <v>258</v>
      </c>
      <c r="B118" t="s">
        <v>265</v>
      </c>
      <c r="C118">
        <v>23013</v>
      </c>
      <c r="D118" t="s">
        <v>136</v>
      </c>
      <c r="E118">
        <v>340</v>
      </c>
      <c r="F118" t="s">
        <v>76</v>
      </c>
      <c r="G118" t="s">
        <v>81</v>
      </c>
      <c r="H118">
        <v>1</v>
      </c>
      <c r="I118">
        <v>0.1102985487467185</v>
      </c>
      <c r="J118"/>
      <c r="K118">
        <v>0.1102985487467185</v>
      </c>
      <c r="L118">
        <v>0.1102985487467185</v>
      </c>
    </row>
    <row r="119" spans="1:12" s="58" customFormat="1">
      <c r="A119" t="s">
        <v>258</v>
      </c>
      <c r="B119" t="s">
        <v>265</v>
      </c>
      <c r="C119">
        <v>23013</v>
      </c>
      <c r="D119" t="s">
        <v>136</v>
      </c>
      <c r="E119">
        <v>340</v>
      </c>
      <c r="F119" t="s">
        <v>76</v>
      </c>
      <c r="G119" t="s">
        <v>82</v>
      </c>
      <c r="H119">
        <v>1</v>
      </c>
      <c r="I119">
        <v>0.1747769791797821</v>
      </c>
      <c r="J119"/>
      <c r="K119">
        <v>0.1747769791797821</v>
      </c>
      <c r="L119">
        <v>0.1747769791797821</v>
      </c>
    </row>
    <row r="120" spans="1:12" s="58" customFormat="1">
      <c r="A120" t="s">
        <v>258</v>
      </c>
      <c r="B120" t="s">
        <v>265</v>
      </c>
      <c r="C120">
        <v>23013</v>
      </c>
      <c r="D120" t="s">
        <v>136</v>
      </c>
      <c r="E120">
        <v>340</v>
      </c>
      <c r="F120" t="s">
        <v>76</v>
      </c>
      <c r="G120" t="s">
        <v>83</v>
      </c>
      <c r="H120">
        <v>380</v>
      </c>
      <c r="I120">
        <v>0.10266674091844349</v>
      </c>
      <c r="J120">
        <v>4.742027579655513E-3</v>
      </c>
      <c r="K120">
        <v>-3.3083508536242527E-2</v>
      </c>
      <c r="L120">
        <v>0.45339427825308382</v>
      </c>
    </row>
    <row r="121" spans="1:12" s="58" customFormat="1">
      <c r="A121" t="s">
        <v>258</v>
      </c>
      <c r="B121" t="s">
        <v>265</v>
      </c>
      <c r="C121">
        <v>23013</v>
      </c>
      <c r="D121" t="s">
        <v>136</v>
      </c>
      <c r="E121">
        <v>340</v>
      </c>
      <c r="F121" t="s">
        <v>76</v>
      </c>
      <c r="G121" t="s">
        <v>84</v>
      </c>
      <c r="H121">
        <v>380</v>
      </c>
      <c r="I121">
        <v>8.3476702185436791E-2</v>
      </c>
      <c r="J121">
        <v>4.5394843197319127E-3</v>
      </c>
      <c r="K121">
        <v>-4.1018140001828837E-2</v>
      </c>
      <c r="L121">
        <v>0.52539436857604083</v>
      </c>
    </row>
    <row r="122" spans="1:12" s="58" customFormat="1">
      <c r="A122" t="s">
        <v>258</v>
      </c>
      <c r="B122" t="s">
        <v>266</v>
      </c>
      <c r="C122">
        <v>23015</v>
      </c>
      <c r="D122" t="s">
        <v>136</v>
      </c>
      <c r="E122">
        <v>340</v>
      </c>
      <c r="F122" t="s">
        <v>76</v>
      </c>
      <c r="G122" t="s">
        <v>77</v>
      </c>
      <c r="H122">
        <v>1</v>
      </c>
      <c r="I122">
        <v>0.46134973020855929</v>
      </c>
      <c r="J122"/>
      <c r="K122">
        <v>0.46134973020855929</v>
      </c>
      <c r="L122">
        <v>0.46134973020855929</v>
      </c>
    </row>
    <row r="123" spans="1:12" s="58" customFormat="1">
      <c r="A123" t="s">
        <v>258</v>
      </c>
      <c r="B123" t="s">
        <v>266</v>
      </c>
      <c r="C123">
        <v>23015</v>
      </c>
      <c r="D123" t="s">
        <v>136</v>
      </c>
      <c r="E123">
        <v>340</v>
      </c>
      <c r="F123" t="s">
        <v>76</v>
      </c>
      <c r="G123" t="s">
        <v>78</v>
      </c>
      <c r="H123">
        <v>1</v>
      </c>
      <c r="I123">
        <v>0.52953547751244634</v>
      </c>
      <c r="J123"/>
      <c r="K123">
        <v>0.52953547751244634</v>
      </c>
      <c r="L123">
        <v>0.52953547751244634</v>
      </c>
    </row>
    <row r="124" spans="1:12" s="58" customFormat="1">
      <c r="A124" t="s">
        <v>258</v>
      </c>
      <c r="B124" t="s">
        <v>266</v>
      </c>
      <c r="C124">
        <v>23015</v>
      </c>
      <c r="D124" t="s">
        <v>136</v>
      </c>
      <c r="E124">
        <v>340</v>
      </c>
      <c r="F124" t="s">
        <v>76</v>
      </c>
      <c r="G124" t="s">
        <v>79</v>
      </c>
      <c r="H124">
        <v>380</v>
      </c>
      <c r="I124">
        <v>0.21029227401700751</v>
      </c>
      <c r="J124">
        <v>8.8013789483041595E-3</v>
      </c>
      <c r="K124">
        <v>-5.8788858125484657E-2</v>
      </c>
      <c r="L124">
        <v>0.83895354188149951</v>
      </c>
    </row>
    <row r="125" spans="1:12" s="58" customFormat="1">
      <c r="A125" t="s">
        <v>258</v>
      </c>
      <c r="B125" t="s">
        <v>266</v>
      </c>
      <c r="C125">
        <v>23015</v>
      </c>
      <c r="D125" t="s">
        <v>136</v>
      </c>
      <c r="E125">
        <v>340</v>
      </c>
      <c r="F125" t="s">
        <v>76</v>
      </c>
      <c r="G125" t="s">
        <v>80</v>
      </c>
      <c r="H125">
        <v>380</v>
      </c>
      <c r="I125">
        <v>0.15171349123279049</v>
      </c>
      <c r="J125">
        <v>7.6840618527439361E-3</v>
      </c>
      <c r="K125">
        <v>-8.2812156090759384E-2</v>
      </c>
      <c r="L125">
        <v>0.75496413783715177</v>
      </c>
    </row>
    <row r="126" spans="1:12" s="58" customFormat="1">
      <c r="A126" t="s">
        <v>258</v>
      </c>
      <c r="B126" t="s">
        <v>266</v>
      </c>
      <c r="C126">
        <v>23015</v>
      </c>
      <c r="D126" t="s">
        <v>136</v>
      </c>
      <c r="E126">
        <v>340</v>
      </c>
      <c r="F126" t="s">
        <v>76</v>
      </c>
      <c r="G126" t="s">
        <v>81</v>
      </c>
      <c r="H126">
        <v>1</v>
      </c>
      <c r="I126">
        <v>0.1102985487467185</v>
      </c>
      <c r="J126"/>
      <c r="K126">
        <v>0.1102985487467185</v>
      </c>
      <c r="L126">
        <v>0.1102985487467185</v>
      </c>
    </row>
    <row r="127" spans="1:12" s="58" customFormat="1">
      <c r="A127" t="s">
        <v>258</v>
      </c>
      <c r="B127" t="s">
        <v>266</v>
      </c>
      <c r="C127">
        <v>23015</v>
      </c>
      <c r="D127" t="s">
        <v>136</v>
      </c>
      <c r="E127">
        <v>340</v>
      </c>
      <c r="F127" t="s">
        <v>76</v>
      </c>
      <c r="G127" t="s">
        <v>82</v>
      </c>
      <c r="H127">
        <v>1</v>
      </c>
      <c r="I127">
        <v>0.1747769791797821</v>
      </c>
      <c r="J127"/>
      <c r="K127">
        <v>0.1747769791797821</v>
      </c>
      <c r="L127">
        <v>0.1747769791797821</v>
      </c>
    </row>
    <row r="128" spans="1:12" s="58" customFormat="1">
      <c r="A128" t="s">
        <v>258</v>
      </c>
      <c r="B128" t="s">
        <v>266</v>
      </c>
      <c r="C128">
        <v>23015</v>
      </c>
      <c r="D128" t="s">
        <v>136</v>
      </c>
      <c r="E128">
        <v>340</v>
      </c>
      <c r="F128" t="s">
        <v>76</v>
      </c>
      <c r="G128" t="s">
        <v>83</v>
      </c>
      <c r="H128">
        <v>380</v>
      </c>
      <c r="I128">
        <v>0.10266674091844349</v>
      </c>
      <c r="J128">
        <v>4.742027579655513E-3</v>
      </c>
      <c r="K128">
        <v>-3.3083508536242527E-2</v>
      </c>
      <c r="L128">
        <v>0.45339427825308382</v>
      </c>
    </row>
    <row r="129" spans="1:12" s="58" customFormat="1">
      <c r="A129" t="s">
        <v>258</v>
      </c>
      <c r="B129" t="s">
        <v>266</v>
      </c>
      <c r="C129">
        <v>23015</v>
      </c>
      <c r="D129" t="s">
        <v>136</v>
      </c>
      <c r="E129">
        <v>340</v>
      </c>
      <c r="F129" t="s">
        <v>76</v>
      </c>
      <c r="G129" t="s">
        <v>84</v>
      </c>
      <c r="H129">
        <v>380</v>
      </c>
      <c r="I129">
        <v>8.3476702185436791E-2</v>
      </c>
      <c r="J129">
        <v>4.5394843197319127E-3</v>
      </c>
      <c r="K129">
        <v>-4.1018140001828837E-2</v>
      </c>
      <c r="L129">
        <v>0.52539436857604083</v>
      </c>
    </row>
    <row r="130" spans="1:12" s="58" customFormat="1">
      <c r="A130" t="s">
        <v>258</v>
      </c>
      <c r="B130" t="s">
        <v>267</v>
      </c>
      <c r="C130">
        <v>23017</v>
      </c>
      <c r="D130" t="s">
        <v>136</v>
      </c>
      <c r="E130">
        <v>340</v>
      </c>
      <c r="F130" t="s">
        <v>76</v>
      </c>
      <c r="G130" t="s">
        <v>77</v>
      </c>
      <c r="H130">
        <v>1</v>
      </c>
      <c r="I130">
        <v>0.46134973020855929</v>
      </c>
      <c r="J130"/>
      <c r="K130">
        <v>0.46134973020855929</v>
      </c>
      <c r="L130">
        <v>0.46134973020855929</v>
      </c>
    </row>
    <row r="131" spans="1:12" s="58" customFormat="1">
      <c r="A131" t="s">
        <v>258</v>
      </c>
      <c r="B131" t="s">
        <v>267</v>
      </c>
      <c r="C131">
        <v>23017</v>
      </c>
      <c r="D131" t="s">
        <v>136</v>
      </c>
      <c r="E131">
        <v>340</v>
      </c>
      <c r="F131" t="s">
        <v>76</v>
      </c>
      <c r="G131" t="s">
        <v>78</v>
      </c>
      <c r="H131">
        <v>1</v>
      </c>
      <c r="I131">
        <v>0.52953547751244634</v>
      </c>
      <c r="J131"/>
      <c r="K131">
        <v>0.52953547751244634</v>
      </c>
      <c r="L131">
        <v>0.52953547751244634</v>
      </c>
    </row>
    <row r="132" spans="1:12" s="58" customFormat="1">
      <c r="A132" t="s">
        <v>258</v>
      </c>
      <c r="B132" t="s">
        <v>267</v>
      </c>
      <c r="C132">
        <v>23017</v>
      </c>
      <c r="D132" t="s">
        <v>136</v>
      </c>
      <c r="E132">
        <v>340</v>
      </c>
      <c r="F132" t="s">
        <v>76</v>
      </c>
      <c r="G132" t="s">
        <v>79</v>
      </c>
      <c r="H132">
        <v>380</v>
      </c>
      <c r="I132">
        <v>0.21029227401700751</v>
      </c>
      <c r="J132">
        <v>8.8013789483041595E-3</v>
      </c>
      <c r="K132">
        <v>-5.8788858125484657E-2</v>
      </c>
      <c r="L132">
        <v>0.83895354188149951</v>
      </c>
    </row>
    <row r="133" spans="1:12" s="58" customFormat="1">
      <c r="A133" t="s">
        <v>258</v>
      </c>
      <c r="B133" t="s">
        <v>267</v>
      </c>
      <c r="C133">
        <v>23017</v>
      </c>
      <c r="D133" t="s">
        <v>136</v>
      </c>
      <c r="E133">
        <v>340</v>
      </c>
      <c r="F133" t="s">
        <v>76</v>
      </c>
      <c r="G133" t="s">
        <v>80</v>
      </c>
      <c r="H133">
        <v>380</v>
      </c>
      <c r="I133">
        <v>0.15171349123279049</v>
      </c>
      <c r="J133">
        <v>7.6840618527439361E-3</v>
      </c>
      <c r="K133">
        <v>-8.2812156090759384E-2</v>
      </c>
      <c r="L133">
        <v>0.75496413783715177</v>
      </c>
    </row>
    <row r="134" spans="1:12" s="58" customFormat="1">
      <c r="A134" t="s">
        <v>258</v>
      </c>
      <c r="B134" t="s">
        <v>267</v>
      </c>
      <c r="C134">
        <v>23017</v>
      </c>
      <c r="D134" t="s">
        <v>136</v>
      </c>
      <c r="E134">
        <v>340</v>
      </c>
      <c r="F134" t="s">
        <v>76</v>
      </c>
      <c r="G134" t="s">
        <v>81</v>
      </c>
      <c r="H134">
        <v>1</v>
      </c>
      <c r="I134">
        <v>0.1102985487467185</v>
      </c>
      <c r="J134"/>
      <c r="K134">
        <v>0.1102985487467185</v>
      </c>
      <c r="L134">
        <v>0.1102985487467185</v>
      </c>
    </row>
    <row r="135" spans="1:12" s="58" customFormat="1">
      <c r="A135" t="s">
        <v>258</v>
      </c>
      <c r="B135" t="s">
        <v>267</v>
      </c>
      <c r="C135">
        <v>23017</v>
      </c>
      <c r="D135" t="s">
        <v>136</v>
      </c>
      <c r="E135">
        <v>340</v>
      </c>
      <c r="F135" t="s">
        <v>76</v>
      </c>
      <c r="G135" t="s">
        <v>82</v>
      </c>
      <c r="H135">
        <v>1</v>
      </c>
      <c r="I135">
        <v>0.1747769791797821</v>
      </c>
      <c r="J135"/>
      <c r="K135">
        <v>0.1747769791797821</v>
      </c>
      <c r="L135">
        <v>0.1747769791797821</v>
      </c>
    </row>
    <row r="136" spans="1:12" s="58" customFormat="1">
      <c r="A136" t="s">
        <v>258</v>
      </c>
      <c r="B136" t="s">
        <v>267</v>
      </c>
      <c r="C136">
        <v>23017</v>
      </c>
      <c r="D136" t="s">
        <v>136</v>
      </c>
      <c r="E136">
        <v>340</v>
      </c>
      <c r="F136" t="s">
        <v>76</v>
      </c>
      <c r="G136" t="s">
        <v>83</v>
      </c>
      <c r="H136">
        <v>380</v>
      </c>
      <c r="I136">
        <v>0.10266674091844349</v>
      </c>
      <c r="J136">
        <v>4.742027579655513E-3</v>
      </c>
      <c r="K136">
        <v>-3.3083508536242527E-2</v>
      </c>
      <c r="L136">
        <v>0.45339427825308382</v>
      </c>
    </row>
    <row r="137" spans="1:12" s="58" customFormat="1">
      <c r="A137" t="s">
        <v>258</v>
      </c>
      <c r="B137" t="s">
        <v>267</v>
      </c>
      <c r="C137">
        <v>23017</v>
      </c>
      <c r="D137" t="s">
        <v>136</v>
      </c>
      <c r="E137">
        <v>340</v>
      </c>
      <c r="F137" t="s">
        <v>76</v>
      </c>
      <c r="G137" t="s">
        <v>84</v>
      </c>
      <c r="H137">
        <v>380</v>
      </c>
      <c r="I137">
        <v>8.3476702185436791E-2</v>
      </c>
      <c r="J137">
        <v>4.5394843197319127E-3</v>
      </c>
      <c r="K137">
        <v>-4.1018140001828837E-2</v>
      </c>
      <c r="L137">
        <v>0.52539436857604083</v>
      </c>
    </row>
    <row r="138" spans="1:12" s="58" customFormat="1">
      <c r="A138" t="s">
        <v>258</v>
      </c>
      <c r="B138" t="s">
        <v>268</v>
      </c>
      <c r="C138">
        <v>23019</v>
      </c>
      <c r="D138" t="s">
        <v>136</v>
      </c>
      <c r="E138">
        <v>340</v>
      </c>
      <c r="F138" t="s">
        <v>76</v>
      </c>
      <c r="G138" t="s">
        <v>77</v>
      </c>
      <c r="H138">
        <v>1</v>
      </c>
      <c r="I138">
        <v>0.46134973020855929</v>
      </c>
      <c r="J138"/>
      <c r="K138">
        <v>0.46134973020855929</v>
      </c>
      <c r="L138">
        <v>0.46134973020855929</v>
      </c>
    </row>
    <row r="139" spans="1:12" s="58" customFormat="1">
      <c r="A139" t="s">
        <v>258</v>
      </c>
      <c r="B139" t="s">
        <v>268</v>
      </c>
      <c r="C139">
        <v>23019</v>
      </c>
      <c r="D139" t="s">
        <v>136</v>
      </c>
      <c r="E139">
        <v>340</v>
      </c>
      <c r="F139" t="s">
        <v>76</v>
      </c>
      <c r="G139" t="s">
        <v>78</v>
      </c>
      <c r="H139">
        <v>1</v>
      </c>
      <c r="I139">
        <v>0.52953547751244634</v>
      </c>
      <c r="J139"/>
      <c r="K139">
        <v>0.52953547751244634</v>
      </c>
      <c r="L139">
        <v>0.52953547751244634</v>
      </c>
    </row>
    <row r="140" spans="1:12" s="58" customFormat="1">
      <c r="A140" t="s">
        <v>258</v>
      </c>
      <c r="B140" t="s">
        <v>268</v>
      </c>
      <c r="C140">
        <v>23019</v>
      </c>
      <c r="D140" t="s">
        <v>136</v>
      </c>
      <c r="E140">
        <v>340</v>
      </c>
      <c r="F140" t="s">
        <v>76</v>
      </c>
      <c r="G140" t="s">
        <v>79</v>
      </c>
      <c r="H140">
        <v>380</v>
      </c>
      <c r="I140">
        <v>0.21029227401700751</v>
      </c>
      <c r="J140">
        <v>8.8013789483041595E-3</v>
      </c>
      <c r="K140">
        <v>-5.8788858125484657E-2</v>
      </c>
      <c r="L140">
        <v>0.83895354188149951</v>
      </c>
    </row>
    <row r="141" spans="1:12" s="58" customFormat="1">
      <c r="A141" t="s">
        <v>258</v>
      </c>
      <c r="B141" t="s">
        <v>268</v>
      </c>
      <c r="C141">
        <v>23019</v>
      </c>
      <c r="D141" t="s">
        <v>136</v>
      </c>
      <c r="E141">
        <v>340</v>
      </c>
      <c r="F141" t="s">
        <v>76</v>
      </c>
      <c r="G141" t="s">
        <v>80</v>
      </c>
      <c r="H141">
        <v>380</v>
      </c>
      <c r="I141">
        <v>0.15171349123279049</v>
      </c>
      <c r="J141">
        <v>7.6840618527439361E-3</v>
      </c>
      <c r="K141">
        <v>-8.2812156090759384E-2</v>
      </c>
      <c r="L141">
        <v>0.75496413783715177</v>
      </c>
    </row>
    <row r="142" spans="1:12" s="58" customFormat="1">
      <c r="A142" t="s">
        <v>258</v>
      </c>
      <c r="B142" t="s">
        <v>268</v>
      </c>
      <c r="C142">
        <v>23019</v>
      </c>
      <c r="D142" t="s">
        <v>136</v>
      </c>
      <c r="E142">
        <v>340</v>
      </c>
      <c r="F142" t="s">
        <v>76</v>
      </c>
      <c r="G142" t="s">
        <v>81</v>
      </c>
      <c r="H142">
        <v>1</v>
      </c>
      <c r="I142">
        <v>0.1102985487467185</v>
      </c>
      <c r="J142"/>
      <c r="K142">
        <v>0.1102985487467185</v>
      </c>
      <c r="L142">
        <v>0.1102985487467185</v>
      </c>
    </row>
    <row r="143" spans="1:12" s="58" customFormat="1">
      <c r="A143" t="s">
        <v>258</v>
      </c>
      <c r="B143" t="s">
        <v>268</v>
      </c>
      <c r="C143">
        <v>23019</v>
      </c>
      <c r="D143" t="s">
        <v>136</v>
      </c>
      <c r="E143">
        <v>340</v>
      </c>
      <c r="F143" t="s">
        <v>76</v>
      </c>
      <c r="G143" t="s">
        <v>82</v>
      </c>
      <c r="H143">
        <v>1</v>
      </c>
      <c r="I143">
        <v>0.1747769791797821</v>
      </c>
      <c r="J143"/>
      <c r="K143">
        <v>0.1747769791797821</v>
      </c>
      <c r="L143">
        <v>0.1747769791797821</v>
      </c>
    </row>
    <row r="144" spans="1:12" s="58" customFormat="1">
      <c r="A144" t="s">
        <v>258</v>
      </c>
      <c r="B144" t="s">
        <v>268</v>
      </c>
      <c r="C144">
        <v>23019</v>
      </c>
      <c r="D144" t="s">
        <v>136</v>
      </c>
      <c r="E144">
        <v>340</v>
      </c>
      <c r="F144" t="s">
        <v>76</v>
      </c>
      <c r="G144" t="s">
        <v>83</v>
      </c>
      <c r="H144">
        <v>380</v>
      </c>
      <c r="I144">
        <v>0.10266674091844349</v>
      </c>
      <c r="J144">
        <v>4.742027579655513E-3</v>
      </c>
      <c r="K144">
        <v>-3.3083508536242527E-2</v>
      </c>
      <c r="L144">
        <v>0.45339427825308382</v>
      </c>
    </row>
    <row r="145" spans="1:12" s="58" customFormat="1">
      <c r="A145" t="s">
        <v>258</v>
      </c>
      <c r="B145" t="s">
        <v>268</v>
      </c>
      <c r="C145">
        <v>23019</v>
      </c>
      <c r="D145" t="s">
        <v>136</v>
      </c>
      <c r="E145">
        <v>340</v>
      </c>
      <c r="F145" t="s">
        <v>76</v>
      </c>
      <c r="G145" t="s">
        <v>84</v>
      </c>
      <c r="H145">
        <v>380</v>
      </c>
      <c r="I145">
        <v>8.3476702185436791E-2</v>
      </c>
      <c r="J145">
        <v>4.5394843197319127E-3</v>
      </c>
      <c r="K145">
        <v>-4.1018140001828837E-2</v>
      </c>
      <c r="L145">
        <v>0.52539436857604083</v>
      </c>
    </row>
    <row r="146" spans="1:12" s="58" customFormat="1">
      <c r="A146" t="s">
        <v>258</v>
      </c>
      <c r="B146" t="s">
        <v>269</v>
      </c>
      <c r="C146">
        <v>23021</v>
      </c>
      <c r="D146" t="s">
        <v>136</v>
      </c>
      <c r="E146">
        <v>340</v>
      </c>
      <c r="F146" t="s">
        <v>76</v>
      </c>
      <c r="G146" t="s">
        <v>77</v>
      </c>
      <c r="H146">
        <v>1</v>
      </c>
      <c r="I146">
        <v>0.46134973020855929</v>
      </c>
      <c r="J146"/>
      <c r="K146">
        <v>0.46134973020855929</v>
      </c>
      <c r="L146">
        <v>0.46134973020855929</v>
      </c>
    </row>
    <row r="147" spans="1:12" s="58" customFormat="1">
      <c r="A147" t="s">
        <v>258</v>
      </c>
      <c r="B147" t="s">
        <v>269</v>
      </c>
      <c r="C147">
        <v>23021</v>
      </c>
      <c r="D147" t="s">
        <v>136</v>
      </c>
      <c r="E147">
        <v>340</v>
      </c>
      <c r="F147" t="s">
        <v>76</v>
      </c>
      <c r="G147" t="s">
        <v>78</v>
      </c>
      <c r="H147">
        <v>1</v>
      </c>
      <c r="I147">
        <v>0.52953547751244634</v>
      </c>
      <c r="J147"/>
      <c r="K147">
        <v>0.52953547751244634</v>
      </c>
      <c r="L147">
        <v>0.52953547751244634</v>
      </c>
    </row>
    <row r="148" spans="1:12" s="58" customFormat="1">
      <c r="A148" t="s">
        <v>258</v>
      </c>
      <c r="B148" t="s">
        <v>269</v>
      </c>
      <c r="C148">
        <v>23021</v>
      </c>
      <c r="D148" t="s">
        <v>136</v>
      </c>
      <c r="E148">
        <v>340</v>
      </c>
      <c r="F148" t="s">
        <v>76</v>
      </c>
      <c r="G148" t="s">
        <v>79</v>
      </c>
      <c r="H148">
        <v>380</v>
      </c>
      <c r="I148">
        <v>0.21029227401700751</v>
      </c>
      <c r="J148">
        <v>8.8013789483041595E-3</v>
      </c>
      <c r="K148">
        <v>-5.8788858125484657E-2</v>
      </c>
      <c r="L148">
        <v>0.83895354188149951</v>
      </c>
    </row>
    <row r="149" spans="1:12" s="58" customFormat="1">
      <c r="A149" t="s">
        <v>258</v>
      </c>
      <c r="B149" t="s">
        <v>269</v>
      </c>
      <c r="C149">
        <v>23021</v>
      </c>
      <c r="D149" t="s">
        <v>136</v>
      </c>
      <c r="E149">
        <v>340</v>
      </c>
      <c r="F149" t="s">
        <v>76</v>
      </c>
      <c r="G149" t="s">
        <v>80</v>
      </c>
      <c r="H149">
        <v>380</v>
      </c>
      <c r="I149">
        <v>0.15171349123279049</v>
      </c>
      <c r="J149">
        <v>7.6840618527439361E-3</v>
      </c>
      <c r="K149">
        <v>-8.2812156090759384E-2</v>
      </c>
      <c r="L149">
        <v>0.75496413783715177</v>
      </c>
    </row>
    <row r="150" spans="1:12" s="58" customFormat="1">
      <c r="A150" t="s">
        <v>258</v>
      </c>
      <c r="B150" t="s">
        <v>269</v>
      </c>
      <c r="C150">
        <v>23021</v>
      </c>
      <c r="D150" t="s">
        <v>136</v>
      </c>
      <c r="E150">
        <v>340</v>
      </c>
      <c r="F150" t="s">
        <v>76</v>
      </c>
      <c r="G150" t="s">
        <v>81</v>
      </c>
      <c r="H150">
        <v>1</v>
      </c>
      <c r="I150">
        <v>0.1102985487467185</v>
      </c>
      <c r="J150"/>
      <c r="K150">
        <v>0.1102985487467185</v>
      </c>
      <c r="L150">
        <v>0.1102985487467185</v>
      </c>
    </row>
    <row r="151" spans="1:12" s="58" customFormat="1">
      <c r="A151" t="s">
        <v>258</v>
      </c>
      <c r="B151" t="s">
        <v>269</v>
      </c>
      <c r="C151">
        <v>23021</v>
      </c>
      <c r="D151" t="s">
        <v>136</v>
      </c>
      <c r="E151">
        <v>340</v>
      </c>
      <c r="F151" t="s">
        <v>76</v>
      </c>
      <c r="G151" t="s">
        <v>82</v>
      </c>
      <c r="H151">
        <v>1</v>
      </c>
      <c r="I151">
        <v>0.1747769791797821</v>
      </c>
      <c r="J151"/>
      <c r="K151">
        <v>0.1747769791797821</v>
      </c>
      <c r="L151">
        <v>0.1747769791797821</v>
      </c>
    </row>
    <row r="152" spans="1:12" s="58" customFormat="1">
      <c r="A152" t="s">
        <v>258</v>
      </c>
      <c r="B152" t="s">
        <v>269</v>
      </c>
      <c r="C152">
        <v>23021</v>
      </c>
      <c r="D152" t="s">
        <v>136</v>
      </c>
      <c r="E152">
        <v>340</v>
      </c>
      <c r="F152" t="s">
        <v>76</v>
      </c>
      <c r="G152" t="s">
        <v>83</v>
      </c>
      <c r="H152">
        <v>380</v>
      </c>
      <c r="I152">
        <v>0.10266674091844349</v>
      </c>
      <c r="J152">
        <v>4.742027579655513E-3</v>
      </c>
      <c r="K152">
        <v>-3.3083508536242527E-2</v>
      </c>
      <c r="L152">
        <v>0.45339427825308382</v>
      </c>
    </row>
    <row r="153" spans="1:12" s="58" customFormat="1">
      <c r="A153" t="s">
        <v>258</v>
      </c>
      <c r="B153" t="s">
        <v>269</v>
      </c>
      <c r="C153">
        <v>23021</v>
      </c>
      <c r="D153" t="s">
        <v>136</v>
      </c>
      <c r="E153">
        <v>340</v>
      </c>
      <c r="F153" t="s">
        <v>76</v>
      </c>
      <c r="G153" t="s">
        <v>84</v>
      </c>
      <c r="H153">
        <v>380</v>
      </c>
      <c r="I153">
        <v>8.3476702185436791E-2</v>
      </c>
      <c r="J153">
        <v>4.5394843197319127E-3</v>
      </c>
      <c r="K153">
        <v>-4.1018140001828837E-2</v>
      </c>
      <c r="L153">
        <v>0.52539436857604083</v>
      </c>
    </row>
    <row r="154" spans="1:12" s="58" customFormat="1">
      <c r="A154" t="s">
        <v>258</v>
      </c>
      <c r="B154" t="s">
        <v>270</v>
      </c>
      <c r="C154">
        <v>23023</v>
      </c>
      <c r="D154" t="s">
        <v>136</v>
      </c>
      <c r="E154">
        <v>340</v>
      </c>
      <c r="F154" t="s">
        <v>76</v>
      </c>
      <c r="G154" t="s">
        <v>77</v>
      </c>
      <c r="H154">
        <v>1</v>
      </c>
      <c r="I154">
        <v>0.46134973020855929</v>
      </c>
      <c r="J154"/>
      <c r="K154">
        <v>0.46134973020855929</v>
      </c>
      <c r="L154">
        <v>0.46134973020855929</v>
      </c>
    </row>
    <row r="155" spans="1:12" s="58" customFormat="1">
      <c r="A155" t="s">
        <v>258</v>
      </c>
      <c r="B155" t="s">
        <v>270</v>
      </c>
      <c r="C155">
        <v>23023</v>
      </c>
      <c r="D155" t="s">
        <v>136</v>
      </c>
      <c r="E155">
        <v>340</v>
      </c>
      <c r="F155" t="s">
        <v>76</v>
      </c>
      <c r="G155" t="s">
        <v>78</v>
      </c>
      <c r="H155">
        <v>1</v>
      </c>
      <c r="I155">
        <v>0.52953547751244634</v>
      </c>
      <c r="J155"/>
      <c r="K155">
        <v>0.52953547751244634</v>
      </c>
      <c r="L155">
        <v>0.52953547751244634</v>
      </c>
    </row>
    <row r="156" spans="1:12" s="58" customFormat="1">
      <c r="A156" t="s">
        <v>258</v>
      </c>
      <c r="B156" t="s">
        <v>270</v>
      </c>
      <c r="C156">
        <v>23023</v>
      </c>
      <c r="D156" t="s">
        <v>136</v>
      </c>
      <c r="E156">
        <v>340</v>
      </c>
      <c r="F156" t="s">
        <v>76</v>
      </c>
      <c r="G156" t="s">
        <v>79</v>
      </c>
      <c r="H156">
        <v>380</v>
      </c>
      <c r="I156">
        <v>0.21029227401700751</v>
      </c>
      <c r="J156">
        <v>8.8013789483041595E-3</v>
      </c>
      <c r="K156">
        <v>-5.8788858125484657E-2</v>
      </c>
      <c r="L156">
        <v>0.83895354188149951</v>
      </c>
    </row>
    <row r="157" spans="1:12" s="58" customFormat="1">
      <c r="A157" t="s">
        <v>258</v>
      </c>
      <c r="B157" t="s">
        <v>270</v>
      </c>
      <c r="C157">
        <v>23023</v>
      </c>
      <c r="D157" t="s">
        <v>136</v>
      </c>
      <c r="E157">
        <v>340</v>
      </c>
      <c r="F157" t="s">
        <v>76</v>
      </c>
      <c r="G157" t="s">
        <v>80</v>
      </c>
      <c r="H157">
        <v>380</v>
      </c>
      <c r="I157">
        <v>0.15171349123279049</v>
      </c>
      <c r="J157">
        <v>7.6840618527439361E-3</v>
      </c>
      <c r="K157">
        <v>-8.2812156090759384E-2</v>
      </c>
      <c r="L157">
        <v>0.75496413783715177</v>
      </c>
    </row>
    <row r="158" spans="1:12" s="58" customFormat="1">
      <c r="A158" t="s">
        <v>258</v>
      </c>
      <c r="B158" t="s">
        <v>270</v>
      </c>
      <c r="C158">
        <v>23023</v>
      </c>
      <c r="D158" t="s">
        <v>136</v>
      </c>
      <c r="E158">
        <v>340</v>
      </c>
      <c r="F158" t="s">
        <v>76</v>
      </c>
      <c r="G158" t="s">
        <v>81</v>
      </c>
      <c r="H158">
        <v>1</v>
      </c>
      <c r="I158">
        <v>0.1102985487467185</v>
      </c>
      <c r="J158"/>
      <c r="K158">
        <v>0.1102985487467185</v>
      </c>
      <c r="L158">
        <v>0.1102985487467185</v>
      </c>
    </row>
    <row r="159" spans="1:12" s="58" customFormat="1">
      <c r="A159" t="s">
        <v>258</v>
      </c>
      <c r="B159" t="s">
        <v>270</v>
      </c>
      <c r="C159">
        <v>23023</v>
      </c>
      <c r="D159" t="s">
        <v>136</v>
      </c>
      <c r="E159">
        <v>340</v>
      </c>
      <c r="F159" t="s">
        <v>76</v>
      </c>
      <c r="G159" t="s">
        <v>82</v>
      </c>
      <c r="H159">
        <v>1</v>
      </c>
      <c r="I159">
        <v>0.1747769791797821</v>
      </c>
      <c r="J159"/>
      <c r="K159">
        <v>0.1747769791797821</v>
      </c>
      <c r="L159">
        <v>0.1747769791797821</v>
      </c>
    </row>
    <row r="160" spans="1:12" s="58" customFormat="1">
      <c r="A160" t="s">
        <v>258</v>
      </c>
      <c r="B160" t="s">
        <v>270</v>
      </c>
      <c r="C160">
        <v>23023</v>
      </c>
      <c r="D160" t="s">
        <v>136</v>
      </c>
      <c r="E160">
        <v>340</v>
      </c>
      <c r="F160" t="s">
        <v>76</v>
      </c>
      <c r="G160" t="s">
        <v>83</v>
      </c>
      <c r="H160">
        <v>380</v>
      </c>
      <c r="I160">
        <v>0.10266674091844349</v>
      </c>
      <c r="J160">
        <v>4.742027579655513E-3</v>
      </c>
      <c r="K160">
        <v>-3.3083508536242527E-2</v>
      </c>
      <c r="L160">
        <v>0.45339427825308382</v>
      </c>
    </row>
    <row r="161" spans="1:12" s="58" customFormat="1">
      <c r="A161" t="s">
        <v>258</v>
      </c>
      <c r="B161" t="s">
        <v>270</v>
      </c>
      <c r="C161">
        <v>23023</v>
      </c>
      <c r="D161" t="s">
        <v>136</v>
      </c>
      <c r="E161">
        <v>340</v>
      </c>
      <c r="F161" t="s">
        <v>76</v>
      </c>
      <c r="G161" t="s">
        <v>84</v>
      </c>
      <c r="H161">
        <v>380</v>
      </c>
      <c r="I161">
        <v>8.3476702185436791E-2</v>
      </c>
      <c r="J161">
        <v>4.5394843197319127E-3</v>
      </c>
      <c r="K161">
        <v>-4.1018140001828837E-2</v>
      </c>
      <c r="L161">
        <v>0.52539436857604083</v>
      </c>
    </row>
    <row r="162" spans="1:12" s="58" customFormat="1">
      <c r="A162" t="s">
        <v>258</v>
      </c>
      <c r="B162" t="s">
        <v>257</v>
      </c>
      <c r="C162">
        <v>23025</v>
      </c>
      <c r="D162" t="s">
        <v>136</v>
      </c>
      <c r="E162">
        <v>340</v>
      </c>
      <c r="F162" t="s">
        <v>76</v>
      </c>
      <c r="G162" t="s">
        <v>77</v>
      </c>
      <c r="H162">
        <v>1</v>
      </c>
      <c r="I162">
        <v>0.46134973020855929</v>
      </c>
      <c r="J162"/>
      <c r="K162">
        <v>0.46134973020855929</v>
      </c>
      <c r="L162">
        <v>0.46134973020855929</v>
      </c>
    </row>
    <row r="163" spans="1:12" s="58" customFormat="1">
      <c r="A163" t="s">
        <v>258</v>
      </c>
      <c r="B163" t="s">
        <v>257</v>
      </c>
      <c r="C163">
        <v>23025</v>
      </c>
      <c r="D163" t="s">
        <v>136</v>
      </c>
      <c r="E163">
        <v>340</v>
      </c>
      <c r="F163" t="s">
        <v>76</v>
      </c>
      <c r="G163" t="s">
        <v>78</v>
      </c>
      <c r="H163">
        <v>1</v>
      </c>
      <c r="I163">
        <v>0.52953547751244634</v>
      </c>
      <c r="J163"/>
      <c r="K163">
        <v>0.52953547751244634</v>
      </c>
      <c r="L163">
        <v>0.52953547751244634</v>
      </c>
    </row>
    <row r="164" spans="1:12" s="58" customFormat="1">
      <c r="A164" t="s">
        <v>258</v>
      </c>
      <c r="B164" t="s">
        <v>257</v>
      </c>
      <c r="C164">
        <v>23025</v>
      </c>
      <c r="D164" t="s">
        <v>136</v>
      </c>
      <c r="E164">
        <v>340</v>
      </c>
      <c r="F164" t="s">
        <v>76</v>
      </c>
      <c r="G164" t="s">
        <v>79</v>
      </c>
      <c r="H164">
        <v>380</v>
      </c>
      <c r="I164">
        <v>0.21029227401700751</v>
      </c>
      <c r="J164">
        <v>8.8013789483041595E-3</v>
      </c>
      <c r="K164">
        <v>-5.8788858125484657E-2</v>
      </c>
      <c r="L164">
        <v>0.83895354188149951</v>
      </c>
    </row>
    <row r="165" spans="1:12" s="58" customFormat="1">
      <c r="A165" t="s">
        <v>258</v>
      </c>
      <c r="B165" t="s">
        <v>257</v>
      </c>
      <c r="C165">
        <v>23025</v>
      </c>
      <c r="D165" t="s">
        <v>136</v>
      </c>
      <c r="E165">
        <v>340</v>
      </c>
      <c r="F165" t="s">
        <v>76</v>
      </c>
      <c r="G165" t="s">
        <v>80</v>
      </c>
      <c r="H165">
        <v>380</v>
      </c>
      <c r="I165">
        <v>0.15171349123279049</v>
      </c>
      <c r="J165">
        <v>7.6840618527439361E-3</v>
      </c>
      <c r="K165">
        <v>-8.2812156090759384E-2</v>
      </c>
      <c r="L165">
        <v>0.75496413783715177</v>
      </c>
    </row>
    <row r="166" spans="1:12" s="58" customFormat="1">
      <c r="A166" t="s">
        <v>258</v>
      </c>
      <c r="B166" t="s">
        <v>257</v>
      </c>
      <c r="C166">
        <v>23025</v>
      </c>
      <c r="D166" t="s">
        <v>136</v>
      </c>
      <c r="E166">
        <v>340</v>
      </c>
      <c r="F166" t="s">
        <v>76</v>
      </c>
      <c r="G166" t="s">
        <v>81</v>
      </c>
      <c r="H166">
        <v>1</v>
      </c>
      <c r="I166">
        <v>0.1102985487467185</v>
      </c>
      <c r="J166"/>
      <c r="K166">
        <v>0.1102985487467185</v>
      </c>
      <c r="L166">
        <v>0.1102985487467185</v>
      </c>
    </row>
    <row r="167" spans="1:12" s="58" customFormat="1">
      <c r="A167" t="s">
        <v>258</v>
      </c>
      <c r="B167" t="s">
        <v>257</v>
      </c>
      <c r="C167">
        <v>23025</v>
      </c>
      <c r="D167" t="s">
        <v>136</v>
      </c>
      <c r="E167">
        <v>340</v>
      </c>
      <c r="F167" t="s">
        <v>76</v>
      </c>
      <c r="G167" t="s">
        <v>82</v>
      </c>
      <c r="H167">
        <v>1</v>
      </c>
      <c r="I167">
        <v>0.1747769791797821</v>
      </c>
      <c r="J167"/>
      <c r="K167">
        <v>0.1747769791797821</v>
      </c>
      <c r="L167">
        <v>0.1747769791797821</v>
      </c>
    </row>
    <row r="168" spans="1:12" s="58" customFormat="1">
      <c r="A168" t="s">
        <v>258</v>
      </c>
      <c r="B168" t="s">
        <v>257</v>
      </c>
      <c r="C168">
        <v>23025</v>
      </c>
      <c r="D168" t="s">
        <v>136</v>
      </c>
      <c r="E168">
        <v>340</v>
      </c>
      <c r="F168" t="s">
        <v>76</v>
      </c>
      <c r="G168" t="s">
        <v>83</v>
      </c>
      <c r="H168">
        <v>380</v>
      </c>
      <c r="I168">
        <v>0.10266674091844349</v>
      </c>
      <c r="J168">
        <v>4.742027579655513E-3</v>
      </c>
      <c r="K168">
        <v>-3.3083508536242527E-2</v>
      </c>
      <c r="L168">
        <v>0.45339427825308382</v>
      </c>
    </row>
    <row r="169" spans="1:12" s="58" customFormat="1">
      <c r="A169" t="s">
        <v>258</v>
      </c>
      <c r="B169" t="s">
        <v>257</v>
      </c>
      <c r="C169">
        <v>23025</v>
      </c>
      <c r="D169" t="s">
        <v>136</v>
      </c>
      <c r="E169">
        <v>340</v>
      </c>
      <c r="F169" t="s">
        <v>76</v>
      </c>
      <c r="G169" t="s">
        <v>84</v>
      </c>
      <c r="H169">
        <v>380</v>
      </c>
      <c r="I169">
        <v>8.3476702185436791E-2</v>
      </c>
      <c r="J169">
        <v>4.5394843197319127E-3</v>
      </c>
      <c r="K169">
        <v>-4.1018140001828837E-2</v>
      </c>
      <c r="L169">
        <v>0.52539436857604083</v>
      </c>
    </row>
    <row r="170" spans="1:12" s="58" customFormat="1">
      <c r="A170" t="s">
        <v>258</v>
      </c>
      <c r="B170" t="s">
        <v>271</v>
      </c>
      <c r="C170">
        <v>23027</v>
      </c>
      <c r="D170" t="s">
        <v>136</v>
      </c>
      <c r="E170">
        <v>340</v>
      </c>
      <c r="F170" t="s">
        <v>76</v>
      </c>
      <c r="G170" t="s">
        <v>77</v>
      </c>
      <c r="H170">
        <v>1</v>
      </c>
      <c r="I170">
        <v>0.46134973020855929</v>
      </c>
      <c r="J170"/>
      <c r="K170">
        <v>0.46134973020855929</v>
      </c>
      <c r="L170">
        <v>0.46134973020855929</v>
      </c>
    </row>
    <row r="171" spans="1:12" s="58" customFormat="1">
      <c r="A171" t="s">
        <v>258</v>
      </c>
      <c r="B171" t="s">
        <v>271</v>
      </c>
      <c r="C171">
        <v>23027</v>
      </c>
      <c r="D171" t="s">
        <v>136</v>
      </c>
      <c r="E171">
        <v>340</v>
      </c>
      <c r="F171" t="s">
        <v>76</v>
      </c>
      <c r="G171" t="s">
        <v>78</v>
      </c>
      <c r="H171">
        <v>1</v>
      </c>
      <c r="I171">
        <v>0.52953547751244634</v>
      </c>
      <c r="J171"/>
      <c r="K171">
        <v>0.52953547751244634</v>
      </c>
      <c r="L171">
        <v>0.52953547751244634</v>
      </c>
    </row>
    <row r="172" spans="1:12" s="58" customFormat="1">
      <c r="A172" t="s">
        <v>258</v>
      </c>
      <c r="B172" t="s">
        <v>271</v>
      </c>
      <c r="C172">
        <v>23027</v>
      </c>
      <c r="D172" t="s">
        <v>136</v>
      </c>
      <c r="E172">
        <v>340</v>
      </c>
      <c r="F172" t="s">
        <v>76</v>
      </c>
      <c r="G172" t="s">
        <v>79</v>
      </c>
      <c r="H172">
        <v>380</v>
      </c>
      <c r="I172">
        <v>0.21029227401700751</v>
      </c>
      <c r="J172">
        <v>8.8013789483041595E-3</v>
      </c>
      <c r="K172">
        <v>-5.8788858125484657E-2</v>
      </c>
      <c r="L172">
        <v>0.83895354188149951</v>
      </c>
    </row>
    <row r="173" spans="1:12" s="58" customFormat="1">
      <c r="A173" t="s">
        <v>258</v>
      </c>
      <c r="B173" t="s">
        <v>271</v>
      </c>
      <c r="C173">
        <v>23027</v>
      </c>
      <c r="D173" t="s">
        <v>136</v>
      </c>
      <c r="E173">
        <v>340</v>
      </c>
      <c r="F173" t="s">
        <v>76</v>
      </c>
      <c r="G173" t="s">
        <v>80</v>
      </c>
      <c r="H173">
        <v>380</v>
      </c>
      <c r="I173">
        <v>0.15171349123279049</v>
      </c>
      <c r="J173">
        <v>7.6840618527439361E-3</v>
      </c>
      <c r="K173">
        <v>-8.2812156090759384E-2</v>
      </c>
      <c r="L173">
        <v>0.75496413783715177</v>
      </c>
    </row>
    <row r="174" spans="1:12" s="58" customFormat="1">
      <c r="A174" t="s">
        <v>258</v>
      </c>
      <c r="B174" t="s">
        <v>271</v>
      </c>
      <c r="C174">
        <v>23027</v>
      </c>
      <c r="D174" t="s">
        <v>136</v>
      </c>
      <c r="E174">
        <v>340</v>
      </c>
      <c r="F174" t="s">
        <v>76</v>
      </c>
      <c r="G174" t="s">
        <v>81</v>
      </c>
      <c r="H174">
        <v>1</v>
      </c>
      <c r="I174">
        <v>0.1102985487467185</v>
      </c>
      <c r="J174"/>
      <c r="K174">
        <v>0.1102985487467185</v>
      </c>
      <c r="L174">
        <v>0.1102985487467185</v>
      </c>
    </row>
    <row r="175" spans="1:12" s="58" customFormat="1">
      <c r="A175" t="s">
        <v>258</v>
      </c>
      <c r="B175" t="s">
        <v>271</v>
      </c>
      <c r="C175">
        <v>23027</v>
      </c>
      <c r="D175" t="s">
        <v>136</v>
      </c>
      <c r="E175">
        <v>340</v>
      </c>
      <c r="F175" t="s">
        <v>76</v>
      </c>
      <c r="G175" t="s">
        <v>82</v>
      </c>
      <c r="H175">
        <v>1</v>
      </c>
      <c r="I175">
        <v>0.1747769791797821</v>
      </c>
      <c r="J175"/>
      <c r="K175">
        <v>0.1747769791797821</v>
      </c>
      <c r="L175">
        <v>0.1747769791797821</v>
      </c>
    </row>
    <row r="176" spans="1:12" s="58" customFormat="1">
      <c r="A176" t="s">
        <v>258</v>
      </c>
      <c r="B176" t="s">
        <v>271</v>
      </c>
      <c r="C176">
        <v>23027</v>
      </c>
      <c r="D176" t="s">
        <v>136</v>
      </c>
      <c r="E176">
        <v>340</v>
      </c>
      <c r="F176" t="s">
        <v>76</v>
      </c>
      <c r="G176" t="s">
        <v>83</v>
      </c>
      <c r="H176">
        <v>380</v>
      </c>
      <c r="I176">
        <v>0.10266674091844349</v>
      </c>
      <c r="J176">
        <v>4.742027579655513E-3</v>
      </c>
      <c r="K176">
        <v>-3.3083508536242527E-2</v>
      </c>
      <c r="L176">
        <v>0.45339427825308382</v>
      </c>
    </row>
    <row r="177" spans="1:12" s="58" customFormat="1">
      <c r="A177" t="s">
        <v>258</v>
      </c>
      <c r="B177" t="s">
        <v>271</v>
      </c>
      <c r="C177">
        <v>23027</v>
      </c>
      <c r="D177" t="s">
        <v>136</v>
      </c>
      <c r="E177">
        <v>340</v>
      </c>
      <c r="F177" t="s">
        <v>76</v>
      </c>
      <c r="G177" t="s">
        <v>84</v>
      </c>
      <c r="H177">
        <v>380</v>
      </c>
      <c r="I177">
        <v>8.3476702185436791E-2</v>
      </c>
      <c r="J177">
        <v>4.5394843197319127E-3</v>
      </c>
      <c r="K177">
        <v>-4.1018140001828837E-2</v>
      </c>
      <c r="L177">
        <v>0.52539436857604083</v>
      </c>
    </row>
    <row r="178" spans="1:12" s="58" customFormat="1">
      <c r="A178" t="s">
        <v>258</v>
      </c>
      <c r="B178" t="s">
        <v>256</v>
      </c>
      <c r="C178">
        <v>23029</v>
      </c>
      <c r="D178" t="s">
        <v>136</v>
      </c>
      <c r="E178">
        <v>340</v>
      </c>
      <c r="F178" t="s">
        <v>76</v>
      </c>
      <c r="G178" t="s">
        <v>77</v>
      </c>
      <c r="H178">
        <v>1</v>
      </c>
      <c r="I178">
        <v>0.46134973020855929</v>
      </c>
      <c r="J178"/>
      <c r="K178">
        <v>0.46134973020855929</v>
      </c>
      <c r="L178">
        <v>0.46134973020855929</v>
      </c>
    </row>
    <row r="179" spans="1:12" s="58" customFormat="1">
      <c r="A179" t="s">
        <v>258</v>
      </c>
      <c r="B179" t="s">
        <v>256</v>
      </c>
      <c r="C179">
        <v>23029</v>
      </c>
      <c r="D179" t="s">
        <v>136</v>
      </c>
      <c r="E179">
        <v>340</v>
      </c>
      <c r="F179" t="s">
        <v>76</v>
      </c>
      <c r="G179" t="s">
        <v>78</v>
      </c>
      <c r="H179">
        <v>1</v>
      </c>
      <c r="I179">
        <v>0.52953547751244634</v>
      </c>
      <c r="J179"/>
      <c r="K179">
        <v>0.52953547751244634</v>
      </c>
      <c r="L179">
        <v>0.52953547751244634</v>
      </c>
    </row>
    <row r="180" spans="1:12" s="58" customFormat="1">
      <c r="A180" t="s">
        <v>258</v>
      </c>
      <c r="B180" t="s">
        <v>256</v>
      </c>
      <c r="C180">
        <v>23029</v>
      </c>
      <c r="D180" t="s">
        <v>136</v>
      </c>
      <c r="E180">
        <v>340</v>
      </c>
      <c r="F180" t="s">
        <v>76</v>
      </c>
      <c r="G180" t="s">
        <v>79</v>
      </c>
      <c r="H180">
        <v>380</v>
      </c>
      <c r="I180">
        <v>0.21029227401700751</v>
      </c>
      <c r="J180">
        <v>8.8013789483041595E-3</v>
      </c>
      <c r="K180">
        <v>-5.8788858125484657E-2</v>
      </c>
      <c r="L180">
        <v>0.83895354188149951</v>
      </c>
    </row>
    <row r="181" spans="1:12" s="58" customFormat="1">
      <c r="A181" t="s">
        <v>258</v>
      </c>
      <c r="B181" t="s">
        <v>256</v>
      </c>
      <c r="C181">
        <v>23029</v>
      </c>
      <c r="D181" t="s">
        <v>136</v>
      </c>
      <c r="E181">
        <v>340</v>
      </c>
      <c r="F181" t="s">
        <v>76</v>
      </c>
      <c r="G181" t="s">
        <v>80</v>
      </c>
      <c r="H181">
        <v>380</v>
      </c>
      <c r="I181">
        <v>0.15171349123279049</v>
      </c>
      <c r="J181">
        <v>7.6840618527439361E-3</v>
      </c>
      <c r="K181">
        <v>-8.2812156090759384E-2</v>
      </c>
      <c r="L181">
        <v>0.75496413783715177</v>
      </c>
    </row>
    <row r="182" spans="1:12" s="58" customFormat="1">
      <c r="A182" t="s">
        <v>258</v>
      </c>
      <c r="B182" t="s">
        <v>256</v>
      </c>
      <c r="C182">
        <v>23029</v>
      </c>
      <c r="D182" t="s">
        <v>136</v>
      </c>
      <c r="E182">
        <v>340</v>
      </c>
      <c r="F182" t="s">
        <v>76</v>
      </c>
      <c r="G182" t="s">
        <v>81</v>
      </c>
      <c r="H182">
        <v>1</v>
      </c>
      <c r="I182">
        <v>0.1102985487467185</v>
      </c>
      <c r="J182"/>
      <c r="K182">
        <v>0.1102985487467185</v>
      </c>
      <c r="L182">
        <v>0.1102985487467185</v>
      </c>
    </row>
    <row r="183" spans="1:12" s="58" customFormat="1">
      <c r="A183" t="s">
        <v>258</v>
      </c>
      <c r="B183" t="s">
        <v>256</v>
      </c>
      <c r="C183">
        <v>23029</v>
      </c>
      <c r="D183" t="s">
        <v>136</v>
      </c>
      <c r="E183">
        <v>340</v>
      </c>
      <c r="F183" t="s">
        <v>76</v>
      </c>
      <c r="G183" t="s">
        <v>82</v>
      </c>
      <c r="H183">
        <v>1</v>
      </c>
      <c r="I183">
        <v>0.1747769791797821</v>
      </c>
      <c r="J183"/>
      <c r="K183">
        <v>0.1747769791797821</v>
      </c>
      <c r="L183">
        <v>0.1747769791797821</v>
      </c>
    </row>
    <row r="184" spans="1:12" s="58" customFormat="1">
      <c r="A184" t="s">
        <v>258</v>
      </c>
      <c r="B184" t="s">
        <v>256</v>
      </c>
      <c r="C184">
        <v>23029</v>
      </c>
      <c r="D184" t="s">
        <v>136</v>
      </c>
      <c r="E184">
        <v>340</v>
      </c>
      <c r="F184" t="s">
        <v>76</v>
      </c>
      <c r="G184" t="s">
        <v>83</v>
      </c>
      <c r="H184">
        <v>380</v>
      </c>
      <c r="I184">
        <v>0.10266674091844349</v>
      </c>
      <c r="J184">
        <v>4.742027579655513E-3</v>
      </c>
      <c r="K184">
        <v>-3.3083508536242527E-2</v>
      </c>
      <c r="L184">
        <v>0.45339427825308382</v>
      </c>
    </row>
    <row r="185" spans="1:12" s="58" customFormat="1">
      <c r="A185" t="s">
        <v>258</v>
      </c>
      <c r="B185" t="s">
        <v>256</v>
      </c>
      <c r="C185">
        <v>23029</v>
      </c>
      <c r="D185" t="s">
        <v>136</v>
      </c>
      <c r="E185">
        <v>340</v>
      </c>
      <c r="F185" t="s">
        <v>76</v>
      </c>
      <c r="G185" t="s">
        <v>84</v>
      </c>
      <c r="H185">
        <v>380</v>
      </c>
      <c r="I185">
        <v>8.3476702185436791E-2</v>
      </c>
      <c r="J185">
        <v>4.5394843197319127E-3</v>
      </c>
      <c r="K185">
        <v>-4.1018140001828837E-2</v>
      </c>
      <c r="L185">
        <v>0.52539436857604083</v>
      </c>
    </row>
    <row r="186" spans="1:12" s="58" customFormat="1">
      <c r="A186" t="s">
        <v>258</v>
      </c>
      <c r="B186" t="s">
        <v>272</v>
      </c>
      <c r="C186">
        <v>23031</v>
      </c>
      <c r="D186" t="s">
        <v>136</v>
      </c>
      <c r="E186">
        <v>340</v>
      </c>
      <c r="F186" t="s">
        <v>76</v>
      </c>
      <c r="G186" t="s">
        <v>77</v>
      </c>
      <c r="H186">
        <v>1</v>
      </c>
      <c r="I186">
        <v>0.46134973020855929</v>
      </c>
      <c r="J186"/>
      <c r="K186">
        <v>0.46134973020855929</v>
      </c>
      <c r="L186">
        <v>0.46134973020855929</v>
      </c>
    </row>
    <row r="187" spans="1:12" s="58" customFormat="1">
      <c r="A187" t="s">
        <v>258</v>
      </c>
      <c r="B187" t="s">
        <v>272</v>
      </c>
      <c r="C187">
        <v>23031</v>
      </c>
      <c r="D187" t="s">
        <v>136</v>
      </c>
      <c r="E187">
        <v>340</v>
      </c>
      <c r="F187" t="s">
        <v>76</v>
      </c>
      <c r="G187" t="s">
        <v>78</v>
      </c>
      <c r="H187">
        <v>1</v>
      </c>
      <c r="I187">
        <v>0.52953547751244634</v>
      </c>
      <c r="J187"/>
      <c r="K187">
        <v>0.52953547751244634</v>
      </c>
      <c r="L187">
        <v>0.52953547751244634</v>
      </c>
    </row>
    <row r="188" spans="1:12" s="58" customFormat="1">
      <c r="A188" t="s">
        <v>258</v>
      </c>
      <c r="B188" t="s">
        <v>272</v>
      </c>
      <c r="C188">
        <v>23031</v>
      </c>
      <c r="D188" t="s">
        <v>136</v>
      </c>
      <c r="E188">
        <v>340</v>
      </c>
      <c r="F188" t="s">
        <v>76</v>
      </c>
      <c r="G188" t="s">
        <v>79</v>
      </c>
      <c r="H188">
        <v>380</v>
      </c>
      <c r="I188">
        <v>0.21029227401700751</v>
      </c>
      <c r="J188">
        <v>8.8013789483041595E-3</v>
      </c>
      <c r="K188">
        <v>-5.8788858125484657E-2</v>
      </c>
      <c r="L188">
        <v>0.83895354188149951</v>
      </c>
    </row>
    <row r="189" spans="1:12" s="58" customFormat="1">
      <c r="A189" t="s">
        <v>258</v>
      </c>
      <c r="B189" t="s">
        <v>272</v>
      </c>
      <c r="C189">
        <v>23031</v>
      </c>
      <c r="D189" t="s">
        <v>136</v>
      </c>
      <c r="E189">
        <v>340</v>
      </c>
      <c r="F189" t="s">
        <v>76</v>
      </c>
      <c r="G189" t="s">
        <v>80</v>
      </c>
      <c r="H189">
        <v>380</v>
      </c>
      <c r="I189">
        <v>0.15171349123279049</v>
      </c>
      <c r="J189">
        <v>7.6840618527439361E-3</v>
      </c>
      <c r="K189">
        <v>-8.2812156090759384E-2</v>
      </c>
      <c r="L189">
        <v>0.75496413783715177</v>
      </c>
    </row>
    <row r="190" spans="1:12" s="58" customFormat="1">
      <c r="A190" t="s">
        <v>258</v>
      </c>
      <c r="B190" t="s">
        <v>272</v>
      </c>
      <c r="C190">
        <v>23031</v>
      </c>
      <c r="D190" t="s">
        <v>136</v>
      </c>
      <c r="E190">
        <v>340</v>
      </c>
      <c r="F190" t="s">
        <v>76</v>
      </c>
      <c r="G190" t="s">
        <v>81</v>
      </c>
      <c r="H190">
        <v>1</v>
      </c>
      <c r="I190">
        <v>0.1102985487467185</v>
      </c>
      <c r="J190"/>
      <c r="K190">
        <v>0.1102985487467185</v>
      </c>
      <c r="L190">
        <v>0.1102985487467185</v>
      </c>
    </row>
    <row r="191" spans="1:12" s="58" customFormat="1">
      <c r="A191" t="s">
        <v>258</v>
      </c>
      <c r="B191" t="s">
        <v>272</v>
      </c>
      <c r="C191">
        <v>23031</v>
      </c>
      <c r="D191" t="s">
        <v>136</v>
      </c>
      <c r="E191">
        <v>340</v>
      </c>
      <c r="F191" t="s">
        <v>76</v>
      </c>
      <c r="G191" t="s">
        <v>82</v>
      </c>
      <c r="H191">
        <v>1</v>
      </c>
      <c r="I191">
        <v>0.1747769791797821</v>
      </c>
      <c r="J191"/>
      <c r="K191">
        <v>0.1747769791797821</v>
      </c>
      <c r="L191">
        <v>0.1747769791797821</v>
      </c>
    </row>
    <row r="192" spans="1:12" s="58" customFormat="1">
      <c r="A192" t="s">
        <v>258</v>
      </c>
      <c r="B192" t="s">
        <v>272</v>
      </c>
      <c r="C192">
        <v>23031</v>
      </c>
      <c r="D192" t="s">
        <v>136</v>
      </c>
      <c r="E192">
        <v>340</v>
      </c>
      <c r="F192" t="s">
        <v>76</v>
      </c>
      <c r="G192" t="s">
        <v>83</v>
      </c>
      <c r="H192">
        <v>380</v>
      </c>
      <c r="I192">
        <v>0.10266674091844349</v>
      </c>
      <c r="J192">
        <v>4.742027579655513E-3</v>
      </c>
      <c r="K192">
        <v>-3.3083508536242527E-2</v>
      </c>
      <c r="L192">
        <v>0.45339427825308382</v>
      </c>
    </row>
    <row r="193" spans="1:12" s="58" customFormat="1">
      <c r="A193" t="s">
        <v>258</v>
      </c>
      <c r="B193" t="s">
        <v>272</v>
      </c>
      <c r="C193">
        <v>23031</v>
      </c>
      <c r="D193" t="s">
        <v>136</v>
      </c>
      <c r="E193">
        <v>340</v>
      </c>
      <c r="F193" t="s">
        <v>76</v>
      </c>
      <c r="G193" t="s">
        <v>84</v>
      </c>
      <c r="H193">
        <v>380</v>
      </c>
      <c r="I193">
        <v>8.3476702185436791E-2</v>
      </c>
      <c r="J193">
        <v>4.5394843197319127E-3</v>
      </c>
      <c r="K193">
        <v>-4.1018140001828837E-2</v>
      </c>
      <c r="L193">
        <v>0.52539436857604083</v>
      </c>
    </row>
    <row r="194" spans="1:12" s="58" customFormat="1">
      <c r="A194" t="s">
        <v>258</v>
      </c>
      <c r="B194" t="s">
        <v>259</v>
      </c>
      <c r="C194">
        <v>23001</v>
      </c>
      <c r="D194" t="s">
        <v>165</v>
      </c>
      <c r="E194">
        <v>512</v>
      </c>
      <c r="F194" t="s">
        <v>85</v>
      </c>
      <c r="G194" t="s">
        <v>86</v>
      </c>
      <c r="H194">
        <v>1</v>
      </c>
      <c r="I194">
        <v>2.1045845501336702</v>
      </c>
      <c r="J194"/>
      <c r="K194">
        <v>2.1045845501336702</v>
      </c>
      <c r="L194">
        <v>2.1045845501336702</v>
      </c>
    </row>
    <row r="195" spans="1:12" s="58" customFormat="1">
      <c r="A195" t="s">
        <v>258</v>
      </c>
      <c r="B195" t="s">
        <v>259</v>
      </c>
      <c r="C195">
        <v>23001</v>
      </c>
      <c r="D195" t="s">
        <v>165</v>
      </c>
      <c r="E195">
        <v>512</v>
      </c>
      <c r="F195" t="s">
        <v>85</v>
      </c>
      <c r="G195" t="s">
        <v>87</v>
      </c>
      <c r="H195">
        <v>380</v>
      </c>
      <c r="I195">
        <v>1.4148647624001791</v>
      </c>
      <c r="J195">
        <v>1.97236829237619E-2</v>
      </c>
      <c r="K195">
        <v>0.65599411974275579</v>
      </c>
      <c r="L195">
        <v>2.9630169295151001</v>
      </c>
    </row>
    <row r="196" spans="1:12" s="58" customFormat="1">
      <c r="A196" t="s">
        <v>258</v>
      </c>
      <c r="B196" t="s">
        <v>260</v>
      </c>
      <c r="C196">
        <v>23003</v>
      </c>
      <c r="D196" t="s">
        <v>165</v>
      </c>
      <c r="E196">
        <v>512</v>
      </c>
      <c r="F196" t="s">
        <v>85</v>
      </c>
      <c r="G196" t="s">
        <v>86</v>
      </c>
      <c r="H196">
        <v>1</v>
      </c>
      <c r="I196">
        <v>2.1045845501336702</v>
      </c>
      <c r="J196"/>
      <c r="K196">
        <v>2.1045845501336702</v>
      </c>
      <c r="L196">
        <v>2.1045845501336702</v>
      </c>
    </row>
    <row r="197" spans="1:12" s="58" customFormat="1">
      <c r="A197" t="s">
        <v>258</v>
      </c>
      <c r="B197" t="s">
        <v>260</v>
      </c>
      <c r="C197">
        <v>23003</v>
      </c>
      <c r="D197" t="s">
        <v>165</v>
      </c>
      <c r="E197">
        <v>512</v>
      </c>
      <c r="F197" t="s">
        <v>85</v>
      </c>
      <c r="G197" t="s">
        <v>87</v>
      </c>
      <c r="H197">
        <v>380</v>
      </c>
      <c r="I197">
        <v>1.4148647624001791</v>
      </c>
      <c r="J197">
        <v>1.97236829237619E-2</v>
      </c>
      <c r="K197">
        <v>0.65599411974275579</v>
      </c>
      <c r="L197">
        <v>2.9630169295151001</v>
      </c>
    </row>
    <row r="198" spans="1:12" s="58" customFormat="1">
      <c r="A198" t="s">
        <v>258</v>
      </c>
      <c r="B198" t="s">
        <v>261</v>
      </c>
      <c r="C198">
        <v>23005</v>
      </c>
      <c r="D198" t="s">
        <v>165</v>
      </c>
      <c r="E198">
        <v>512</v>
      </c>
      <c r="F198" t="s">
        <v>85</v>
      </c>
      <c r="G198" t="s">
        <v>86</v>
      </c>
      <c r="H198">
        <v>1</v>
      </c>
      <c r="I198">
        <v>2.1045845501336702</v>
      </c>
      <c r="J198"/>
      <c r="K198">
        <v>2.1045845501336702</v>
      </c>
      <c r="L198">
        <v>2.1045845501336702</v>
      </c>
    </row>
    <row r="199" spans="1:12" s="58" customFormat="1">
      <c r="A199" t="s">
        <v>258</v>
      </c>
      <c r="B199" t="s">
        <v>261</v>
      </c>
      <c r="C199">
        <v>23005</v>
      </c>
      <c r="D199" t="s">
        <v>165</v>
      </c>
      <c r="E199">
        <v>512</v>
      </c>
      <c r="F199" t="s">
        <v>85</v>
      </c>
      <c r="G199" t="s">
        <v>87</v>
      </c>
      <c r="H199">
        <v>380</v>
      </c>
      <c r="I199">
        <v>1.4148647624001791</v>
      </c>
      <c r="J199">
        <v>1.97236829237619E-2</v>
      </c>
      <c r="K199">
        <v>0.65599411974275579</v>
      </c>
      <c r="L199">
        <v>2.9630169295151001</v>
      </c>
    </row>
    <row r="200" spans="1:12" s="58" customFormat="1">
      <c r="A200" t="s">
        <v>258</v>
      </c>
      <c r="B200" t="s">
        <v>262</v>
      </c>
      <c r="C200">
        <v>23007</v>
      </c>
      <c r="D200" t="s">
        <v>165</v>
      </c>
      <c r="E200">
        <v>512</v>
      </c>
      <c r="F200" t="s">
        <v>85</v>
      </c>
      <c r="G200" t="s">
        <v>86</v>
      </c>
      <c r="H200">
        <v>1</v>
      </c>
      <c r="I200">
        <v>2.1045845501336702</v>
      </c>
      <c r="J200"/>
      <c r="K200">
        <v>2.1045845501336702</v>
      </c>
      <c r="L200">
        <v>2.1045845501336702</v>
      </c>
    </row>
    <row r="201" spans="1:12" s="58" customFormat="1">
      <c r="A201" t="s">
        <v>258</v>
      </c>
      <c r="B201" t="s">
        <v>262</v>
      </c>
      <c r="C201">
        <v>23007</v>
      </c>
      <c r="D201" t="s">
        <v>165</v>
      </c>
      <c r="E201">
        <v>512</v>
      </c>
      <c r="F201" t="s">
        <v>85</v>
      </c>
      <c r="G201" t="s">
        <v>87</v>
      </c>
      <c r="H201">
        <v>380</v>
      </c>
      <c r="I201">
        <v>1.4148647624001791</v>
      </c>
      <c r="J201">
        <v>1.97236829237619E-2</v>
      </c>
      <c r="K201">
        <v>0.65599411974275579</v>
      </c>
      <c r="L201">
        <v>2.9630169295151001</v>
      </c>
    </row>
    <row r="202" spans="1:12" s="58" customFormat="1">
      <c r="A202" t="s">
        <v>258</v>
      </c>
      <c r="B202" t="s">
        <v>263</v>
      </c>
      <c r="C202">
        <v>23009</v>
      </c>
      <c r="D202" t="s">
        <v>165</v>
      </c>
      <c r="E202">
        <v>512</v>
      </c>
      <c r="F202" t="s">
        <v>85</v>
      </c>
      <c r="G202" t="s">
        <v>86</v>
      </c>
      <c r="H202">
        <v>1</v>
      </c>
      <c r="I202">
        <v>2.1045845501336702</v>
      </c>
      <c r="J202"/>
      <c r="K202">
        <v>2.1045845501336702</v>
      </c>
      <c r="L202">
        <v>2.1045845501336702</v>
      </c>
    </row>
    <row r="203" spans="1:12" s="58" customFormat="1">
      <c r="A203" t="s">
        <v>258</v>
      </c>
      <c r="B203" t="s">
        <v>263</v>
      </c>
      <c r="C203">
        <v>23009</v>
      </c>
      <c r="D203" t="s">
        <v>165</v>
      </c>
      <c r="E203">
        <v>512</v>
      </c>
      <c r="F203" t="s">
        <v>85</v>
      </c>
      <c r="G203" t="s">
        <v>87</v>
      </c>
      <c r="H203">
        <v>380</v>
      </c>
      <c r="I203">
        <v>1.4148647624001791</v>
      </c>
      <c r="J203">
        <v>1.97236829237619E-2</v>
      </c>
      <c r="K203">
        <v>0.65599411974275579</v>
      </c>
      <c r="L203">
        <v>2.9630169295151001</v>
      </c>
    </row>
    <row r="204" spans="1:12" s="58" customFormat="1">
      <c r="A204" t="s">
        <v>258</v>
      </c>
      <c r="B204" t="s">
        <v>264</v>
      </c>
      <c r="C204">
        <v>23011</v>
      </c>
      <c r="D204" t="s">
        <v>165</v>
      </c>
      <c r="E204">
        <v>512</v>
      </c>
      <c r="F204" t="s">
        <v>85</v>
      </c>
      <c r="G204" t="s">
        <v>86</v>
      </c>
      <c r="H204">
        <v>1</v>
      </c>
      <c r="I204">
        <v>2.1045845501336702</v>
      </c>
      <c r="J204"/>
      <c r="K204">
        <v>2.1045845501336702</v>
      </c>
      <c r="L204">
        <v>2.1045845501336702</v>
      </c>
    </row>
    <row r="205" spans="1:12" s="58" customFormat="1">
      <c r="A205" t="s">
        <v>258</v>
      </c>
      <c r="B205" t="s">
        <v>264</v>
      </c>
      <c r="C205">
        <v>23011</v>
      </c>
      <c r="D205" t="s">
        <v>165</v>
      </c>
      <c r="E205">
        <v>512</v>
      </c>
      <c r="F205" t="s">
        <v>85</v>
      </c>
      <c r="G205" t="s">
        <v>87</v>
      </c>
      <c r="H205">
        <v>380</v>
      </c>
      <c r="I205">
        <v>1.4148647624001791</v>
      </c>
      <c r="J205">
        <v>1.97236829237619E-2</v>
      </c>
      <c r="K205">
        <v>0.65599411974275579</v>
      </c>
      <c r="L205">
        <v>2.9630169295151001</v>
      </c>
    </row>
    <row r="206" spans="1:12" s="58" customFormat="1">
      <c r="A206" t="s">
        <v>258</v>
      </c>
      <c r="B206" t="s">
        <v>265</v>
      </c>
      <c r="C206">
        <v>23013</v>
      </c>
      <c r="D206" t="s">
        <v>165</v>
      </c>
      <c r="E206">
        <v>512</v>
      </c>
      <c r="F206" t="s">
        <v>85</v>
      </c>
      <c r="G206" t="s">
        <v>86</v>
      </c>
      <c r="H206">
        <v>1</v>
      </c>
      <c r="I206">
        <v>2.1045845501336702</v>
      </c>
      <c r="J206"/>
      <c r="K206">
        <v>2.1045845501336702</v>
      </c>
      <c r="L206">
        <v>2.1045845501336702</v>
      </c>
    </row>
    <row r="207" spans="1:12" s="58" customFormat="1">
      <c r="A207" t="s">
        <v>258</v>
      </c>
      <c r="B207" t="s">
        <v>265</v>
      </c>
      <c r="C207">
        <v>23013</v>
      </c>
      <c r="D207" t="s">
        <v>165</v>
      </c>
      <c r="E207">
        <v>512</v>
      </c>
      <c r="F207" t="s">
        <v>85</v>
      </c>
      <c r="G207" t="s">
        <v>87</v>
      </c>
      <c r="H207">
        <v>380</v>
      </c>
      <c r="I207">
        <v>1.4148647624001791</v>
      </c>
      <c r="J207">
        <v>1.97236829237619E-2</v>
      </c>
      <c r="K207">
        <v>0.65599411974275579</v>
      </c>
      <c r="L207">
        <v>2.9630169295151001</v>
      </c>
    </row>
    <row r="208" spans="1:12" s="58" customFormat="1">
      <c r="A208" t="s">
        <v>258</v>
      </c>
      <c r="B208" t="s">
        <v>266</v>
      </c>
      <c r="C208">
        <v>23015</v>
      </c>
      <c r="D208" t="s">
        <v>165</v>
      </c>
      <c r="E208">
        <v>512</v>
      </c>
      <c r="F208" t="s">
        <v>85</v>
      </c>
      <c r="G208" t="s">
        <v>86</v>
      </c>
      <c r="H208">
        <v>1</v>
      </c>
      <c r="I208">
        <v>2.1045845501336702</v>
      </c>
      <c r="J208"/>
      <c r="K208">
        <v>2.1045845501336702</v>
      </c>
      <c r="L208">
        <v>2.1045845501336702</v>
      </c>
    </row>
    <row r="209" spans="1:12" s="58" customFormat="1">
      <c r="A209" t="s">
        <v>258</v>
      </c>
      <c r="B209" t="s">
        <v>266</v>
      </c>
      <c r="C209">
        <v>23015</v>
      </c>
      <c r="D209" t="s">
        <v>165</v>
      </c>
      <c r="E209">
        <v>512</v>
      </c>
      <c r="F209" t="s">
        <v>85</v>
      </c>
      <c r="G209" t="s">
        <v>87</v>
      </c>
      <c r="H209">
        <v>380</v>
      </c>
      <c r="I209">
        <v>1.4148647624001791</v>
      </c>
      <c r="J209">
        <v>1.97236829237619E-2</v>
      </c>
      <c r="K209">
        <v>0.65599411974275579</v>
      </c>
      <c r="L209">
        <v>2.9630169295151001</v>
      </c>
    </row>
    <row r="210" spans="1:12" s="58" customFormat="1">
      <c r="A210" t="s">
        <v>258</v>
      </c>
      <c r="B210" t="s">
        <v>267</v>
      </c>
      <c r="C210">
        <v>23017</v>
      </c>
      <c r="D210" t="s">
        <v>165</v>
      </c>
      <c r="E210">
        <v>512</v>
      </c>
      <c r="F210" t="s">
        <v>85</v>
      </c>
      <c r="G210" t="s">
        <v>86</v>
      </c>
      <c r="H210">
        <v>1</v>
      </c>
      <c r="I210">
        <v>2.1045845501336702</v>
      </c>
      <c r="J210"/>
      <c r="K210">
        <v>2.1045845501336702</v>
      </c>
      <c r="L210">
        <v>2.1045845501336702</v>
      </c>
    </row>
    <row r="211" spans="1:12" s="58" customFormat="1">
      <c r="A211" t="s">
        <v>258</v>
      </c>
      <c r="B211" t="s">
        <v>267</v>
      </c>
      <c r="C211">
        <v>23017</v>
      </c>
      <c r="D211" t="s">
        <v>165</v>
      </c>
      <c r="E211">
        <v>512</v>
      </c>
      <c r="F211" t="s">
        <v>85</v>
      </c>
      <c r="G211" t="s">
        <v>87</v>
      </c>
      <c r="H211">
        <v>380</v>
      </c>
      <c r="I211">
        <v>1.4148647624001791</v>
      </c>
      <c r="J211">
        <v>1.97236829237619E-2</v>
      </c>
      <c r="K211">
        <v>0.65599411974275579</v>
      </c>
      <c r="L211">
        <v>2.9630169295151001</v>
      </c>
    </row>
    <row r="212" spans="1:12" s="58" customFormat="1">
      <c r="A212" t="s">
        <v>258</v>
      </c>
      <c r="B212" t="s">
        <v>268</v>
      </c>
      <c r="C212">
        <v>23019</v>
      </c>
      <c r="D212" t="s">
        <v>165</v>
      </c>
      <c r="E212">
        <v>512</v>
      </c>
      <c r="F212" t="s">
        <v>85</v>
      </c>
      <c r="G212" t="s">
        <v>86</v>
      </c>
      <c r="H212">
        <v>1</v>
      </c>
      <c r="I212">
        <v>2.1045845501336702</v>
      </c>
      <c r="J212"/>
      <c r="K212">
        <v>2.1045845501336702</v>
      </c>
      <c r="L212">
        <v>2.1045845501336702</v>
      </c>
    </row>
    <row r="213" spans="1:12" s="58" customFormat="1">
      <c r="A213" t="s">
        <v>258</v>
      </c>
      <c r="B213" t="s">
        <v>268</v>
      </c>
      <c r="C213">
        <v>23019</v>
      </c>
      <c r="D213" t="s">
        <v>165</v>
      </c>
      <c r="E213">
        <v>512</v>
      </c>
      <c r="F213" t="s">
        <v>85</v>
      </c>
      <c r="G213" t="s">
        <v>87</v>
      </c>
      <c r="H213">
        <v>380</v>
      </c>
      <c r="I213">
        <v>1.4148647624001791</v>
      </c>
      <c r="J213">
        <v>1.97236829237619E-2</v>
      </c>
      <c r="K213">
        <v>0.65599411974275579</v>
      </c>
      <c r="L213">
        <v>2.9630169295151001</v>
      </c>
    </row>
    <row r="214" spans="1:12" s="58" customFormat="1">
      <c r="A214" t="s">
        <v>258</v>
      </c>
      <c r="B214" t="s">
        <v>269</v>
      </c>
      <c r="C214">
        <v>23021</v>
      </c>
      <c r="D214" t="s">
        <v>165</v>
      </c>
      <c r="E214">
        <v>512</v>
      </c>
      <c r="F214" t="s">
        <v>85</v>
      </c>
      <c r="G214" t="s">
        <v>86</v>
      </c>
      <c r="H214">
        <v>1</v>
      </c>
      <c r="I214">
        <v>2.1045845501336702</v>
      </c>
      <c r="J214"/>
      <c r="K214">
        <v>2.1045845501336702</v>
      </c>
      <c r="L214">
        <v>2.1045845501336702</v>
      </c>
    </row>
    <row r="215" spans="1:12" s="58" customFormat="1">
      <c r="A215" t="s">
        <v>258</v>
      </c>
      <c r="B215" t="s">
        <v>269</v>
      </c>
      <c r="C215">
        <v>23021</v>
      </c>
      <c r="D215" t="s">
        <v>165</v>
      </c>
      <c r="E215">
        <v>512</v>
      </c>
      <c r="F215" t="s">
        <v>85</v>
      </c>
      <c r="G215" t="s">
        <v>87</v>
      </c>
      <c r="H215">
        <v>380</v>
      </c>
      <c r="I215">
        <v>1.4148647624001791</v>
      </c>
      <c r="J215">
        <v>1.97236829237619E-2</v>
      </c>
      <c r="K215">
        <v>0.65599411974275579</v>
      </c>
      <c r="L215">
        <v>2.9630169295151001</v>
      </c>
    </row>
    <row r="216" spans="1:12" s="58" customFormat="1">
      <c r="A216" t="s">
        <v>258</v>
      </c>
      <c r="B216" t="s">
        <v>270</v>
      </c>
      <c r="C216">
        <v>23023</v>
      </c>
      <c r="D216" t="s">
        <v>165</v>
      </c>
      <c r="E216">
        <v>512</v>
      </c>
      <c r="F216" t="s">
        <v>85</v>
      </c>
      <c r="G216" t="s">
        <v>86</v>
      </c>
      <c r="H216">
        <v>1</v>
      </c>
      <c r="I216">
        <v>2.1045845501336702</v>
      </c>
      <c r="J216"/>
      <c r="K216">
        <v>2.1045845501336702</v>
      </c>
      <c r="L216">
        <v>2.1045845501336702</v>
      </c>
    </row>
    <row r="217" spans="1:12" s="58" customFormat="1">
      <c r="A217" t="s">
        <v>258</v>
      </c>
      <c r="B217" t="s">
        <v>270</v>
      </c>
      <c r="C217">
        <v>23023</v>
      </c>
      <c r="D217" t="s">
        <v>165</v>
      </c>
      <c r="E217">
        <v>512</v>
      </c>
      <c r="F217" t="s">
        <v>85</v>
      </c>
      <c r="G217" t="s">
        <v>87</v>
      </c>
      <c r="H217">
        <v>380</v>
      </c>
      <c r="I217">
        <v>1.4148647624001791</v>
      </c>
      <c r="J217">
        <v>1.97236829237619E-2</v>
      </c>
      <c r="K217">
        <v>0.65599411974275579</v>
      </c>
      <c r="L217">
        <v>2.9630169295151001</v>
      </c>
    </row>
    <row r="218" spans="1:12" s="58" customFormat="1">
      <c r="A218" t="s">
        <v>258</v>
      </c>
      <c r="B218" t="s">
        <v>257</v>
      </c>
      <c r="C218">
        <v>23025</v>
      </c>
      <c r="D218" t="s">
        <v>165</v>
      </c>
      <c r="E218">
        <v>512</v>
      </c>
      <c r="F218" t="s">
        <v>85</v>
      </c>
      <c r="G218" t="s">
        <v>86</v>
      </c>
      <c r="H218">
        <v>1</v>
      </c>
      <c r="I218">
        <v>2.1045845501336702</v>
      </c>
      <c r="J218"/>
      <c r="K218">
        <v>2.1045845501336702</v>
      </c>
      <c r="L218">
        <v>2.1045845501336702</v>
      </c>
    </row>
    <row r="219" spans="1:12" s="58" customFormat="1">
      <c r="A219" t="s">
        <v>258</v>
      </c>
      <c r="B219" t="s">
        <v>257</v>
      </c>
      <c r="C219">
        <v>23025</v>
      </c>
      <c r="D219" t="s">
        <v>165</v>
      </c>
      <c r="E219">
        <v>512</v>
      </c>
      <c r="F219" t="s">
        <v>85</v>
      </c>
      <c r="G219" t="s">
        <v>87</v>
      </c>
      <c r="H219">
        <v>380</v>
      </c>
      <c r="I219">
        <v>1.4148647624001791</v>
      </c>
      <c r="J219">
        <v>1.97236829237619E-2</v>
      </c>
      <c r="K219">
        <v>0.65599411974275579</v>
      </c>
      <c r="L219">
        <v>2.9630169295151001</v>
      </c>
    </row>
    <row r="220" spans="1:12" s="58" customFormat="1">
      <c r="A220" t="s">
        <v>258</v>
      </c>
      <c r="B220" t="s">
        <v>271</v>
      </c>
      <c r="C220">
        <v>23027</v>
      </c>
      <c r="D220" t="s">
        <v>165</v>
      </c>
      <c r="E220">
        <v>512</v>
      </c>
      <c r="F220" t="s">
        <v>85</v>
      </c>
      <c r="G220" t="s">
        <v>86</v>
      </c>
      <c r="H220">
        <v>1</v>
      </c>
      <c r="I220">
        <v>2.1045845501336702</v>
      </c>
      <c r="J220"/>
      <c r="K220">
        <v>2.1045845501336702</v>
      </c>
      <c r="L220">
        <v>2.1045845501336702</v>
      </c>
    </row>
    <row r="221" spans="1:12" s="58" customFormat="1">
      <c r="A221" t="s">
        <v>258</v>
      </c>
      <c r="B221" t="s">
        <v>271</v>
      </c>
      <c r="C221">
        <v>23027</v>
      </c>
      <c r="D221" t="s">
        <v>165</v>
      </c>
      <c r="E221">
        <v>512</v>
      </c>
      <c r="F221" t="s">
        <v>85</v>
      </c>
      <c r="G221" t="s">
        <v>87</v>
      </c>
      <c r="H221">
        <v>380</v>
      </c>
      <c r="I221">
        <v>1.4148647624001791</v>
      </c>
      <c r="J221">
        <v>1.97236829237619E-2</v>
      </c>
      <c r="K221">
        <v>0.65599411974275579</v>
      </c>
      <c r="L221">
        <v>2.9630169295151001</v>
      </c>
    </row>
    <row r="222" spans="1:12" s="58" customFormat="1">
      <c r="A222" t="s">
        <v>258</v>
      </c>
      <c r="B222" t="s">
        <v>256</v>
      </c>
      <c r="C222">
        <v>23029</v>
      </c>
      <c r="D222" t="s">
        <v>165</v>
      </c>
      <c r="E222">
        <v>512</v>
      </c>
      <c r="F222" t="s">
        <v>85</v>
      </c>
      <c r="G222" t="s">
        <v>86</v>
      </c>
      <c r="H222">
        <v>1</v>
      </c>
      <c r="I222">
        <v>2.1045845501336702</v>
      </c>
      <c r="J222"/>
      <c r="K222">
        <v>2.1045845501336702</v>
      </c>
      <c r="L222">
        <v>2.1045845501336702</v>
      </c>
    </row>
    <row r="223" spans="1:12" s="58" customFormat="1">
      <c r="A223" t="s">
        <v>258</v>
      </c>
      <c r="B223" t="s">
        <v>256</v>
      </c>
      <c r="C223">
        <v>23029</v>
      </c>
      <c r="D223" t="s">
        <v>165</v>
      </c>
      <c r="E223">
        <v>512</v>
      </c>
      <c r="F223" t="s">
        <v>85</v>
      </c>
      <c r="G223" t="s">
        <v>87</v>
      </c>
      <c r="H223">
        <v>380</v>
      </c>
      <c r="I223">
        <v>1.4148647624001791</v>
      </c>
      <c r="J223">
        <v>1.97236829237619E-2</v>
      </c>
      <c r="K223">
        <v>0.65599411974275579</v>
      </c>
      <c r="L223">
        <v>2.9630169295151001</v>
      </c>
    </row>
    <row r="224" spans="1:12" s="58" customFormat="1">
      <c r="A224" t="s">
        <v>258</v>
      </c>
      <c r="B224" t="s">
        <v>272</v>
      </c>
      <c r="C224">
        <v>23031</v>
      </c>
      <c r="D224" t="s">
        <v>165</v>
      </c>
      <c r="E224">
        <v>512</v>
      </c>
      <c r="F224" t="s">
        <v>85</v>
      </c>
      <c r="G224" t="s">
        <v>86</v>
      </c>
      <c r="H224">
        <v>1</v>
      </c>
      <c r="I224">
        <v>2.1045845501336702</v>
      </c>
      <c r="J224"/>
      <c r="K224">
        <v>2.1045845501336702</v>
      </c>
      <c r="L224">
        <v>2.1045845501336702</v>
      </c>
    </row>
    <row r="225" spans="1:12" s="58" customFormat="1">
      <c r="A225" t="s">
        <v>258</v>
      </c>
      <c r="B225" t="s">
        <v>272</v>
      </c>
      <c r="C225">
        <v>23031</v>
      </c>
      <c r="D225" t="s">
        <v>165</v>
      </c>
      <c r="E225">
        <v>512</v>
      </c>
      <c r="F225" t="s">
        <v>85</v>
      </c>
      <c r="G225" t="s">
        <v>87</v>
      </c>
      <c r="H225">
        <v>380</v>
      </c>
      <c r="I225">
        <v>1.4148647624001791</v>
      </c>
      <c r="J225">
        <v>1.97236829237619E-2</v>
      </c>
      <c r="K225">
        <v>0.65599411974275579</v>
      </c>
      <c r="L225">
        <v>2.9630169295151001</v>
      </c>
    </row>
    <row r="226" spans="1:12" s="58" customFormat="1">
      <c r="A226" t="s">
        <v>258</v>
      </c>
      <c r="B226" t="s">
        <v>259</v>
      </c>
      <c r="C226">
        <v>23001</v>
      </c>
      <c r="D226" t="s">
        <v>136</v>
      </c>
      <c r="E226">
        <v>888</v>
      </c>
      <c r="F226" t="s">
        <v>88</v>
      </c>
      <c r="G226" t="s">
        <v>89</v>
      </c>
      <c r="H226">
        <v>1</v>
      </c>
      <c r="I226">
        <v>1.262552559609021</v>
      </c>
      <c r="J226"/>
      <c r="K226">
        <v>1.262552559609021</v>
      </c>
      <c r="L226">
        <v>1.262552559609021</v>
      </c>
    </row>
    <row r="227" spans="1:12" s="58" customFormat="1">
      <c r="A227" t="s">
        <v>258</v>
      </c>
      <c r="B227" t="s">
        <v>259</v>
      </c>
      <c r="C227">
        <v>23001</v>
      </c>
      <c r="D227" t="s">
        <v>136</v>
      </c>
      <c r="E227">
        <v>888</v>
      </c>
      <c r="F227" t="s">
        <v>88</v>
      </c>
      <c r="G227" t="s">
        <v>90</v>
      </c>
      <c r="H227">
        <v>380</v>
      </c>
      <c r="I227">
        <v>0.6221028649950332</v>
      </c>
      <c r="J227">
        <v>1.870946405594065E-2</v>
      </c>
      <c r="K227">
        <v>-8.7730181701885929E-3</v>
      </c>
      <c r="L227">
        <v>1.408805272785155</v>
      </c>
    </row>
    <row r="228" spans="1:12" s="58" customFormat="1">
      <c r="A228" t="s">
        <v>258</v>
      </c>
      <c r="B228" t="s">
        <v>259</v>
      </c>
      <c r="C228">
        <v>23001</v>
      </c>
      <c r="D228" t="s">
        <v>136</v>
      </c>
      <c r="E228">
        <v>888</v>
      </c>
      <c r="F228" t="s">
        <v>88</v>
      </c>
      <c r="G228" t="s">
        <v>91</v>
      </c>
      <c r="H228">
        <v>1</v>
      </c>
      <c r="I228">
        <v>1.6657829638308219</v>
      </c>
      <c r="J228"/>
      <c r="K228">
        <v>1.6657829638308219</v>
      </c>
      <c r="L228">
        <v>1.6657829638308219</v>
      </c>
    </row>
    <row r="229" spans="1:12" s="58" customFormat="1">
      <c r="A229" t="s">
        <v>258</v>
      </c>
      <c r="B229" t="s">
        <v>259</v>
      </c>
      <c r="C229">
        <v>23001</v>
      </c>
      <c r="D229" t="s">
        <v>136</v>
      </c>
      <c r="E229">
        <v>888</v>
      </c>
      <c r="F229" t="s">
        <v>88</v>
      </c>
      <c r="G229" t="s">
        <v>92</v>
      </c>
      <c r="H229">
        <v>380</v>
      </c>
      <c r="I229">
        <v>0.73809035616029517</v>
      </c>
      <c r="J229">
        <v>2.1424837263334572E-2</v>
      </c>
      <c r="K229">
        <v>-8.7730181701885929E-3</v>
      </c>
      <c r="L229">
        <v>1.6100671716466211</v>
      </c>
    </row>
    <row r="230" spans="1:12" s="58" customFormat="1">
      <c r="A230" t="s">
        <v>258</v>
      </c>
      <c r="B230" t="s">
        <v>259</v>
      </c>
      <c r="C230">
        <v>23001</v>
      </c>
      <c r="D230" t="s">
        <v>136</v>
      </c>
      <c r="E230">
        <v>888</v>
      </c>
      <c r="F230" t="s">
        <v>88</v>
      </c>
      <c r="G230" t="s">
        <v>93</v>
      </c>
      <c r="H230">
        <v>1</v>
      </c>
      <c r="I230">
        <v>1.8471550769513501</v>
      </c>
      <c r="J230"/>
      <c r="K230">
        <v>1.8471550769513501</v>
      </c>
      <c r="L230">
        <v>1.8471550769513501</v>
      </c>
    </row>
    <row r="231" spans="1:12" s="58" customFormat="1">
      <c r="A231" t="s">
        <v>258</v>
      </c>
      <c r="B231" t="s">
        <v>259</v>
      </c>
      <c r="C231">
        <v>23001</v>
      </c>
      <c r="D231" t="s">
        <v>136</v>
      </c>
      <c r="E231">
        <v>888</v>
      </c>
      <c r="F231" t="s">
        <v>88</v>
      </c>
      <c r="G231" t="s">
        <v>94</v>
      </c>
      <c r="H231">
        <v>380</v>
      </c>
      <c r="I231">
        <v>0.78535142063030428</v>
      </c>
      <c r="J231">
        <v>2.295381366740307E-2</v>
      </c>
      <c r="K231">
        <v>-8.7730181701885929E-3</v>
      </c>
      <c r="L231">
        <v>1.698535216090602</v>
      </c>
    </row>
    <row r="232" spans="1:12" s="58" customFormat="1">
      <c r="A232" t="s">
        <v>258</v>
      </c>
      <c r="B232" t="s">
        <v>259</v>
      </c>
      <c r="C232">
        <v>23001</v>
      </c>
      <c r="D232" t="s">
        <v>136</v>
      </c>
      <c r="E232">
        <v>888</v>
      </c>
      <c r="F232" t="s">
        <v>88</v>
      </c>
      <c r="G232" t="s">
        <v>95</v>
      </c>
      <c r="H232">
        <v>1</v>
      </c>
      <c r="I232">
        <v>2.0076671986111569</v>
      </c>
      <c r="J232"/>
      <c r="K232">
        <v>2.0076671986111569</v>
      </c>
      <c r="L232">
        <v>2.0076671986111569</v>
      </c>
    </row>
    <row r="233" spans="1:12" s="58" customFormat="1">
      <c r="A233" t="s">
        <v>258</v>
      </c>
      <c r="B233" t="s">
        <v>259</v>
      </c>
      <c r="C233">
        <v>23001</v>
      </c>
      <c r="D233" t="s">
        <v>136</v>
      </c>
      <c r="E233">
        <v>888</v>
      </c>
      <c r="F233" t="s">
        <v>88</v>
      </c>
      <c r="G233" t="s">
        <v>96</v>
      </c>
      <c r="H233">
        <v>380</v>
      </c>
      <c r="I233">
        <v>0.8324300603158461</v>
      </c>
      <c r="J233">
        <v>2.4526101602551299E-2</v>
      </c>
      <c r="K233">
        <v>-8.7730181701885929E-3</v>
      </c>
      <c r="L233">
        <v>1.8655603596545931</v>
      </c>
    </row>
    <row r="234" spans="1:12" s="58" customFormat="1">
      <c r="A234" t="s">
        <v>258</v>
      </c>
      <c r="B234" t="s">
        <v>259</v>
      </c>
      <c r="C234">
        <v>23001</v>
      </c>
      <c r="D234" t="s">
        <v>136</v>
      </c>
      <c r="E234">
        <v>888</v>
      </c>
      <c r="F234" t="s">
        <v>88</v>
      </c>
      <c r="G234" t="s">
        <v>97</v>
      </c>
      <c r="H234">
        <v>1</v>
      </c>
      <c r="I234">
        <v>2.162620652643866</v>
      </c>
      <c r="J234"/>
      <c r="K234">
        <v>2.162620652643866</v>
      </c>
      <c r="L234">
        <v>2.162620652643866</v>
      </c>
    </row>
    <row r="235" spans="1:12" s="58" customFormat="1">
      <c r="A235" t="s">
        <v>258</v>
      </c>
      <c r="B235" t="s">
        <v>259</v>
      </c>
      <c r="C235">
        <v>23001</v>
      </c>
      <c r="D235" t="s">
        <v>136</v>
      </c>
      <c r="E235">
        <v>888</v>
      </c>
      <c r="F235" t="s">
        <v>88</v>
      </c>
      <c r="G235" t="s">
        <v>98</v>
      </c>
      <c r="H235">
        <v>380</v>
      </c>
      <c r="I235">
        <v>0.88607068762004815</v>
      </c>
      <c r="J235">
        <v>2.6272293740889709E-2</v>
      </c>
      <c r="K235">
        <v>-8.7730181701885929E-3</v>
      </c>
      <c r="L235">
        <v>2.043701519203569</v>
      </c>
    </row>
    <row r="236" spans="1:12" s="58" customFormat="1">
      <c r="A236" t="s">
        <v>258</v>
      </c>
      <c r="B236" t="s">
        <v>259</v>
      </c>
      <c r="C236">
        <v>23001</v>
      </c>
      <c r="D236" t="s">
        <v>136</v>
      </c>
      <c r="E236">
        <v>888</v>
      </c>
      <c r="F236" t="s">
        <v>88</v>
      </c>
      <c r="G236" t="s">
        <v>99</v>
      </c>
      <c r="H236">
        <v>1</v>
      </c>
      <c r="I236">
        <v>0.87455342610494957</v>
      </c>
      <c r="J236"/>
      <c r="K236">
        <v>0.87455342610494957</v>
      </c>
      <c r="L236">
        <v>0.87455342610494957</v>
      </c>
    </row>
    <row r="237" spans="1:12" s="58" customFormat="1">
      <c r="A237" t="s">
        <v>258</v>
      </c>
      <c r="B237" t="s">
        <v>259</v>
      </c>
      <c r="C237">
        <v>23001</v>
      </c>
      <c r="D237" t="s">
        <v>136</v>
      </c>
      <c r="E237">
        <v>888</v>
      </c>
      <c r="F237" t="s">
        <v>88</v>
      </c>
      <c r="G237" t="s">
        <v>100</v>
      </c>
      <c r="H237">
        <v>380</v>
      </c>
      <c r="I237">
        <v>0.51191744772852255</v>
      </c>
      <c r="J237">
        <v>1.4653575254980169E-2</v>
      </c>
      <c r="K237">
        <v>-8.7730181701885929E-3</v>
      </c>
      <c r="L237">
        <v>1.144849123868414</v>
      </c>
    </row>
    <row r="238" spans="1:12" s="58" customFormat="1">
      <c r="A238" t="s">
        <v>258</v>
      </c>
      <c r="B238" t="s">
        <v>259</v>
      </c>
      <c r="C238">
        <v>23001</v>
      </c>
      <c r="D238" t="s">
        <v>136</v>
      </c>
      <c r="E238">
        <v>888</v>
      </c>
      <c r="F238" t="s">
        <v>88</v>
      </c>
      <c r="G238" t="s">
        <v>101</v>
      </c>
      <c r="H238">
        <v>1</v>
      </c>
      <c r="I238">
        <v>1.4811403152359519</v>
      </c>
      <c r="J238"/>
      <c r="K238">
        <v>1.4811403152359519</v>
      </c>
      <c r="L238">
        <v>1.4811403152359519</v>
      </c>
    </row>
    <row r="239" spans="1:12" s="58" customFormat="1">
      <c r="A239" t="s">
        <v>258</v>
      </c>
      <c r="B239" t="s">
        <v>259</v>
      </c>
      <c r="C239">
        <v>23001</v>
      </c>
      <c r="D239" t="s">
        <v>136</v>
      </c>
      <c r="E239">
        <v>888</v>
      </c>
      <c r="F239" t="s">
        <v>88</v>
      </c>
      <c r="G239" t="s">
        <v>102</v>
      </c>
      <c r="H239">
        <v>380</v>
      </c>
      <c r="I239">
        <v>0.65800912134329159</v>
      </c>
      <c r="J239">
        <v>1.8651418242076119E-2</v>
      </c>
      <c r="K239">
        <v>-8.7730181701885929E-3</v>
      </c>
      <c r="L239">
        <v>1.3307585483821629</v>
      </c>
    </row>
    <row r="240" spans="1:12" s="58" customFormat="1">
      <c r="A240" t="s">
        <v>258</v>
      </c>
      <c r="B240" t="s">
        <v>259</v>
      </c>
      <c r="C240">
        <v>23001</v>
      </c>
      <c r="D240" t="s">
        <v>136</v>
      </c>
      <c r="E240">
        <v>888</v>
      </c>
      <c r="F240" t="s">
        <v>88</v>
      </c>
      <c r="G240" t="s">
        <v>103</v>
      </c>
      <c r="H240">
        <v>1</v>
      </c>
      <c r="I240">
        <v>1.6543550553835</v>
      </c>
      <c r="J240"/>
      <c r="K240">
        <v>1.6543550553835</v>
      </c>
      <c r="L240">
        <v>1.6543550553835</v>
      </c>
    </row>
    <row r="241" spans="1:12" s="58" customFormat="1">
      <c r="A241" t="s">
        <v>258</v>
      </c>
      <c r="B241" t="s">
        <v>259</v>
      </c>
      <c r="C241">
        <v>23001</v>
      </c>
      <c r="D241" t="s">
        <v>136</v>
      </c>
      <c r="E241">
        <v>888</v>
      </c>
      <c r="F241" t="s">
        <v>88</v>
      </c>
      <c r="G241" t="s">
        <v>104</v>
      </c>
      <c r="H241">
        <v>380</v>
      </c>
      <c r="I241">
        <v>0.70496640746280725</v>
      </c>
      <c r="J241">
        <v>2.0170449474549171E-2</v>
      </c>
      <c r="K241">
        <v>-8.7730181701885929E-3</v>
      </c>
      <c r="L241">
        <v>1.5220772504857041</v>
      </c>
    </row>
    <row r="242" spans="1:12" s="58" customFormat="1">
      <c r="A242" t="s">
        <v>258</v>
      </c>
      <c r="B242" t="s">
        <v>259</v>
      </c>
      <c r="C242">
        <v>23001</v>
      </c>
      <c r="D242" t="s">
        <v>136</v>
      </c>
      <c r="E242">
        <v>888</v>
      </c>
      <c r="F242" t="s">
        <v>88</v>
      </c>
      <c r="G242" t="s">
        <v>105</v>
      </c>
      <c r="H242">
        <v>1</v>
      </c>
      <c r="I242">
        <v>1.8335971515592211</v>
      </c>
      <c r="J242"/>
      <c r="K242">
        <v>1.8335971515592211</v>
      </c>
      <c r="L242">
        <v>1.8335971515592211</v>
      </c>
    </row>
    <row r="243" spans="1:12" s="58" customFormat="1">
      <c r="A243" t="s">
        <v>258</v>
      </c>
      <c r="B243" t="s">
        <v>259</v>
      </c>
      <c r="C243">
        <v>23001</v>
      </c>
      <c r="D243" t="s">
        <v>136</v>
      </c>
      <c r="E243">
        <v>888</v>
      </c>
      <c r="F243" t="s">
        <v>88</v>
      </c>
      <c r="G243" t="s">
        <v>106</v>
      </c>
      <c r="H243">
        <v>380</v>
      </c>
      <c r="I243">
        <v>0.75179131459576998</v>
      </c>
      <c r="J243">
        <v>2.174444667225256E-2</v>
      </c>
      <c r="K243">
        <v>-8.7730181701885929E-3</v>
      </c>
      <c r="L243">
        <v>1.7210945067660539</v>
      </c>
    </row>
    <row r="244" spans="1:12" s="58" customFormat="1">
      <c r="A244" t="s">
        <v>258</v>
      </c>
      <c r="B244" t="s">
        <v>259</v>
      </c>
      <c r="C244">
        <v>23001</v>
      </c>
      <c r="D244" t="s">
        <v>136</v>
      </c>
      <c r="E244">
        <v>888</v>
      </c>
      <c r="F244" t="s">
        <v>88</v>
      </c>
      <c r="G244" t="s">
        <v>107</v>
      </c>
      <c r="H244">
        <v>1</v>
      </c>
      <c r="I244">
        <v>1.994316168614368</v>
      </c>
      <c r="J244"/>
      <c r="K244">
        <v>1.994316168614368</v>
      </c>
      <c r="L244">
        <v>1.994316168614368</v>
      </c>
    </row>
    <row r="245" spans="1:12" s="58" customFormat="1">
      <c r="A245" t="s">
        <v>258</v>
      </c>
      <c r="B245" t="s">
        <v>259</v>
      </c>
      <c r="C245">
        <v>23001</v>
      </c>
      <c r="D245" t="s">
        <v>136</v>
      </c>
      <c r="E245">
        <v>888</v>
      </c>
      <c r="F245" t="s">
        <v>88</v>
      </c>
      <c r="G245" t="s">
        <v>108</v>
      </c>
      <c r="H245">
        <v>380</v>
      </c>
      <c r="I245">
        <v>0.80526447197588047</v>
      </c>
      <c r="J245">
        <v>2.3474214212853329E-2</v>
      </c>
      <c r="K245">
        <v>-8.7730181701885929E-3</v>
      </c>
      <c r="L245">
        <v>1.91040918111844</v>
      </c>
    </row>
    <row r="246" spans="1:12" s="58" customFormat="1">
      <c r="A246" t="s">
        <v>258</v>
      </c>
      <c r="B246" t="s">
        <v>259</v>
      </c>
      <c r="C246">
        <v>23001</v>
      </c>
      <c r="D246" t="s">
        <v>136</v>
      </c>
      <c r="E246">
        <v>888</v>
      </c>
      <c r="F246" t="s">
        <v>88</v>
      </c>
      <c r="G246" t="s">
        <v>109</v>
      </c>
      <c r="H246">
        <v>1</v>
      </c>
      <c r="I246">
        <v>0.75628625315475595</v>
      </c>
      <c r="J246"/>
      <c r="K246">
        <v>0.75628625315475595</v>
      </c>
      <c r="L246">
        <v>0.75628625315475595</v>
      </c>
    </row>
    <row r="247" spans="1:12" s="58" customFormat="1">
      <c r="A247" t="s">
        <v>258</v>
      </c>
      <c r="B247" t="s">
        <v>259</v>
      </c>
      <c r="C247">
        <v>23001</v>
      </c>
      <c r="D247" t="s">
        <v>136</v>
      </c>
      <c r="E247">
        <v>888</v>
      </c>
      <c r="F247" t="s">
        <v>88</v>
      </c>
      <c r="G247" t="s">
        <v>110</v>
      </c>
      <c r="H247">
        <v>380</v>
      </c>
      <c r="I247">
        <v>0.44793693289111752</v>
      </c>
      <c r="J247">
        <v>1.2224786234514239E-2</v>
      </c>
      <c r="K247">
        <v>-8.7730181701885929E-3</v>
      </c>
      <c r="L247">
        <v>0.87643084791607573</v>
      </c>
    </row>
    <row r="248" spans="1:12" s="58" customFormat="1">
      <c r="A248" t="s">
        <v>258</v>
      </c>
      <c r="B248" t="s">
        <v>260</v>
      </c>
      <c r="C248">
        <v>23003</v>
      </c>
      <c r="D248" t="s">
        <v>136</v>
      </c>
      <c r="E248">
        <v>888</v>
      </c>
      <c r="F248" t="s">
        <v>88</v>
      </c>
      <c r="G248" t="s">
        <v>89</v>
      </c>
      <c r="H248">
        <v>1</v>
      </c>
      <c r="I248">
        <v>1.262552559609021</v>
      </c>
      <c r="J248"/>
      <c r="K248">
        <v>1.262552559609021</v>
      </c>
      <c r="L248">
        <v>1.262552559609021</v>
      </c>
    </row>
    <row r="249" spans="1:12" s="58" customFormat="1">
      <c r="A249" t="s">
        <v>258</v>
      </c>
      <c r="B249" t="s">
        <v>260</v>
      </c>
      <c r="C249">
        <v>23003</v>
      </c>
      <c r="D249" t="s">
        <v>136</v>
      </c>
      <c r="E249">
        <v>888</v>
      </c>
      <c r="F249" t="s">
        <v>88</v>
      </c>
      <c r="G249" t="s">
        <v>90</v>
      </c>
      <c r="H249">
        <v>380</v>
      </c>
      <c r="I249">
        <v>0.6221028649950332</v>
      </c>
      <c r="J249">
        <v>1.870946405594065E-2</v>
      </c>
      <c r="K249">
        <v>-8.7730181701885929E-3</v>
      </c>
      <c r="L249">
        <v>1.408805272785155</v>
      </c>
    </row>
    <row r="250" spans="1:12" s="58" customFormat="1">
      <c r="A250" t="s">
        <v>258</v>
      </c>
      <c r="B250" t="s">
        <v>260</v>
      </c>
      <c r="C250">
        <v>23003</v>
      </c>
      <c r="D250" t="s">
        <v>136</v>
      </c>
      <c r="E250">
        <v>888</v>
      </c>
      <c r="F250" t="s">
        <v>88</v>
      </c>
      <c r="G250" t="s">
        <v>91</v>
      </c>
      <c r="H250">
        <v>1</v>
      </c>
      <c r="I250">
        <v>1.6657829638308219</v>
      </c>
      <c r="J250"/>
      <c r="K250">
        <v>1.6657829638308219</v>
      </c>
      <c r="L250">
        <v>1.6657829638308219</v>
      </c>
    </row>
    <row r="251" spans="1:12" s="58" customFormat="1">
      <c r="A251" t="s">
        <v>258</v>
      </c>
      <c r="B251" t="s">
        <v>260</v>
      </c>
      <c r="C251">
        <v>23003</v>
      </c>
      <c r="D251" t="s">
        <v>136</v>
      </c>
      <c r="E251">
        <v>888</v>
      </c>
      <c r="F251" t="s">
        <v>88</v>
      </c>
      <c r="G251" t="s">
        <v>92</v>
      </c>
      <c r="H251">
        <v>380</v>
      </c>
      <c r="I251">
        <v>0.73809035616029517</v>
      </c>
      <c r="J251">
        <v>2.1424837263334572E-2</v>
      </c>
      <c r="K251">
        <v>-8.7730181701885929E-3</v>
      </c>
      <c r="L251">
        <v>1.6100671716466211</v>
      </c>
    </row>
    <row r="252" spans="1:12" s="58" customFormat="1">
      <c r="A252" t="s">
        <v>258</v>
      </c>
      <c r="B252" t="s">
        <v>260</v>
      </c>
      <c r="C252">
        <v>23003</v>
      </c>
      <c r="D252" t="s">
        <v>136</v>
      </c>
      <c r="E252">
        <v>888</v>
      </c>
      <c r="F252" t="s">
        <v>88</v>
      </c>
      <c r="G252" t="s">
        <v>93</v>
      </c>
      <c r="H252">
        <v>1</v>
      </c>
      <c r="I252">
        <v>1.8471550769513501</v>
      </c>
      <c r="J252"/>
      <c r="K252">
        <v>1.8471550769513501</v>
      </c>
      <c r="L252">
        <v>1.8471550769513501</v>
      </c>
    </row>
    <row r="253" spans="1:12" s="58" customFormat="1">
      <c r="A253" t="s">
        <v>258</v>
      </c>
      <c r="B253" t="s">
        <v>260</v>
      </c>
      <c r="C253">
        <v>23003</v>
      </c>
      <c r="D253" t="s">
        <v>136</v>
      </c>
      <c r="E253">
        <v>888</v>
      </c>
      <c r="F253" t="s">
        <v>88</v>
      </c>
      <c r="G253" t="s">
        <v>94</v>
      </c>
      <c r="H253">
        <v>380</v>
      </c>
      <c r="I253">
        <v>0.78535142063030428</v>
      </c>
      <c r="J253">
        <v>2.295381366740307E-2</v>
      </c>
      <c r="K253">
        <v>-8.7730181701885929E-3</v>
      </c>
      <c r="L253">
        <v>1.698535216090602</v>
      </c>
    </row>
    <row r="254" spans="1:12" s="58" customFormat="1">
      <c r="A254" t="s">
        <v>258</v>
      </c>
      <c r="B254" t="s">
        <v>260</v>
      </c>
      <c r="C254">
        <v>23003</v>
      </c>
      <c r="D254" t="s">
        <v>136</v>
      </c>
      <c r="E254">
        <v>888</v>
      </c>
      <c r="F254" t="s">
        <v>88</v>
      </c>
      <c r="G254" t="s">
        <v>95</v>
      </c>
      <c r="H254">
        <v>1</v>
      </c>
      <c r="I254">
        <v>2.0076671986111569</v>
      </c>
      <c r="J254"/>
      <c r="K254">
        <v>2.0076671986111569</v>
      </c>
      <c r="L254">
        <v>2.0076671986111569</v>
      </c>
    </row>
    <row r="255" spans="1:12" s="58" customFormat="1">
      <c r="A255" t="s">
        <v>258</v>
      </c>
      <c r="B255" t="s">
        <v>260</v>
      </c>
      <c r="C255">
        <v>23003</v>
      </c>
      <c r="D255" t="s">
        <v>136</v>
      </c>
      <c r="E255">
        <v>888</v>
      </c>
      <c r="F255" t="s">
        <v>88</v>
      </c>
      <c r="G255" t="s">
        <v>96</v>
      </c>
      <c r="H255">
        <v>380</v>
      </c>
      <c r="I255">
        <v>0.8324300603158461</v>
      </c>
      <c r="J255">
        <v>2.4526101602551299E-2</v>
      </c>
      <c r="K255">
        <v>-8.7730181701885929E-3</v>
      </c>
      <c r="L255">
        <v>1.8655603596545931</v>
      </c>
    </row>
    <row r="256" spans="1:12" s="58" customFormat="1">
      <c r="A256" t="s">
        <v>258</v>
      </c>
      <c r="B256" t="s">
        <v>260</v>
      </c>
      <c r="C256">
        <v>23003</v>
      </c>
      <c r="D256" t="s">
        <v>136</v>
      </c>
      <c r="E256">
        <v>888</v>
      </c>
      <c r="F256" t="s">
        <v>88</v>
      </c>
      <c r="G256" t="s">
        <v>97</v>
      </c>
      <c r="H256">
        <v>1</v>
      </c>
      <c r="I256">
        <v>2.162620652643866</v>
      </c>
      <c r="J256"/>
      <c r="K256">
        <v>2.162620652643866</v>
      </c>
      <c r="L256">
        <v>2.162620652643866</v>
      </c>
    </row>
    <row r="257" spans="1:12" s="58" customFormat="1">
      <c r="A257" t="s">
        <v>258</v>
      </c>
      <c r="B257" t="s">
        <v>260</v>
      </c>
      <c r="C257">
        <v>23003</v>
      </c>
      <c r="D257" t="s">
        <v>136</v>
      </c>
      <c r="E257">
        <v>888</v>
      </c>
      <c r="F257" t="s">
        <v>88</v>
      </c>
      <c r="G257" t="s">
        <v>98</v>
      </c>
      <c r="H257">
        <v>380</v>
      </c>
      <c r="I257">
        <v>0.88607068762004815</v>
      </c>
      <c r="J257">
        <v>2.6272293740889709E-2</v>
      </c>
      <c r="K257">
        <v>-8.7730181701885929E-3</v>
      </c>
      <c r="L257">
        <v>2.043701519203569</v>
      </c>
    </row>
    <row r="258" spans="1:12" s="58" customFormat="1">
      <c r="A258" t="s">
        <v>258</v>
      </c>
      <c r="B258" t="s">
        <v>260</v>
      </c>
      <c r="C258">
        <v>23003</v>
      </c>
      <c r="D258" t="s">
        <v>136</v>
      </c>
      <c r="E258">
        <v>888</v>
      </c>
      <c r="F258" t="s">
        <v>88</v>
      </c>
      <c r="G258" t="s">
        <v>99</v>
      </c>
      <c r="H258">
        <v>1</v>
      </c>
      <c r="I258">
        <v>0.87455342610494957</v>
      </c>
      <c r="J258"/>
      <c r="K258">
        <v>0.87455342610494957</v>
      </c>
      <c r="L258">
        <v>0.87455342610494957</v>
      </c>
    </row>
    <row r="259" spans="1:12" s="58" customFormat="1">
      <c r="A259" t="s">
        <v>258</v>
      </c>
      <c r="B259" t="s">
        <v>260</v>
      </c>
      <c r="C259">
        <v>23003</v>
      </c>
      <c r="D259" t="s">
        <v>136</v>
      </c>
      <c r="E259">
        <v>888</v>
      </c>
      <c r="F259" t="s">
        <v>88</v>
      </c>
      <c r="G259" t="s">
        <v>100</v>
      </c>
      <c r="H259">
        <v>380</v>
      </c>
      <c r="I259">
        <v>0.51191744772852255</v>
      </c>
      <c r="J259">
        <v>1.4653575254980169E-2</v>
      </c>
      <c r="K259">
        <v>-8.7730181701885929E-3</v>
      </c>
      <c r="L259">
        <v>1.144849123868414</v>
      </c>
    </row>
    <row r="260" spans="1:12" s="58" customFormat="1">
      <c r="A260" t="s">
        <v>258</v>
      </c>
      <c r="B260" t="s">
        <v>260</v>
      </c>
      <c r="C260">
        <v>23003</v>
      </c>
      <c r="D260" t="s">
        <v>136</v>
      </c>
      <c r="E260">
        <v>888</v>
      </c>
      <c r="F260" t="s">
        <v>88</v>
      </c>
      <c r="G260" t="s">
        <v>101</v>
      </c>
      <c r="H260">
        <v>1</v>
      </c>
      <c r="I260">
        <v>1.4811403152359519</v>
      </c>
      <c r="J260"/>
      <c r="K260">
        <v>1.4811403152359519</v>
      </c>
      <c r="L260">
        <v>1.4811403152359519</v>
      </c>
    </row>
    <row r="261" spans="1:12" s="58" customFormat="1">
      <c r="A261" t="s">
        <v>258</v>
      </c>
      <c r="B261" t="s">
        <v>260</v>
      </c>
      <c r="C261">
        <v>23003</v>
      </c>
      <c r="D261" t="s">
        <v>136</v>
      </c>
      <c r="E261">
        <v>888</v>
      </c>
      <c r="F261" t="s">
        <v>88</v>
      </c>
      <c r="G261" t="s">
        <v>102</v>
      </c>
      <c r="H261">
        <v>380</v>
      </c>
      <c r="I261">
        <v>0.65800912134329159</v>
      </c>
      <c r="J261">
        <v>1.8651418242076119E-2</v>
      </c>
      <c r="K261">
        <v>-8.7730181701885929E-3</v>
      </c>
      <c r="L261">
        <v>1.3307585483821629</v>
      </c>
    </row>
    <row r="262" spans="1:12" s="58" customFormat="1">
      <c r="A262" t="s">
        <v>258</v>
      </c>
      <c r="B262" t="s">
        <v>260</v>
      </c>
      <c r="C262">
        <v>23003</v>
      </c>
      <c r="D262" t="s">
        <v>136</v>
      </c>
      <c r="E262">
        <v>888</v>
      </c>
      <c r="F262" t="s">
        <v>88</v>
      </c>
      <c r="G262" t="s">
        <v>103</v>
      </c>
      <c r="H262">
        <v>1</v>
      </c>
      <c r="I262">
        <v>1.6543550553835</v>
      </c>
      <c r="J262"/>
      <c r="K262">
        <v>1.6543550553835</v>
      </c>
      <c r="L262">
        <v>1.6543550553835</v>
      </c>
    </row>
    <row r="263" spans="1:12" s="58" customFormat="1">
      <c r="A263" t="s">
        <v>258</v>
      </c>
      <c r="B263" t="s">
        <v>260</v>
      </c>
      <c r="C263">
        <v>23003</v>
      </c>
      <c r="D263" t="s">
        <v>136</v>
      </c>
      <c r="E263">
        <v>888</v>
      </c>
      <c r="F263" t="s">
        <v>88</v>
      </c>
      <c r="G263" t="s">
        <v>104</v>
      </c>
      <c r="H263">
        <v>380</v>
      </c>
      <c r="I263">
        <v>0.70496640746280725</v>
      </c>
      <c r="J263">
        <v>2.0170449474549171E-2</v>
      </c>
      <c r="K263">
        <v>-8.7730181701885929E-3</v>
      </c>
      <c r="L263">
        <v>1.5220772504857041</v>
      </c>
    </row>
    <row r="264" spans="1:12" s="58" customFormat="1">
      <c r="A264" t="s">
        <v>258</v>
      </c>
      <c r="B264" t="s">
        <v>260</v>
      </c>
      <c r="C264">
        <v>23003</v>
      </c>
      <c r="D264" t="s">
        <v>136</v>
      </c>
      <c r="E264">
        <v>888</v>
      </c>
      <c r="F264" t="s">
        <v>88</v>
      </c>
      <c r="G264" t="s">
        <v>105</v>
      </c>
      <c r="H264">
        <v>1</v>
      </c>
      <c r="I264">
        <v>1.8335971515592211</v>
      </c>
      <c r="J264"/>
      <c r="K264">
        <v>1.8335971515592211</v>
      </c>
      <c r="L264">
        <v>1.8335971515592211</v>
      </c>
    </row>
    <row r="265" spans="1:12" s="58" customFormat="1">
      <c r="A265" t="s">
        <v>258</v>
      </c>
      <c r="B265" t="s">
        <v>260</v>
      </c>
      <c r="C265">
        <v>23003</v>
      </c>
      <c r="D265" t="s">
        <v>136</v>
      </c>
      <c r="E265">
        <v>888</v>
      </c>
      <c r="F265" t="s">
        <v>88</v>
      </c>
      <c r="G265" t="s">
        <v>106</v>
      </c>
      <c r="H265">
        <v>380</v>
      </c>
      <c r="I265">
        <v>0.75179131459576998</v>
      </c>
      <c r="J265">
        <v>2.174444667225256E-2</v>
      </c>
      <c r="K265">
        <v>-8.7730181701885929E-3</v>
      </c>
      <c r="L265">
        <v>1.7210945067660539</v>
      </c>
    </row>
    <row r="266" spans="1:12" s="58" customFormat="1">
      <c r="A266" t="s">
        <v>258</v>
      </c>
      <c r="B266" t="s">
        <v>260</v>
      </c>
      <c r="C266">
        <v>23003</v>
      </c>
      <c r="D266" t="s">
        <v>136</v>
      </c>
      <c r="E266">
        <v>888</v>
      </c>
      <c r="F266" t="s">
        <v>88</v>
      </c>
      <c r="G266" t="s">
        <v>107</v>
      </c>
      <c r="H266">
        <v>1</v>
      </c>
      <c r="I266">
        <v>1.994316168614368</v>
      </c>
      <c r="J266"/>
      <c r="K266">
        <v>1.994316168614368</v>
      </c>
      <c r="L266">
        <v>1.994316168614368</v>
      </c>
    </row>
    <row r="267" spans="1:12" s="58" customFormat="1">
      <c r="A267" t="s">
        <v>258</v>
      </c>
      <c r="B267" t="s">
        <v>260</v>
      </c>
      <c r="C267">
        <v>23003</v>
      </c>
      <c r="D267" t="s">
        <v>136</v>
      </c>
      <c r="E267">
        <v>888</v>
      </c>
      <c r="F267" t="s">
        <v>88</v>
      </c>
      <c r="G267" t="s">
        <v>108</v>
      </c>
      <c r="H267">
        <v>380</v>
      </c>
      <c r="I267">
        <v>0.80526447197588047</v>
      </c>
      <c r="J267">
        <v>2.3474214212853329E-2</v>
      </c>
      <c r="K267">
        <v>-8.7730181701885929E-3</v>
      </c>
      <c r="L267">
        <v>1.91040918111844</v>
      </c>
    </row>
    <row r="268" spans="1:12" s="58" customFormat="1">
      <c r="A268" t="s">
        <v>258</v>
      </c>
      <c r="B268" t="s">
        <v>260</v>
      </c>
      <c r="C268">
        <v>23003</v>
      </c>
      <c r="D268" t="s">
        <v>136</v>
      </c>
      <c r="E268">
        <v>888</v>
      </c>
      <c r="F268" t="s">
        <v>88</v>
      </c>
      <c r="G268" t="s">
        <v>109</v>
      </c>
      <c r="H268">
        <v>1</v>
      </c>
      <c r="I268">
        <v>0.75628625315475595</v>
      </c>
      <c r="J268"/>
      <c r="K268">
        <v>0.75628625315475595</v>
      </c>
      <c r="L268">
        <v>0.75628625315475595</v>
      </c>
    </row>
    <row r="269" spans="1:12" s="58" customFormat="1">
      <c r="A269" t="s">
        <v>258</v>
      </c>
      <c r="B269" t="s">
        <v>260</v>
      </c>
      <c r="C269">
        <v>23003</v>
      </c>
      <c r="D269" t="s">
        <v>136</v>
      </c>
      <c r="E269">
        <v>888</v>
      </c>
      <c r="F269" t="s">
        <v>88</v>
      </c>
      <c r="G269" t="s">
        <v>110</v>
      </c>
      <c r="H269">
        <v>380</v>
      </c>
      <c r="I269">
        <v>0.44793693289111752</v>
      </c>
      <c r="J269">
        <v>1.2224786234514239E-2</v>
      </c>
      <c r="K269">
        <v>-8.7730181701885929E-3</v>
      </c>
      <c r="L269">
        <v>0.87643084791607573</v>
      </c>
    </row>
    <row r="270" spans="1:12" s="58" customFormat="1">
      <c r="A270" t="s">
        <v>258</v>
      </c>
      <c r="B270" t="s">
        <v>261</v>
      </c>
      <c r="C270">
        <v>23005</v>
      </c>
      <c r="D270" t="s">
        <v>136</v>
      </c>
      <c r="E270">
        <v>888</v>
      </c>
      <c r="F270" t="s">
        <v>88</v>
      </c>
      <c r="G270" t="s">
        <v>89</v>
      </c>
      <c r="H270">
        <v>1</v>
      </c>
      <c r="I270">
        <v>1.262552559609021</v>
      </c>
      <c r="J270"/>
      <c r="K270">
        <v>1.262552559609021</v>
      </c>
      <c r="L270">
        <v>1.262552559609021</v>
      </c>
    </row>
    <row r="271" spans="1:12" s="58" customFormat="1">
      <c r="A271" t="s">
        <v>258</v>
      </c>
      <c r="B271" t="s">
        <v>261</v>
      </c>
      <c r="C271">
        <v>23005</v>
      </c>
      <c r="D271" t="s">
        <v>136</v>
      </c>
      <c r="E271">
        <v>888</v>
      </c>
      <c r="F271" t="s">
        <v>88</v>
      </c>
      <c r="G271" t="s">
        <v>90</v>
      </c>
      <c r="H271">
        <v>380</v>
      </c>
      <c r="I271">
        <v>0.6221028649950332</v>
      </c>
      <c r="J271">
        <v>1.870946405594065E-2</v>
      </c>
      <c r="K271">
        <v>-8.7730181701885929E-3</v>
      </c>
      <c r="L271">
        <v>1.408805272785155</v>
      </c>
    </row>
    <row r="272" spans="1:12" s="58" customFormat="1">
      <c r="A272" t="s">
        <v>258</v>
      </c>
      <c r="B272" t="s">
        <v>261</v>
      </c>
      <c r="C272">
        <v>23005</v>
      </c>
      <c r="D272" t="s">
        <v>136</v>
      </c>
      <c r="E272">
        <v>888</v>
      </c>
      <c r="F272" t="s">
        <v>88</v>
      </c>
      <c r="G272" t="s">
        <v>91</v>
      </c>
      <c r="H272">
        <v>1</v>
      </c>
      <c r="I272">
        <v>1.6657829638308219</v>
      </c>
      <c r="J272"/>
      <c r="K272">
        <v>1.6657829638308219</v>
      </c>
      <c r="L272">
        <v>1.6657829638308219</v>
      </c>
    </row>
    <row r="273" spans="1:12" s="58" customFormat="1">
      <c r="A273" t="s">
        <v>258</v>
      </c>
      <c r="B273" t="s">
        <v>261</v>
      </c>
      <c r="C273">
        <v>23005</v>
      </c>
      <c r="D273" t="s">
        <v>136</v>
      </c>
      <c r="E273">
        <v>888</v>
      </c>
      <c r="F273" t="s">
        <v>88</v>
      </c>
      <c r="G273" t="s">
        <v>92</v>
      </c>
      <c r="H273">
        <v>380</v>
      </c>
      <c r="I273">
        <v>0.73809035616029517</v>
      </c>
      <c r="J273">
        <v>2.1424837263334572E-2</v>
      </c>
      <c r="K273">
        <v>-8.7730181701885929E-3</v>
      </c>
      <c r="L273">
        <v>1.6100671716466211</v>
      </c>
    </row>
    <row r="274" spans="1:12" s="58" customFormat="1">
      <c r="A274" t="s">
        <v>258</v>
      </c>
      <c r="B274" t="s">
        <v>261</v>
      </c>
      <c r="C274">
        <v>23005</v>
      </c>
      <c r="D274" t="s">
        <v>136</v>
      </c>
      <c r="E274">
        <v>888</v>
      </c>
      <c r="F274" t="s">
        <v>88</v>
      </c>
      <c r="G274" t="s">
        <v>93</v>
      </c>
      <c r="H274">
        <v>1</v>
      </c>
      <c r="I274">
        <v>1.8471550769513501</v>
      </c>
      <c r="J274"/>
      <c r="K274">
        <v>1.8471550769513501</v>
      </c>
      <c r="L274">
        <v>1.8471550769513501</v>
      </c>
    </row>
    <row r="275" spans="1:12" s="58" customFormat="1">
      <c r="A275" t="s">
        <v>258</v>
      </c>
      <c r="B275" t="s">
        <v>261</v>
      </c>
      <c r="C275">
        <v>23005</v>
      </c>
      <c r="D275" t="s">
        <v>136</v>
      </c>
      <c r="E275">
        <v>888</v>
      </c>
      <c r="F275" t="s">
        <v>88</v>
      </c>
      <c r="G275" t="s">
        <v>94</v>
      </c>
      <c r="H275">
        <v>380</v>
      </c>
      <c r="I275">
        <v>0.78535142063030428</v>
      </c>
      <c r="J275">
        <v>2.295381366740307E-2</v>
      </c>
      <c r="K275">
        <v>-8.7730181701885929E-3</v>
      </c>
      <c r="L275">
        <v>1.698535216090602</v>
      </c>
    </row>
    <row r="276" spans="1:12" s="58" customFormat="1">
      <c r="A276" t="s">
        <v>258</v>
      </c>
      <c r="B276" t="s">
        <v>261</v>
      </c>
      <c r="C276">
        <v>23005</v>
      </c>
      <c r="D276" t="s">
        <v>136</v>
      </c>
      <c r="E276">
        <v>888</v>
      </c>
      <c r="F276" t="s">
        <v>88</v>
      </c>
      <c r="G276" t="s">
        <v>95</v>
      </c>
      <c r="H276">
        <v>1</v>
      </c>
      <c r="I276">
        <v>2.0076671986111569</v>
      </c>
      <c r="J276"/>
      <c r="K276">
        <v>2.0076671986111569</v>
      </c>
      <c r="L276">
        <v>2.0076671986111569</v>
      </c>
    </row>
    <row r="277" spans="1:12" s="58" customFormat="1">
      <c r="A277" t="s">
        <v>258</v>
      </c>
      <c r="B277" t="s">
        <v>261</v>
      </c>
      <c r="C277">
        <v>23005</v>
      </c>
      <c r="D277" t="s">
        <v>136</v>
      </c>
      <c r="E277">
        <v>888</v>
      </c>
      <c r="F277" t="s">
        <v>88</v>
      </c>
      <c r="G277" t="s">
        <v>96</v>
      </c>
      <c r="H277">
        <v>380</v>
      </c>
      <c r="I277">
        <v>0.8324300603158461</v>
      </c>
      <c r="J277">
        <v>2.4526101602551299E-2</v>
      </c>
      <c r="K277">
        <v>-8.7730181701885929E-3</v>
      </c>
      <c r="L277">
        <v>1.8655603596545931</v>
      </c>
    </row>
    <row r="278" spans="1:12" s="58" customFormat="1">
      <c r="A278" t="s">
        <v>258</v>
      </c>
      <c r="B278" t="s">
        <v>261</v>
      </c>
      <c r="C278">
        <v>23005</v>
      </c>
      <c r="D278" t="s">
        <v>136</v>
      </c>
      <c r="E278">
        <v>888</v>
      </c>
      <c r="F278" t="s">
        <v>88</v>
      </c>
      <c r="G278" t="s">
        <v>97</v>
      </c>
      <c r="H278">
        <v>1</v>
      </c>
      <c r="I278">
        <v>2.162620652643866</v>
      </c>
      <c r="J278"/>
      <c r="K278">
        <v>2.162620652643866</v>
      </c>
      <c r="L278">
        <v>2.162620652643866</v>
      </c>
    </row>
    <row r="279" spans="1:12" s="58" customFormat="1">
      <c r="A279" t="s">
        <v>258</v>
      </c>
      <c r="B279" t="s">
        <v>261</v>
      </c>
      <c r="C279">
        <v>23005</v>
      </c>
      <c r="D279" t="s">
        <v>136</v>
      </c>
      <c r="E279">
        <v>888</v>
      </c>
      <c r="F279" t="s">
        <v>88</v>
      </c>
      <c r="G279" t="s">
        <v>98</v>
      </c>
      <c r="H279">
        <v>380</v>
      </c>
      <c r="I279">
        <v>0.88607068762004815</v>
      </c>
      <c r="J279">
        <v>2.6272293740889709E-2</v>
      </c>
      <c r="K279">
        <v>-8.7730181701885929E-3</v>
      </c>
      <c r="L279">
        <v>2.043701519203569</v>
      </c>
    </row>
    <row r="280" spans="1:12" s="58" customFormat="1">
      <c r="A280" t="s">
        <v>258</v>
      </c>
      <c r="B280" t="s">
        <v>261</v>
      </c>
      <c r="C280">
        <v>23005</v>
      </c>
      <c r="D280" t="s">
        <v>136</v>
      </c>
      <c r="E280">
        <v>888</v>
      </c>
      <c r="F280" t="s">
        <v>88</v>
      </c>
      <c r="G280" t="s">
        <v>99</v>
      </c>
      <c r="H280">
        <v>1</v>
      </c>
      <c r="I280">
        <v>0.87455342610494957</v>
      </c>
      <c r="J280"/>
      <c r="K280">
        <v>0.87455342610494957</v>
      </c>
      <c r="L280">
        <v>0.87455342610494957</v>
      </c>
    </row>
    <row r="281" spans="1:12" s="58" customFormat="1">
      <c r="A281" t="s">
        <v>258</v>
      </c>
      <c r="B281" t="s">
        <v>261</v>
      </c>
      <c r="C281">
        <v>23005</v>
      </c>
      <c r="D281" t="s">
        <v>136</v>
      </c>
      <c r="E281">
        <v>888</v>
      </c>
      <c r="F281" t="s">
        <v>88</v>
      </c>
      <c r="G281" t="s">
        <v>100</v>
      </c>
      <c r="H281">
        <v>380</v>
      </c>
      <c r="I281">
        <v>0.51191744772852255</v>
      </c>
      <c r="J281">
        <v>1.4653575254980169E-2</v>
      </c>
      <c r="K281">
        <v>-8.7730181701885929E-3</v>
      </c>
      <c r="L281">
        <v>1.144849123868414</v>
      </c>
    </row>
    <row r="282" spans="1:12" s="58" customFormat="1">
      <c r="A282" t="s">
        <v>258</v>
      </c>
      <c r="B282" t="s">
        <v>261</v>
      </c>
      <c r="C282">
        <v>23005</v>
      </c>
      <c r="D282" t="s">
        <v>136</v>
      </c>
      <c r="E282">
        <v>888</v>
      </c>
      <c r="F282" t="s">
        <v>88</v>
      </c>
      <c r="G282" t="s">
        <v>101</v>
      </c>
      <c r="H282">
        <v>1</v>
      </c>
      <c r="I282">
        <v>1.4811403152359519</v>
      </c>
      <c r="J282"/>
      <c r="K282">
        <v>1.4811403152359519</v>
      </c>
      <c r="L282">
        <v>1.4811403152359519</v>
      </c>
    </row>
    <row r="283" spans="1:12" s="58" customFormat="1">
      <c r="A283" t="s">
        <v>258</v>
      </c>
      <c r="B283" t="s">
        <v>261</v>
      </c>
      <c r="C283">
        <v>23005</v>
      </c>
      <c r="D283" t="s">
        <v>136</v>
      </c>
      <c r="E283">
        <v>888</v>
      </c>
      <c r="F283" t="s">
        <v>88</v>
      </c>
      <c r="G283" t="s">
        <v>102</v>
      </c>
      <c r="H283">
        <v>380</v>
      </c>
      <c r="I283">
        <v>0.65800912134329159</v>
      </c>
      <c r="J283">
        <v>1.8651418242076119E-2</v>
      </c>
      <c r="K283">
        <v>-8.7730181701885929E-3</v>
      </c>
      <c r="L283">
        <v>1.3307585483821629</v>
      </c>
    </row>
    <row r="284" spans="1:12" s="58" customFormat="1">
      <c r="A284" t="s">
        <v>258</v>
      </c>
      <c r="B284" t="s">
        <v>261</v>
      </c>
      <c r="C284">
        <v>23005</v>
      </c>
      <c r="D284" t="s">
        <v>136</v>
      </c>
      <c r="E284">
        <v>888</v>
      </c>
      <c r="F284" t="s">
        <v>88</v>
      </c>
      <c r="G284" t="s">
        <v>103</v>
      </c>
      <c r="H284">
        <v>1</v>
      </c>
      <c r="I284">
        <v>1.6543550553835</v>
      </c>
      <c r="J284"/>
      <c r="K284">
        <v>1.6543550553835</v>
      </c>
      <c r="L284">
        <v>1.6543550553835</v>
      </c>
    </row>
    <row r="285" spans="1:12" s="58" customFormat="1">
      <c r="A285" t="s">
        <v>258</v>
      </c>
      <c r="B285" t="s">
        <v>261</v>
      </c>
      <c r="C285">
        <v>23005</v>
      </c>
      <c r="D285" t="s">
        <v>136</v>
      </c>
      <c r="E285">
        <v>888</v>
      </c>
      <c r="F285" t="s">
        <v>88</v>
      </c>
      <c r="G285" t="s">
        <v>104</v>
      </c>
      <c r="H285">
        <v>380</v>
      </c>
      <c r="I285">
        <v>0.70496640746280725</v>
      </c>
      <c r="J285">
        <v>2.0170449474549171E-2</v>
      </c>
      <c r="K285">
        <v>-8.7730181701885929E-3</v>
      </c>
      <c r="L285">
        <v>1.5220772504857041</v>
      </c>
    </row>
    <row r="286" spans="1:12" s="58" customFormat="1">
      <c r="A286" t="s">
        <v>258</v>
      </c>
      <c r="B286" t="s">
        <v>261</v>
      </c>
      <c r="C286">
        <v>23005</v>
      </c>
      <c r="D286" t="s">
        <v>136</v>
      </c>
      <c r="E286">
        <v>888</v>
      </c>
      <c r="F286" t="s">
        <v>88</v>
      </c>
      <c r="G286" t="s">
        <v>105</v>
      </c>
      <c r="H286">
        <v>1</v>
      </c>
      <c r="I286">
        <v>1.8335971515592211</v>
      </c>
      <c r="J286"/>
      <c r="K286">
        <v>1.8335971515592211</v>
      </c>
      <c r="L286">
        <v>1.8335971515592211</v>
      </c>
    </row>
    <row r="287" spans="1:12" s="58" customFormat="1">
      <c r="A287" t="s">
        <v>258</v>
      </c>
      <c r="B287" t="s">
        <v>261</v>
      </c>
      <c r="C287">
        <v>23005</v>
      </c>
      <c r="D287" t="s">
        <v>136</v>
      </c>
      <c r="E287">
        <v>888</v>
      </c>
      <c r="F287" t="s">
        <v>88</v>
      </c>
      <c r="G287" t="s">
        <v>106</v>
      </c>
      <c r="H287">
        <v>380</v>
      </c>
      <c r="I287">
        <v>0.75179131459576998</v>
      </c>
      <c r="J287">
        <v>2.174444667225256E-2</v>
      </c>
      <c r="K287">
        <v>-8.7730181701885929E-3</v>
      </c>
      <c r="L287">
        <v>1.7210945067660539</v>
      </c>
    </row>
    <row r="288" spans="1:12" s="58" customFormat="1">
      <c r="A288" t="s">
        <v>258</v>
      </c>
      <c r="B288" t="s">
        <v>261</v>
      </c>
      <c r="C288">
        <v>23005</v>
      </c>
      <c r="D288" t="s">
        <v>136</v>
      </c>
      <c r="E288">
        <v>888</v>
      </c>
      <c r="F288" t="s">
        <v>88</v>
      </c>
      <c r="G288" t="s">
        <v>107</v>
      </c>
      <c r="H288">
        <v>1</v>
      </c>
      <c r="I288">
        <v>1.994316168614368</v>
      </c>
      <c r="J288"/>
      <c r="K288">
        <v>1.994316168614368</v>
      </c>
      <c r="L288">
        <v>1.994316168614368</v>
      </c>
    </row>
    <row r="289" spans="1:12" s="58" customFormat="1">
      <c r="A289" t="s">
        <v>258</v>
      </c>
      <c r="B289" t="s">
        <v>261</v>
      </c>
      <c r="C289">
        <v>23005</v>
      </c>
      <c r="D289" t="s">
        <v>136</v>
      </c>
      <c r="E289">
        <v>888</v>
      </c>
      <c r="F289" t="s">
        <v>88</v>
      </c>
      <c r="G289" t="s">
        <v>108</v>
      </c>
      <c r="H289">
        <v>380</v>
      </c>
      <c r="I289">
        <v>0.80526447197588047</v>
      </c>
      <c r="J289">
        <v>2.3474214212853329E-2</v>
      </c>
      <c r="K289">
        <v>-8.7730181701885929E-3</v>
      </c>
      <c r="L289">
        <v>1.91040918111844</v>
      </c>
    </row>
    <row r="290" spans="1:12" s="58" customFormat="1">
      <c r="A290" t="s">
        <v>258</v>
      </c>
      <c r="B290" t="s">
        <v>261</v>
      </c>
      <c r="C290">
        <v>23005</v>
      </c>
      <c r="D290" t="s">
        <v>136</v>
      </c>
      <c r="E290">
        <v>888</v>
      </c>
      <c r="F290" t="s">
        <v>88</v>
      </c>
      <c r="G290" t="s">
        <v>109</v>
      </c>
      <c r="H290">
        <v>1</v>
      </c>
      <c r="I290">
        <v>0.75628625315475595</v>
      </c>
      <c r="J290"/>
      <c r="K290">
        <v>0.75628625315475595</v>
      </c>
      <c r="L290">
        <v>0.75628625315475595</v>
      </c>
    </row>
    <row r="291" spans="1:12" s="58" customFormat="1">
      <c r="A291" t="s">
        <v>258</v>
      </c>
      <c r="B291" t="s">
        <v>261</v>
      </c>
      <c r="C291">
        <v>23005</v>
      </c>
      <c r="D291" t="s">
        <v>136</v>
      </c>
      <c r="E291">
        <v>888</v>
      </c>
      <c r="F291" t="s">
        <v>88</v>
      </c>
      <c r="G291" t="s">
        <v>110</v>
      </c>
      <c r="H291">
        <v>380</v>
      </c>
      <c r="I291">
        <v>0.44793693289111752</v>
      </c>
      <c r="J291">
        <v>1.2224786234514239E-2</v>
      </c>
      <c r="K291">
        <v>-8.7730181701885929E-3</v>
      </c>
      <c r="L291">
        <v>0.87643084791607573</v>
      </c>
    </row>
    <row r="292" spans="1:12" s="58" customFormat="1">
      <c r="A292" t="s">
        <v>258</v>
      </c>
      <c r="B292" t="s">
        <v>262</v>
      </c>
      <c r="C292">
        <v>23007</v>
      </c>
      <c r="D292" t="s">
        <v>136</v>
      </c>
      <c r="E292">
        <v>888</v>
      </c>
      <c r="F292" t="s">
        <v>88</v>
      </c>
      <c r="G292" t="s">
        <v>89</v>
      </c>
      <c r="H292">
        <v>1</v>
      </c>
      <c r="I292">
        <v>1.262552559609021</v>
      </c>
      <c r="J292"/>
      <c r="K292">
        <v>1.262552559609021</v>
      </c>
      <c r="L292">
        <v>1.262552559609021</v>
      </c>
    </row>
    <row r="293" spans="1:12" s="58" customFormat="1">
      <c r="A293" t="s">
        <v>258</v>
      </c>
      <c r="B293" t="s">
        <v>262</v>
      </c>
      <c r="C293">
        <v>23007</v>
      </c>
      <c r="D293" t="s">
        <v>136</v>
      </c>
      <c r="E293">
        <v>888</v>
      </c>
      <c r="F293" t="s">
        <v>88</v>
      </c>
      <c r="G293" t="s">
        <v>90</v>
      </c>
      <c r="H293">
        <v>380</v>
      </c>
      <c r="I293">
        <v>0.6221028649950332</v>
      </c>
      <c r="J293">
        <v>1.870946405594065E-2</v>
      </c>
      <c r="K293">
        <v>-8.7730181701885929E-3</v>
      </c>
      <c r="L293">
        <v>1.408805272785155</v>
      </c>
    </row>
    <row r="294" spans="1:12" s="58" customFormat="1">
      <c r="A294" t="s">
        <v>258</v>
      </c>
      <c r="B294" t="s">
        <v>262</v>
      </c>
      <c r="C294">
        <v>23007</v>
      </c>
      <c r="D294" t="s">
        <v>136</v>
      </c>
      <c r="E294">
        <v>888</v>
      </c>
      <c r="F294" t="s">
        <v>88</v>
      </c>
      <c r="G294" t="s">
        <v>91</v>
      </c>
      <c r="H294">
        <v>1</v>
      </c>
      <c r="I294">
        <v>1.6657829638308219</v>
      </c>
      <c r="J294"/>
      <c r="K294">
        <v>1.6657829638308219</v>
      </c>
      <c r="L294">
        <v>1.6657829638308219</v>
      </c>
    </row>
    <row r="295" spans="1:12" s="58" customFormat="1">
      <c r="A295" t="s">
        <v>258</v>
      </c>
      <c r="B295" t="s">
        <v>262</v>
      </c>
      <c r="C295">
        <v>23007</v>
      </c>
      <c r="D295" t="s">
        <v>136</v>
      </c>
      <c r="E295">
        <v>888</v>
      </c>
      <c r="F295" t="s">
        <v>88</v>
      </c>
      <c r="G295" t="s">
        <v>92</v>
      </c>
      <c r="H295">
        <v>380</v>
      </c>
      <c r="I295">
        <v>0.73809035616029517</v>
      </c>
      <c r="J295">
        <v>2.1424837263334572E-2</v>
      </c>
      <c r="K295">
        <v>-8.7730181701885929E-3</v>
      </c>
      <c r="L295">
        <v>1.6100671716466211</v>
      </c>
    </row>
    <row r="296" spans="1:12" s="58" customFormat="1">
      <c r="A296" t="s">
        <v>258</v>
      </c>
      <c r="B296" t="s">
        <v>262</v>
      </c>
      <c r="C296">
        <v>23007</v>
      </c>
      <c r="D296" t="s">
        <v>136</v>
      </c>
      <c r="E296">
        <v>888</v>
      </c>
      <c r="F296" t="s">
        <v>88</v>
      </c>
      <c r="G296" t="s">
        <v>93</v>
      </c>
      <c r="H296">
        <v>1</v>
      </c>
      <c r="I296">
        <v>1.8471550769513501</v>
      </c>
      <c r="J296"/>
      <c r="K296">
        <v>1.8471550769513501</v>
      </c>
      <c r="L296">
        <v>1.8471550769513501</v>
      </c>
    </row>
    <row r="297" spans="1:12" s="58" customFormat="1">
      <c r="A297" t="s">
        <v>258</v>
      </c>
      <c r="B297" t="s">
        <v>262</v>
      </c>
      <c r="C297">
        <v>23007</v>
      </c>
      <c r="D297" t="s">
        <v>136</v>
      </c>
      <c r="E297">
        <v>888</v>
      </c>
      <c r="F297" t="s">
        <v>88</v>
      </c>
      <c r="G297" t="s">
        <v>94</v>
      </c>
      <c r="H297">
        <v>380</v>
      </c>
      <c r="I297">
        <v>0.78535142063030428</v>
      </c>
      <c r="J297">
        <v>2.295381366740307E-2</v>
      </c>
      <c r="K297">
        <v>-8.7730181701885929E-3</v>
      </c>
      <c r="L297">
        <v>1.698535216090602</v>
      </c>
    </row>
    <row r="298" spans="1:12" s="58" customFormat="1">
      <c r="A298" t="s">
        <v>258</v>
      </c>
      <c r="B298" t="s">
        <v>262</v>
      </c>
      <c r="C298">
        <v>23007</v>
      </c>
      <c r="D298" t="s">
        <v>136</v>
      </c>
      <c r="E298">
        <v>888</v>
      </c>
      <c r="F298" t="s">
        <v>88</v>
      </c>
      <c r="G298" t="s">
        <v>95</v>
      </c>
      <c r="H298">
        <v>1</v>
      </c>
      <c r="I298">
        <v>2.0076671986111569</v>
      </c>
      <c r="J298"/>
      <c r="K298">
        <v>2.0076671986111569</v>
      </c>
      <c r="L298">
        <v>2.0076671986111569</v>
      </c>
    </row>
    <row r="299" spans="1:12" s="58" customFormat="1">
      <c r="A299" t="s">
        <v>258</v>
      </c>
      <c r="B299" t="s">
        <v>262</v>
      </c>
      <c r="C299">
        <v>23007</v>
      </c>
      <c r="D299" t="s">
        <v>136</v>
      </c>
      <c r="E299">
        <v>888</v>
      </c>
      <c r="F299" t="s">
        <v>88</v>
      </c>
      <c r="G299" t="s">
        <v>96</v>
      </c>
      <c r="H299">
        <v>380</v>
      </c>
      <c r="I299">
        <v>0.8324300603158461</v>
      </c>
      <c r="J299">
        <v>2.4526101602551299E-2</v>
      </c>
      <c r="K299">
        <v>-8.7730181701885929E-3</v>
      </c>
      <c r="L299">
        <v>1.8655603596545931</v>
      </c>
    </row>
    <row r="300" spans="1:12" s="58" customFormat="1">
      <c r="A300" t="s">
        <v>258</v>
      </c>
      <c r="B300" t="s">
        <v>262</v>
      </c>
      <c r="C300">
        <v>23007</v>
      </c>
      <c r="D300" t="s">
        <v>136</v>
      </c>
      <c r="E300">
        <v>888</v>
      </c>
      <c r="F300" t="s">
        <v>88</v>
      </c>
      <c r="G300" t="s">
        <v>97</v>
      </c>
      <c r="H300">
        <v>1</v>
      </c>
      <c r="I300">
        <v>2.162620652643866</v>
      </c>
      <c r="J300"/>
      <c r="K300">
        <v>2.162620652643866</v>
      </c>
      <c r="L300">
        <v>2.162620652643866</v>
      </c>
    </row>
    <row r="301" spans="1:12" s="58" customFormat="1">
      <c r="A301" t="s">
        <v>258</v>
      </c>
      <c r="B301" t="s">
        <v>262</v>
      </c>
      <c r="C301">
        <v>23007</v>
      </c>
      <c r="D301" t="s">
        <v>136</v>
      </c>
      <c r="E301">
        <v>888</v>
      </c>
      <c r="F301" t="s">
        <v>88</v>
      </c>
      <c r="G301" t="s">
        <v>98</v>
      </c>
      <c r="H301">
        <v>380</v>
      </c>
      <c r="I301">
        <v>0.88607068762004815</v>
      </c>
      <c r="J301">
        <v>2.6272293740889709E-2</v>
      </c>
      <c r="K301">
        <v>-8.7730181701885929E-3</v>
      </c>
      <c r="L301">
        <v>2.043701519203569</v>
      </c>
    </row>
    <row r="302" spans="1:12" s="58" customFormat="1">
      <c r="A302" t="s">
        <v>258</v>
      </c>
      <c r="B302" t="s">
        <v>262</v>
      </c>
      <c r="C302">
        <v>23007</v>
      </c>
      <c r="D302" t="s">
        <v>136</v>
      </c>
      <c r="E302">
        <v>888</v>
      </c>
      <c r="F302" t="s">
        <v>88</v>
      </c>
      <c r="G302" t="s">
        <v>99</v>
      </c>
      <c r="H302">
        <v>1</v>
      </c>
      <c r="I302">
        <v>0.87455342610494957</v>
      </c>
      <c r="J302"/>
      <c r="K302">
        <v>0.87455342610494957</v>
      </c>
      <c r="L302">
        <v>0.87455342610494957</v>
      </c>
    </row>
    <row r="303" spans="1:12" s="58" customFormat="1">
      <c r="A303" t="s">
        <v>258</v>
      </c>
      <c r="B303" t="s">
        <v>262</v>
      </c>
      <c r="C303">
        <v>23007</v>
      </c>
      <c r="D303" t="s">
        <v>136</v>
      </c>
      <c r="E303">
        <v>888</v>
      </c>
      <c r="F303" t="s">
        <v>88</v>
      </c>
      <c r="G303" t="s">
        <v>100</v>
      </c>
      <c r="H303">
        <v>380</v>
      </c>
      <c r="I303">
        <v>0.51191744772852255</v>
      </c>
      <c r="J303">
        <v>1.4653575254980169E-2</v>
      </c>
      <c r="K303">
        <v>-8.7730181701885929E-3</v>
      </c>
      <c r="L303">
        <v>1.144849123868414</v>
      </c>
    </row>
    <row r="304" spans="1:12" s="58" customFormat="1">
      <c r="A304" t="s">
        <v>258</v>
      </c>
      <c r="B304" t="s">
        <v>262</v>
      </c>
      <c r="C304">
        <v>23007</v>
      </c>
      <c r="D304" t="s">
        <v>136</v>
      </c>
      <c r="E304">
        <v>888</v>
      </c>
      <c r="F304" t="s">
        <v>88</v>
      </c>
      <c r="G304" t="s">
        <v>101</v>
      </c>
      <c r="H304">
        <v>1</v>
      </c>
      <c r="I304">
        <v>1.4811403152359519</v>
      </c>
      <c r="J304"/>
      <c r="K304">
        <v>1.4811403152359519</v>
      </c>
      <c r="L304">
        <v>1.4811403152359519</v>
      </c>
    </row>
    <row r="305" spans="1:12" s="58" customFormat="1">
      <c r="A305" t="s">
        <v>258</v>
      </c>
      <c r="B305" t="s">
        <v>262</v>
      </c>
      <c r="C305">
        <v>23007</v>
      </c>
      <c r="D305" t="s">
        <v>136</v>
      </c>
      <c r="E305">
        <v>888</v>
      </c>
      <c r="F305" t="s">
        <v>88</v>
      </c>
      <c r="G305" t="s">
        <v>102</v>
      </c>
      <c r="H305">
        <v>380</v>
      </c>
      <c r="I305">
        <v>0.65800912134329159</v>
      </c>
      <c r="J305">
        <v>1.8651418242076119E-2</v>
      </c>
      <c r="K305">
        <v>-8.7730181701885929E-3</v>
      </c>
      <c r="L305">
        <v>1.3307585483821629</v>
      </c>
    </row>
    <row r="306" spans="1:12" s="58" customFormat="1">
      <c r="A306" t="s">
        <v>258</v>
      </c>
      <c r="B306" t="s">
        <v>262</v>
      </c>
      <c r="C306">
        <v>23007</v>
      </c>
      <c r="D306" t="s">
        <v>136</v>
      </c>
      <c r="E306">
        <v>888</v>
      </c>
      <c r="F306" t="s">
        <v>88</v>
      </c>
      <c r="G306" t="s">
        <v>103</v>
      </c>
      <c r="H306">
        <v>1</v>
      </c>
      <c r="I306">
        <v>1.6543550553835</v>
      </c>
      <c r="J306"/>
      <c r="K306">
        <v>1.6543550553835</v>
      </c>
      <c r="L306">
        <v>1.6543550553835</v>
      </c>
    </row>
    <row r="307" spans="1:12" s="58" customFormat="1">
      <c r="A307" t="s">
        <v>258</v>
      </c>
      <c r="B307" t="s">
        <v>262</v>
      </c>
      <c r="C307">
        <v>23007</v>
      </c>
      <c r="D307" t="s">
        <v>136</v>
      </c>
      <c r="E307">
        <v>888</v>
      </c>
      <c r="F307" t="s">
        <v>88</v>
      </c>
      <c r="G307" t="s">
        <v>104</v>
      </c>
      <c r="H307">
        <v>380</v>
      </c>
      <c r="I307">
        <v>0.70496640746280725</v>
      </c>
      <c r="J307">
        <v>2.0170449474549171E-2</v>
      </c>
      <c r="K307">
        <v>-8.7730181701885929E-3</v>
      </c>
      <c r="L307">
        <v>1.5220772504857041</v>
      </c>
    </row>
    <row r="308" spans="1:12" s="58" customFormat="1">
      <c r="A308" t="s">
        <v>258</v>
      </c>
      <c r="B308" t="s">
        <v>262</v>
      </c>
      <c r="C308">
        <v>23007</v>
      </c>
      <c r="D308" t="s">
        <v>136</v>
      </c>
      <c r="E308">
        <v>888</v>
      </c>
      <c r="F308" t="s">
        <v>88</v>
      </c>
      <c r="G308" t="s">
        <v>105</v>
      </c>
      <c r="H308">
        <v>1</v>
      </c>
      <c r="I308">
        <v>1.8335971515592211</v>
      </c>
      <c r="J308"/>
      <c r="K308">
        <v>1.8335971515592211</v>
      </c>
      <c r="L308">
        <v>1.8335971515592211</v>
      </c>
    </row>
    <row r="309" spans="1:12" s="58" customFormat="1">
      <c r="A309" t="s">
        <v>258</v>
      </c>
      <c r="B309" t="s">
        <v>262</v>
      </c>
      <c r="C309">
        <v>23007</v>
      </c>
      <c r="D309" t="s">
        <v>136</v>
      </c>
      <c r="E309">
        <v>888</v>
      </c>
      <c r="F309" t="s">
        <v>88</v>
      </c>
      <c r="G309" t="s">
        <v>106</v>
      </c>
      <c r="H309">
        <v>380</v>
      </c>
      <c r="I309">
        <v>0.75179131459576998</v>
      </c>
      <c r="J309">
        <v>2.174444667225256E-2</v>
      </c>
      <c r="K309">
        <v>-8.7730181701885929E-3</v>
      </c>
      <c r="L309">
        <v>1.7210945067660539</v>
      </c>
    </row>
    <row r="310" spans="1:12" s="58" customFormat="1">
      <c r="A310" t="s">
        <v>258</v>
      </c>
      <c r="B310" t="s">
        <v>262</v>
      </c>
      <c r="C310">
        <v>23007</v>
      </c>
      <c r="D310" t="s">
        <v>136</v>
      </c>
      <c r="E310">
        <v>888</v>
      </c>
      <c r="F310" t="s">
        <v>88</v>
      </c>
      <c r="G310" t="s">
        <v>107</v>
      </c>
      <c r="H310">
        <v>1</v>
      </c>
      <c r="I310">
        <v>1.994316168614368</v>
      </c>
      <c r="J310"/>
      <c r="K310">
        <v>1.994316168614368</v>
      </c>
      <c r="L310">
        <v>1.994316168614368</v>
      </c>
    </row>
    <row r="311" spans="1:12" s="58" customFormat="1">
      <c r="A311" t="s">
        <v>258</v>
      </c>
      <c r="B311" t="s">
        <v>262</v>
      </c>
      <c r="C311">
        <v>23007</v>
      </c>
      <c r="D311" t="s">
        <v>136</v>
      </c>
      <c r="E311">
        <v>888</v>
      </c>
      <c r="F311" t="s">
        <v>88</v>
      </c>
      <c r="G311" t="s">
        <v>108</v>
      </c>
      <c r="H311">
        <v>380</v>
      </c>
      <c r="I311">
        <v>0.80526447197588047</v>
      </c>
      <c r="J311">
        <v>2.3474214212853329E-2</v>
      </c>
      <c r="K311">
        <v>-8.7730181701885929E-3</v>
      </c>
      <c r="L311">
        <v>1.91040918111844</v>
      </c>
    </row>
    <row r="312" spans="1:12" s="58" customFormat="1">
      <c r="A312" t="s">
        <v>258</v>
      </c>
      <c r="B312" t="s">
        <v>262</v>
      </c>
      <c r="C312">
        <v>23007</v>
      </c>
      <c r="D312" t="s">
        <v>136</v>
      </c>
      <c r="E312">
        <v>888</v>
      </c>
      <c r="F312" t="s">
        <v>88</v>
      </c>
      <c r="G312" t="s">
        <v>109</v>
      </c>
      <c r="H312">
        <v>1</v>
      </c>
      <c r="I312">
        <v>0.75628625315475595</v>
      </c>
      <c r="J312"/>
      <c r="K312">
        <v>0.75628625315475595</v>
      </c>
      <c r="L312">
        <v>0.75628625315475595</v>
      </c>
    </row>
    <row r="313" spans="1:12" s="58" customFormat="1">
      <c r="A313" t="s">
        <v>258</v>
      </c>
      <c r="B313" t="s">
        <v>262</v>
      </c>
      <c r="C313">
        <v>23007</v>
      </c>
      <c r="D313" t="s">
        <v>136</v>
      </c>
      <c r="E313">
        <v>888</v>
      </c>
      <c r="F313" t="s">
        <v>88</v>
      </c>
      <c r="G313" t="s">
        <v>110</v>
      </c>
      <c r="H313">
        <v>380</v>
      </c>
      <c r="I313">
        <v>0.44793693289111752</v>
      </c>
      <c r="J313">
        <v>1.2224786234514239E-2</v>
      </c>
      <c r="K313">
        <v>-8.7730181701885929E-3</v>
      </c>
      <c r="L313">
        <v>0.87643084791607573</v>
      </c>
    </row>
    <row r="314" spans="1:12" s="58" customFormat="1">
      <c r="A314" t="s">
        <v>258</v>
      </c>
      <c r="B314" t="s">
        <v>263</v>
      </c>
      <c r="C314">
        <v>23009</v>
      </c>
      <c r="D314" t="s">
        <v>136</v>
      </c>
      <c r="E314">
        <v>888</v>
      </c>
      <c r="F314" t="s">
        <v>88</v>
      </c>
      <c r="G314" t="s">
        <v>89</v>
      </c>
      <c r="H314">
        <v>1</v>
      </c>
      <c r="I314">
        <v>1.262552559609021</v>
      </c>
      <c r="J314"/>
      <c r="K314">
        <v>1.262552559609021</v>
      </c>
      <c r="L314">
        <v>1.262552559609021</v>
      </c>
    </row>
    <row r="315" spans="1:12" s="58" customFormat="1">
      <c r="A315" t="s">
        <v>258</v>
      </c>
      <c r="B315" t="s">
        <v>263</v>
      </c>
      <c r="C315">
        <v>23009</v>
      </c>
      <c r="D315" t="s">
        <v>136</v>
      </c>
      <c r="E315">
        <v>888</v>
      </c>
      <c r="F315" t="s">
        <v>88</v>
      </c>
      <c r="G315" t="s">
        <v>90</v>
      </c>
      <c r="H315">
        <v>380</v>
      </c>
      <c r="I315">
        <v>0.6221028649950332</v>
      </c>
      <c r="J315">
        <v>1.870946405594065E-2</v>
      </c>
      <c r="K315">
        <v>-8.7730181701885929E-3</v>
      </c>
      <c r="L315">
        <v>1.408805272785155</v>
      </c>
    </row>
    <row r="316" spans="1:12" s="58" customFormat="1">
      <c r="A316" t="s">
        <v>258</v>
      </c>
      <c r="B316" t="s">
        <v>263</v>
      </c>
      <c r="C316">
        <v>23009</v>
      </c>
      <c r="D316" t="s">
        <v>136</v>
      </c>
      <c r="E316">
        <v>888</v>
      </c>
      <c r="F316" t="s">
        <v>88</v>
      </c>
      <c r="G316" t="s">
        <v>91</v>
      </c>
      <c r="H316">
        <v>1</v>
      </c>
      <c r="I316">
        <v>1.6657829638308219</v>
      </c>
      <c r="J316"/>
      <c r="K316">
        <v>1.6657829638308219</v>
      </c>
      <c r="L316">
        <v>1.6657829638308219</v>
      </c>
    </row>
    <row r="317" spans="1:12" s="58" customFormat="1">
      <c r="A317" t="s">
        <v>258</v>
      </c>
      <c r="B317" t="s">
        <v>263</v>
      </c>
      <c r="C317">
        <v>23009</v>
      </c>
      <c r="D317" t="s">
        <v>136</v>
      </c>
      <c r="E317">
        <v>888</v>
      </c>
      <c r="F317" t="s">
        <v>88</v>
      </c>
      <c r="G317" t="s">
        <v>92</v>
      </c>
      <c r="H317">
        <v>380</v>
      </c>
      <c r="I317">
        <v>0.73809035616029517</v>
      </c>
      <c r="J317">
        <v>2.1424837263334572E-2</v>
      </c>
      <c r="K317">
        <v>-8.7730181701885929E-3</v>
      </c>
      <c r="L317">
        <v>1.6100671716466211</v>
      </c>
    </row>
    <row r="318" spans="1:12" s="58" customFormat="1">
      <c r="A318" t="s">
        <v>258</v>
      </c>
      <c r="B318" t="s">
        <v>263</v>
      </c>
      <c r="C318">
        <v>23009</v>
      </c>
      <c r="D318" t="s">
        <v>136</v>
      </c>
      <c r="E318">
        <v>888</v>
      </c>
      <c r="F318" t="s">
        <v>88</v>
      </c>
      <c r="G318" t="s">
        <v>93</v>
      </c>
      <c r="H318">
        <v>1</v>
      </c>
      <c r="I318">
        <v>1.8471550769513501</v>
      </c>
      <c r="J318"/>
      <c r="K318">
        <v>1.8471550769513501</v>
      </c>
      <c r="L318">
        <v>1.8471550769513501</v>
      </c>
    </row>
    <row r="319" spans="1:12" s="58" customFormat="1">
      <c r="A319" t="s">
        <v>258</v>
      </c>
      <c r="B319" t="s">
        <v>263</v>
      </c>
      <c r="C319">
        <v>23009</v>
      </c>
      <c r="D319" t="s">
        <v>136</v>
      </c>
      <c r="E319">
        <v>888</v>
      </c>
      <c r="F319" t="s">
        <v>88</v>
      </c>
      <c r="G319" t="s">
        <v>94</v>
      </c>
      <c r="H319">
        <v>380</v>
      </c>
      <c r="I319">
        <v>0.78535142063030428</v>
      </c>
      <c r="J319">
        <v>2.295381366740307E-2</v>
      </c>
      <c r="K319">
        <v>-8.7730181701885929E-3</v>
      </c>
      <c r="L319">
        <v>1.698535216090602</v>
      </c>
    </row>
    <row r="320" spans="1:12" s="58" customFormat="1">
      <c r="A320" t="s">
        <v>258</v>
      </c>
      <c r="B320" t="s">
        <v>263</v>
      </c>
      <c r="C320">
        <v>23009</v>
      </c>
      <c r="D320" t="s">
        <v>136</v>
      </c>
      <c r="E320">
        <v>888</v>
      </c>
      <c r="F320" t="s">
        <v>88</v>
      </c>
      <c r="G320" t="s">
        <v>95</v>
      </c>
      <c r="H320">
        <v>1</v>
      </c>
      <c r="I320">
        <v>2.0076671986111569</v>
      </c>
      <c r="J320"/>
      <c r="K320">
        <v>2.0076671986111569</v>
      </c>
      <c r="L320">
        <v>2.0076671986111569</v>
      </c>
    </row>
    <row r="321" spans="1:12" s="58" customFormat="1">
      <c r="A321" t="s">
        <v>258</v>
      </c>
      <c r="B321" t="s">
        <v>263</v>
      </c>
      <c r="C321">
        <v>23009</v>
      </c>
      <c r="D321" t="s">
        <v>136</v>
      </c>
      <c r="E321">
        <v>888</v>
      </c>
      <c r="F321" t="s">
        <v>88</v>
      </c>
      <c r="G321" t="s">
        <v>96</v>
      </c>
      <c r="H321">
        <v>380</v>
      </c>
      <c r="I321">
        <v>0.8324300603158461</v>
      </c>
      <c r="J321">
        <v>2.4526101602551299E-2</v>
      </c>
      <c r="K321">
        <v>-8.7730181701885929E-3</v>
      </c>
      <c r="L321">
        <v>1.8655603596545931</v>
      </c>
    </row>
    <row r="322" spans="1:12" s="58" customFormat="1">
      <c r="A322" t="s">
        <v>258</v>
      </c>
      <c r="B322" t="s">
        <v>263</v>
      </c>
      <c r="C322">
        <v>23009</v>
      </c>
      <c r="D322" t="s">
        <v>136</v>
      </c>
      <c r="E322">
        <v>888</v>
      </c>
      <c r="F322" t="s">
        <v>88</v>
      </c>
      <c r="G322" t="s">
        <v>97</v>
      </c>
      <c r="H322">
        <v>1</v>
      </c>
      <c r="I322">
        <v>2.162620652643866</v>
      </c>
      <c r="J322"/>
      <c r="K322">
        <v>2.162620652643866</v>
      </c>
      <c r="L322">
        <v>2.162620652643866</v>
      </c>
    </row>
    <row r="323" spans="1:12" s="58" customFormat="1">
      <c r="A323" t="s">
        <v>258</v>
      </c>
      <c r="B323" t="s">
        <v>263</v>
      </c>
      <c r="C323">
        <v>23009</v>
      </c>
      <c r="D323" t="s">
        <v>136</v>
      </c>
      <c r="E323">
        <v>888</v>
      </c>
      <c r="F323" t="s">
        <v>88</v>
      </c>
      <c r="G323" t="s">
        <v>98</v>
      </c>
      <c r="H323">
        <v>380</v>
      </c>
      <c r="I323">
        <v>0.88607068762004815</v>
      </c>
      <c r="J323">
        <v>2.6272293740889709E-2</v>
      </c>
      <c r="K323">
        <v>-8.7730181701885929E-3</v>
      </c>
      <c r="L323">
        <v>2.043701519203569</v>
      </c>
    </row>
    <row r="324" spans="1:12" s="58" customFormat="1">
      <c r="A324" t="s">
        <v>258</v>
      </c>
      <c r="B324" t="s">
        <v>263</v>
      </c>
      <c r="C324">
        <v>23009</v>
      </c>
      <c r="D324" t="s">
        <v>136</v>
      </c>
      <c r="E324">
        <v>888</v>
      </c>
      <c r="F324" t="s">
        <v>88</v>
      </c>
      <c r="G324" t="s">
        <v>99</v>
      </c>
      <c r="H324">
        <v>1</v>
      </c>
      <c r="I324">
        <v>0.87455342610494957</v>
      </c>
      <c r="J324"/>
      <c r="K324">
        <v>0.87455342610494957</v>
      </c>
      <c r="L324">
        <v>0.87455342610494957</v>
      </c>
    </row>
    <row r="325" spans="1:12" s="58" customFormat="1">
      <c r="A325" t="s">
        <v>258</v>
      </c>
      <c r="B325" t="s">
        <v>263</v>
      </c>
      <c r="C325">
        <v>23009</v>
      </c>
      <c r="D325" t="s">
        <v>136</v>
      </c>
      <c r="E325">
        <v>888</v>
      </c>
      <c r="F325" t="s">
        <v>88</v>
      </c>
      <c r="G325" t="s">
        <v>100</v>
      </c>
      <c r="H325">
        <v>380</v>
      </c>
      <c r="I325">
        <v>0.51191744772852255</v>
      </c>
      <c r="J325">
        <v>1.4653575254980169E-2</v>
      </c>
      <c r="K325">
        <v>-8.7730181701885929E-3</v>
      </c>
      <c r="L325">
        <v>1.144849123868414</v>
      </c>
    </row>
    <row r="326" spans="1:12" s="58" customFormat="1">
      <c r="A326" t="s">
        <v>258</v>
      </c>
      <c r="B326" t="s">
        <v>263</v>
      </c>
      <c r="C326">
        <v>23009</v>
      </c>
      <c r="D326" t="s">
        <v>136</v>
      </c>
      <c r="E326">
        <v>888</v>
      </c>
      <c r="F326" t="s">
        <v>88</v>
      </c>
      <c r="G326" t="s">
        <v>101</v>
      </c>
      <c r="H326">
        <v>1</v>
      </c>
      <c r="I326">
        <v>1.4811403152359519</v>
      </c>
      <c r="J326"/>
      <c r="K326">
        <v>1.4811403152359519</v>
      </c>
      <c r="L326">
        <v>1.4811403152359519</v>
      </c>
    </row>
    <row r="327" spans="1:12" s="58" customFormat="1">
      <c r="A327" t="s">
        <v>258</v>
      </c>
      <c r="B327" t="s">
        <v>263</v>
      </c>
      <c r="C327">
        <v>23009</v>
      </c>
      <c r="D327" t="s">
        <v>136</v>
      </c>
      <c r="E327">
        <v>888</v>
      </c>
      <c r="F327" t="s">
        <v>88</v>
      </c>
      <c r="G327" t="s">
        <v>102</v>
      </c>
      <c r="H327">
        <v>380</v>
      </c>
      <c r="I327">
        <v>0.65800912134329159</v>
      </c>
      <c r="J327">
        <v>1.8651418242076119E-2</v>
      </c>
      <c r="K327">
        <v>-8.7730181701885929E-3</v>
      </c>
      <c r="L327">
        <v>1.3307585483821629</v>
      </c>
    </row>
    <row r="328" spans="1:12" s="58" customFormat="1">
      <c r="A328" t="s">
        <v>258</v>
      </c>
      <c r="B328" t="s">
        <v>263</v>
      </c>
      <c r="C328">
        <v>23009</v>
      </c>
      <c r="D328" t="s">
        <v>136</v>
      </c>
      <c r="E328">
        <v>888</v>
      </c>
      <c r="F328" t="s">
        <v>88</v>
      </c>
      <c r="G328" t="s">
        <v>103</v>
      </c>
      <c r="H328">
        <v>1</v>
      </c>
      <c r="I328">
        <v>1.6543550553835</v>
      </c>
      <c r="J328"/>
      <c r="K328">
        <v>1.6543550553835</v>
      </c>
      <c r="L328">
        <v>1.6543550553835</v>
      </c>
    </row>
    <row r="329" spans="1:12" s="58" customFormat="1">
      <c r="A329" t="s">
        <v>258</v>
      </c>
      <c r="B329" t="s">
        <v>263</v>
      </c>
      <c r="C329">
        <v>23009</v>
      </c>
      <c r="D329" t="s">
        <v>136</v>
      </c>
      <c r="E329">
        <v>888</v>
      </c>
      <c r="F329" t="s">
        <v>88</v>
      </c>
      <c r="G329" t="s">
        <v>104</v>
      </c>
      <c r="H329">
        <v>380</v>
      </c>
      <c r="I329">
        <v>0.70496640746280725</v>
      </c>
      <c r="J329">
        <v>2.0170449474549171E-2</v>
      </c>
      <c r="K329">
        <v>-8.7730181701885929E-3</v>
      </c>
      <c r="L329">
        <v>1.5220772504857041</v>
      </c>
    </row>
    <row r="330" spans="1:12" s="58" customFormat="1">
      <c r="A330" t="s">
        <v>258</v>
      </c>
      <c r="B330" t="s">
        <v>263</v>
      </c>
      <c r="C330">
        <v>23009</v>
      </c>
      <c r="D330" t="s">
        <v>136</v>
      </c>
      <c r="E330">
        <v>888</v>
      </c>
      <c r="F330" t="s">
        <v>88</v>
      </c>
      <c r="G330" t="s">
        <v>105</v>
      </c>
      <c r="H330">
        <v>1</v>
      </c>
      <c r="I330">
        <v>1.8335971515592211</v>
      </c>
      <c r="J330"/>
      <c r="K330">
        <v>1.8335971515592211</v>
      </c>
      <c r="L330">
        <v>1.8335971515592211</v>
      </c>
    </row>
    <row r="331" spans="1:12" s="58" customFormat="1">
      <c r="A331" t="s">
        <v>258</v>
      </c>
      <c r="B331" t="s">
        <v>263</v>
      </c>
      <c r="C331">
        <v>23009</v>
      </c>
      <c r="D331" t="s">
        <v>136</v>
      </c>
      <c r="E331">
        <v>888</v>
      </c>
      <c r="F331" t="s">
        <v>88</v>
      </c>
      <c r="G331" t="s">
        <v>106</v>
      </c>
      <c r="H331">
        <v>380</v>
      </c>
      <c r="I331">
        <v>0.75179131459576998</v>
      </c>
      <c r="J331">
        <v>2.174444667225256E-2</v>
      </c>
      <c r="K331">
        <v>-8.7730181701885929E-3</v>
      </c>
      <c r="L331">
        <v>1.7210945067660539</v>
      </c>
    </row>
    <row r="332" spans="1:12" s="58" customFormat="1">
      <c r="A332" t="s">
        <v>258</v>
      </c>
      <c r="B332" t="s">
        <v>263</v>
      </c>
      <c r="C332">
        <v>23009</v>
      </c>
      <c r="D332" t="s">
        <v>136</v>
      </c>
      <c r="E332">
        <v>888</v>
      </c>
      <c r="F332" t="s">
        <v>88</v>
      </c>
      <c r="G332" t="s">
        <v>107</v>
      </c>
      <c r="H332">
        <v>1</v>
      </c>
      <c r="I332">
        <v>1.994316168614368</v>
      </c>
      <c r="J332"/>
      <c r="K332">
        <v>1.994316168614368</v>
      </c>
      <c r="L332">
        <v>1.994316168614368</v>
      </c>
    </row>
    <row r="333" spans="1:12" s="58" customFormat="1">
      <c r="A333" t="s">
        <v>258</v>
      </c>
      <c r="B333" t="s">
        <v>263</v>
      </c>
      <c r="C333">
        <v>23009</v>
      </c>
      <c r="D333" t="s">
        <v>136</v>
      </c>
      <c r="E333">
        <v>888</v>
      </c>
      <c r="F333" t="s">
        <v>88</v>
      </c>
      <c r="G333" t="s">
        <v>108</v>
      </c>
      <c r="H333">
        <v>380</v>
      </c>
      <c r="I333">
        <v>0.80526447197588047</v>
      </c>
      <c r="J333">
        <v>2.3474214212853329E-2</v>
      </c>
      <c r="K333">
        <v>-8.7730181701885929E-3</v>
      </c>
      <c r="L333">
        <v>1.91040918111844</v>
      </c>
    </row>
    <row r="334" spans="1:12" s="58" customFormat="1">
      <c r="A334" t="s">
        <v>258</v>
      </c>
      <c r="B334" t="s">
        <v>263</v>
      </c>
      <c r="C334">
        <v>23009</v>
      </c>
      <c r="D334" t="s">
        <v>136</v>
      </c>
      <c r="E334">
        <v>888</v>
      </c>
      <c r="F334" t="s">
        <v>88</v>
      </c>
      <c r="G334" t="s">
        <v>109</v>
      </c>
      <c r="H334">
        <v>1</v>
      </c>
      <c r="I334">
        <v>0.75628625315475595</v>
      </c>
      <c r="J334"/>
      <c r="K334">
        <v>0.75628625315475595</v>
      </c>
      <c r="L334">
        <v>0.75628625315475595</v>
      </c>
    </row>
    <row r="335" spans="1:12" s="58" customFormat="1">
      <c r="A335" t="s">
        <v>258</v>
      </c>
      <c r="B335" t="s">
        <v>263</v>
      </c>
      <c r="C335">
        <v>23009</v>
      </c>
      <c r="D335" t="s">
        <v>136</v>
      </c>
      <c r="E335">
        <v>888</v>
      </c>
      <c r="F335" t="s">
        <v>88</v>
      </c>
      <c r="G335" t="s">
        <v>110</v>
      </c>
      <c r="H335">
        <v>380</v>
      </c>
      <c r="I335">
        <v>0.44793693289111752</v>
      </c>
      <c r="J335">
        <v>1.2224786234514239E-2</v>
      </c>
      <c r="K335">
        <v>-8.7730181701885929E-3</v>
      </c>
      <c r="L335">
        <v>0.87643084791607573</v>
      </c>
    </row>
    <row r="336" spans="1:12" s="58" customFormat="1">
      <c r="A336" t="s">
        <v>258</v>
      </c>
      <c r="B336" t="s">
        <v>264</v>
      </c>
      <c r="C336">
        <v>23011</v>
      </c>
      <c r="D336" t="s">
        <v>136</v>
      </c>
      <c r="E336">
        <v>888</v>
      </c>
      <c r="F336" t="s">
        <v>88</v>
      </c>
      <c r="G336" t="s">
        <v>89</v>
      </c>
      <c r="H336">
        <v>1</v>
      </c>
      <c r="I336">
        <v>1.262552559609021</v>
      </c>
      <c r="J336"/>
      <c r="K336">
        <v>1.262552559609021</v>
      </c>
      <c r="L336">
        <v>1.262552559609021</v>
      </c>
    </row>
    <row r="337" spans="1:12" s="58" customFormat="1">
      <c r="A337" t="s">
        <v>258</v>
      </c>
      <c r="B337" t="s">
        <v>264</v>
      </c>
      <c r="C337">
        <v>23011</v>
      </c>
      <c r="D337" t="s">
        <v>136</v>
      </c>
      <c r="E337">
        <v>888</v>
      </c>
      <c r="F337" t="s">
        <v>88</v>
      </c>
      <c r="G337" t="s">
        <v>90</v>
      </c>
      <c r="H337">
        <v>380</v>
      </c>
      <c r="I337">
        <v>0.6221028649950332</v>
      </c>
      <c r="J337">
        <v>1.870946405594065E-2</v>
      </c>
      <c r="K337">
        <v>-8.7730181701885929E-3</v>
      </c>
      <c r="L337">
        <v>1.408805272785155</v>
      </c>
    </row>
    <row r="338" spans="1:12" s="58" customFormat="1">
      <c r="A338" t="s">
        <v>258</v>
      </c>
      <c r="B338" t="s">
        <v>264</v>
      </c>
      <c r="C338">
        <v>23011</v>
      </c>
      <c r="D338" t="s">
        <v>136</v>
      </c>
      <c r="E338">
        <v>888</v>
      </c>
      <c r="F338" t="s">
        <v>88</v>
      </c>
      <c r="G338" t="s">
        <v>91</v>
      </c>
      <c r="H338">
        <v>1</v>
      </c>
      <c r="I338">
        <v>1.6657829638308219</v>
      </c>
      <c r="J338"/>
      <c r="K338">
        <v>1.6657829638308219</v>
      </c>
      <c r="L338">
        <v>1.6657829638308219</v>
      </c>
    </row>
    <row r="339" spans="1:12" s="58" customFormat="1">
      <c r="A339" t="s">
        <v>258</v>
      </c>
      <c r="B339" t="s">
        <v>264</v>
      </c>
      <c r="C339">
        <v>23011</v>
      </c>
      <c r="D339" t="s">
        <v>136</v>
      </c>
      <c r="E339">
        <v>888</v>
      </c>
      <c r="F339" t="s">
        <v>88</v>
      </c>
      <c r="G339" t="s">
        <v>92</v>
      </c>
      <c r="H339">
        <v>380</v>
      </c>
      <c r="I339">
        <v>0.73809035616029517</v>
      </c>
      <c r="J339">
        <v>2.1424837263334572E-2</v>
      </c>
      <c r="K339">
        <v>-8.7730181701885929E-3</v>
      </c>
      <c r="L339">
        <v>1.6100671716466211</v>
      </c>
    </row>
    <row r="340" spans="1:12" s="58" customFormat="1">
      <c r="A340" t="s">
        <v>258</v>
      </c>
      <c r="B340" t="s">
        <v>264</v>
      </c>
      <c r="C340">
        <v>23011</v>
      </c>
      <c r="D340" t="s">
        <v>136</v>
      </c>
      <c r="E340">
        <v>888</v>
      </c>
      <c r="F340" t="s">
        <v>88</v>
      </c>
      <c r="G340" t="s">
        <v>93</v>
      </c>
      <c r="H340">
        <v>1</v>
      </c>
      <c r="I340">
        <v>1.8471550769513501</v>
      </c>
      <c r="J340"/>
      <c r="K340">
        <v>1.8471550769513501</v>
      </c>
      <c r="L340">
        <v>1.8471550769513501</v>
      </c>
    </row>
    <row r="341" spans="1:12" s="58" customFormat="1">
      <c r="A341" t="s">
        <v>258</v>
      </c>
      <c r="B341" t="s">
        <v>264</v>
      </c>
      <c r="C341">
        <v>23011</v>
      </c>
      <c r="D341" t="s">
        <v>136</v>
      </c>
      <c r="E341">
        <v>888</v>
      </c>
      <c r="F341" t="s">
        <v>88</v>
      </c>
      <c r="G341" t="s">
        <v>94</v>
      </c>
      <c r="H341">
        <v>380</v>
      </c>
      <c r="I341">
        <v>0.78535142063030428</v>
      </c>
      <c r="J341">
        <v>2.295381366740307E-2</v>
      </c>
      <c r="K341">
        <v>-8.7730181701885929E-3</v>
      </c>
      <c r="L341">
        <v>1.698535216090602</v>
      </c>
    </row>
    <row r="342" spans="1:12" s="58" customFormat="1">
      <c r="A342" t="s">
        <v>258</v>
      </c>
      <c r="B342" t="s">
        <v>264</v>
      </c>
      <c r="C342">
        <v>23011</v>
      </c>
      <c r="D342" t="s">
        <v>136</v>
      </c>
      <c r="E342">
        <v>888</v>
      </c>
      <c r="F342" t="s">
        <v>88</v>
      </c>
      <c r="G342" t="s">
        <v>95</v>
      </c>
      <c r="H342">
        <v>1</v>
      </c>
      <c r="I342">
        <v>2.0076671986111569</v>
      </c>
      <c r="J342"/>
      <c r="K342">
        <v>2.0076671986111569</v>
      </c>
      <c r="L342">
        <v>2.0076671986111569</v>
      </c>
    </row>
    <row r="343" spans="1:12" s="58" customFormat="1">
      <c r="A343" t="s">
        <v>258</v>
      </c>
      <c r="B343" t="s">
        <v>264</v>
      </c>
      <c r="C343">
        <v>23011</v>
      </c>
      <c r="D343" t="s">
        <v>136</v>
      </c>
      <c r="E343">
        <v>888</v>
      </c>
      <c r="F343" t="s">
        <v>88</v>
      </c>
      <c r="G343" t="s">
        <v>96</v>
      </c>
      <c r="H343">
        <v>380</v>
      </c>
      <c r="I343">
        <v>0.8324300603158461</v>
      </c>
      <c r="J343">
        <v>2.4526101602551299E-2</v>
      </c>
      <c r="K343">
        <v>-8.7730181701885929E-3</v>
      </c>
      <c r="L343">
        <v>1.8655603596545931</v>
      </c>
    </row>
    <row r="344" spans="1:12" s="58" customFormat="1">
      <c r="A344" t="s">
        <v>258</v>
      </c>
      <c r="B344" t="s">
        <v>264</v>
      </c>
      <c r="C344">
        <v>23011</v>
      </c>
      <c r="D344" t="s">
        <v>136</v>
      </c>
      <c r="E344">
        <v>888</v>
      </c>
      <c r="F344" t="s">
        <v>88</v>
      </c>
      <c r="G344" t="s">
        <v>97</v>
      </c>
      <c r="H344">
        <v>1</v>
      </c>
      <c r="I344">
        <v>2.162620652643866</v>
      </c>
      <c r="J344"/>
      <c r="K344">
        <v>2.162620652643866</v>
      </c>
      <c r="L344">
        <v>2.162620652643866</v>
      </c>
    </row>
    <row r="345" spans="1:12" s="58" customFormat="1">
      <c r="A345" t="s">
        <v>258</v>
      </c>
      <c r="B345" t="s">
        <v>264</v>
      </c>
      <c r="C345">
        <v>23011</v>
      </c>
      <c r="D345" t="s">
        <v>136</v>
      </c>
      <c r="E345">
        <v>888</v>
      </c>
      <c r="F345" t="s">
        <v>88</v>
      </c>
      <c r="G345" t="s">
        <v>98</v>
      </c>
      <c r="H345">
        <v>380</v>
      </c>
      <c r="I345">
        <v>0.88607068762004815</v>
      </c>
      <c r="J345">
        <v>2.6272293740889709E-2</v>
      </c>
      <c r="K345">
        <v>-8.7730181701885929E-3</v>
      </c>
      <c r="L345">
        <v>2.043701519203569</v>
      </c>
    </row>
    <row r="346" spans="1:12" s="58" customFormat="1">
      <c r="A346" t="s">
        <v>258</v>
      </c>
      <c r="B346" t="s">
        <v>264</v>
      </c>
      <c r="C346">
        <v>23011</v>
      </c>
      <c r="D346" t="s">
        <v>136</v>
      </c>
      <c r="E346">
        <v>888</v>
      </c>
      <c r="F346" t="s">
        <v>88</v>
      </c>
      <c r="G346" t="s">
        <v>99</v>
      </c>
      <c r="H346">
        <v>1</v>
      </c>
      <c r="I346">
        <v>0.87455342610494957</v>
      </c>
      <c r="J346"/>
      <c r="K346">
        <v>0.87455342610494957</v>
      </c>
      <c r="L346">
        <v>0.87455342610494957</v>
      </c>
    </row>
    <row r="347" spans="1:12" s="58" customFormat="1">
      <c r="A347" t="s">
        <v>258</v>
      </c>
      <c r="B347" t="s">
        <v>264</v>
      </c>
      <c r="C347">
        <v>23011</v>
      </c>
      <c r="D347" t="s">
        <v>136</v>
      </c>
      <c r="E347">
        <v>888</v>
      </c>
      <c r="F347" t="s">
        <v>88</v>
      </c>
      <c r="G347" t="s">
        <v>100</v>
      </c>
      <c r="H347">
        <v>380</v>
      </c>
      <c r="I347">
        <v>0.51191744772852255</v>
      </c>
      <c r="J347">
        <v>1.4653575254980169E-2</v>
      </c>
      <c r="K347">
        <v>-8.7730181701885929E-3</v>
      </c>
      <c r="L347">
        <v>1.144849123868414</v>
      </c>
    </row>
    <row r="348" spans="1:12" s="58" customFormat="1">
      <c r="A348" t="s">
        <v>258</v>
      </c>
      <c r="B348" t="s">
        <v>264</v>
      </c>
      <c r="C348">
        <v>23011</v>
      </c>
      <c r="D348" t="s">
        <v>136</v>
      </c>
      <c r="E348">
        <v>888</v>
      </c>
      <c r="F348" t="s">
        <v>88</v>
      </c>
      <c r="G348" t="s">
        <v>101</v>
      </c>
      <c r="H348">
        <v>1</v>
      </c>
      <c r="I348">
        <v>1.4811403152359519</v>
      </c>
      <c r="J348"/>
      <c r="K348">
        <v>1.4811403152359519</v>
      </c>
      <c r="L348">
        <v>1.4811403152359519</v>
      </c>
    </row>
    <row r="349" spans="1:12" s="58" customFormat="1">
      <c r="A349" t="s">
        <v>258</v>
      </c>
      <c r="B349" t="s">
        <v>264</v>
      </c>
      <c r="C349">
        <v>23011</v>
      </c>
      <c r="D349" t="s">
        <v>136</v>
      </c>
      <c r="E349">
        <v>888</v>
      </c>
      <c r="F349" t="s">
        <v>88</v>
      </c>
      <c r="G349" t="s">
        <v>102</v>
      </c>
      <c r="H349">
        <v>380</v>
      </c>
      <c r="I349">
        <v>0.65800912134329159</v>
      </c>
      <c r="J349">
        <v>1.8651418242076119E-2</v>
      </c>
      <c r="K349">
        <v>-8.7730181701885929E-3</v>
      </c>
      <c r="L349">
        <v>1.3307585483821629</v>
      </c>
    </row>
    <row r="350" spans="1:12" s="58" customFormat="1">
      <c r="A350" t="s">
        <v>258</v>
      </c>
      <c r="B350" t="s">
        <v>264</v>
      </c>
      <c r="C350">
        <v>23011</v>
      </c>
      <c r="D350" t="s">
        <v>136</v>
      </c>
      <c r="E350">
        <v>888</v>
      </c>
      <c r="F350" t="s">
        <v>88</v>
      </c>
      <c r="G350" t="s">
        <v>103</v>
      </c>
      <c r="H350">
        <v>1</v>
      </c>
      <c r="I350">
        <v>1.6543550553835</v>
      </c>
      <c r="J350"/>
      <c r="K350">
        <v>1.6543550553835</v>
      </c>
      <c r="L350">
        <v>1.6543550553835</v>
      </c>
    </row>
    <row r="351" spans="1:12" s="58" customFormat="1">
      <c r="A351" t="s">
        <v>258</v>
      </c>
      <c r="B351" t="s">
        <v>264</v>
      </c>
      <c r="C351">
        <v>23011</v>
      </c>
      <c r="D351" t="s">
        <v>136</v>
      </c>
      <c r="E351">
        <v>888</v>
      </c>
      <c r="F351" t="s">
        <v>88</v>
      </c>
      <c r="G351" t="s">
        <v>104</v>
      </c>
      <c r="H351">
        <v>380</v>
      </c>
      <c r="I351">
        <v>0.70496640746280725</v>
      </c>
      <c r="J351">
        <v>2.0170449474549171E-2</v>
      </c>
      <c r="K351">
        <v>-8.7730181701885929E-3</v>
      </c>
      <c r="L351">
        <v>1.5220772504857041</v>
      </c>
    </row>
    <row r="352" spans="1:12" s="58" customFormat="1">
      <c r="A352" t="s">
        <v>258</v>
      </c>
      <c r="B352" t="s">
        <v>264</v>
      </c>
      <c r="C352">
        <v>23011</v>
      </c>
      <c r="D352" t="s">
        <v>136</v>
      </c>
      <c r="E352">
        <v>888</v>
      </c>
      <c r="F352" t="s">
        <v>88</v>
      </c>
      <c r="G352" t="s">
        <v>105</v>
      </c>
      <c r="H352">
        <v>1</v>
      </c>
      <c r="I352">
        <v>1.8335971515592211</v>
      </c>
      <c r="J352"/>
      <c r="K352">
        <v>1.8335971515592211</v>
      </c>
      <c r="L352">
        <v>1.8335971515592211</v>
      </c>
    </row>
    <row r="353" spans="1:12" s="58" customFormat="1">
      <c r="A353" t="s">
        <v>258</v>
      </c>
      <c r="B353" t="s">
        <v>264</v>
      </c>
      <c r="C353">
        <v>23011</v>
      </c>
      <c r="D353" t="s">
        <v>136</v>
      </c>
      <c r="E353">
        <v>888</v>
      </c>
      <c r="F353" t="s">
        <v>88</v>
      </c>
      <c r="G353" t="s">
        <v>106</v>
      </c>
      <c r="H353">
        <v>380</v>
      </c>
      <c r="I353">
        <v>0.75179131459576998</v>
      </c>
      <c r="J353">
        <v>2.174444667225256E-2</v>
      </c>
      <c r="K353">
        <v>-8.7730181701885929E-3</v>
      </c>
      <c r="L353">
        <v>1.7210945067660539</v>
      </c>
    </row>
    <row r="354" spans="1:12" s="58" customFormat="1">
      <c r="A354" t="s">
        <v>258</v>
      </c>
      <c r="B354" t="s">
        <v>264</v>
      </c>
      <c r="C354">
        <v>23011</v>
      </c>
      <c r="D354" t="s">
        <v>136</v>
      </c>
      <c r="E354">
        <v>888</v>
      </c>
      <c r="F354" t="s">
        <v>88</v>
      </c>
      <c r="G354" t="s">
        <v>107</v>
      </c>
      <c r="H354">
        <v>1</v>
      </c>
      <c r="I354">
        <v>1.994316168614368</v>
      </c>
      <c r="J354"/>
      <c r="K354">
        <v>1.994316168614368</v>
      </c>
      <c r="L354">
        <v>1.994316168614368</v>
      </c>
    </row>
    <row r="355" spans="1:12" s="58" customFormat="1">
      <c r="A355" t="s">
        <v>258</v>
      </c>
      <c r="B355" t="s">
        <v>264</v>
      </c>
      <c r="C355">
        <v>23011</v>
      </c>
      <c r="D355" t="s">
        <v>136</v>
      </c>
      <c r="E355">
        <v>888</v>
      </c>
      <c r="F355" t="s">
        <v>88</v>
      </c>
      <c r="G355" t="s">
        <v>108</v>
      </c>
      <c r="H355">
        <v>380</v>
      </c>
      <c r="I355">
        <v>0.80526447197588047</v>
      </c>
      <c r="J355">
        <v>2.3474214212853329E-2</v>
      </c>
      <c r="K355">
        <v>-8.7730181701885929E-3</v>
      </c>
      <c r="L355">
        <v>1.91040918111844</v>
      </c>
    </row>
    <row r="356" spans="1:12" s="58" customFormat="1">
      <c r="A356" t="s">
        <v>258</v>
      </c>
      <c r="B356" t="s">
        <v>264</v>
      </c>
      <c r="C356">
        <v>23011</v>
      </c>
      <c r="D356" t="s">
        <v>136</v>
      </c>
      <c r="E356">
        <v>888</v>
      </c>
      <c r="F356" t="s">
        <v>88</v>
      </c>
      <c r="G356" t="s">
        <v>109</v>
      </c>
      <c r="H356">
        <v>1</v>
      </c>
      <c r="I356">
        <v>0.75628625315475595</v>
      </c>
      <c r="J356"/>
      <c r="K356">
        <v>0.75628625315475595</v>
      </c>
      <c r="L356">
        <v>0.75628625315475595</v>
      </c>
    </row>
    <row r="357" spans="1:12" s="58" customFormat="1">
      <c r="A357" t="s">
        <v>258</v>
      </c>
      <c r="B357" t="s">
        <v>264</v>
      </c>
      <c r="C357">
        <v>23011</v>
      </c>
      <c r="D357" t="s">
        <v>136</v>
      </c>
      <c r="E357">
        <v>888</v>
      </c>
      <c r="F357" t="s">
        <v>88</v>
      </c>
      <c r="G357" t="s">
        <v>110</v>
      </c>
      <c r="H357">
        <v>380</v>
      </c>
      <c r="I357">
        <v>0.44793693289111752</v>
      </c>
      <c r="J357">
        <v>1.2224786234514239E-2</v>
      </c>
      <c r="K357">
        <v>-8.7730181701885929E-3</v>
      </c>
      <c r="L357">
        <v>0.87643084791607573</v>
      </c>
    </row>
    <row r="358" spans="1:12" s="58" customFormat="1">
      <c r="A358" t="s">
        <v>258</v>
      </c>
      <c r="B358" t="s">
        <v>265</v>
      </c>
      <c r="C358">
        <v>23013</v>
      </c>
      <c r="D358" t="s">
        <v>136</v>
      </c>
      <c r="E358">
        <v>888</v>
      </c>
      <c r="F358" t="s">
        <v>88</v>
      </c>
      <c r="G358" t="s">
        <v>89</v>
      </c>
      <c r="H358">
        <v>1</v>
      </c>
      <c r="I358">
        <v>1.262552559609021</v>
      </c>
      <c r="J358"/>
      <c r="K358">
        <v>1.262552559609021</v>
      </c>
      <c r="L358">
        <v>1.262552559609021</v>
      </c>
    </row>
    <row r="359" spans="1:12" s="58" customFormat="1">
      <c r="A359" t="s">
        <v>258</v>
      </c>
      <c r="B359" t="s">
        <v>265</v>
      </c>
      <c r="C359">
        <v>23013</v>
      </c>
      <c r="D359" t="s">
        <v>136</v>
      </c>
      <c r="E359">
        <v>888</v>
      </c>
      <c r="F359" t="s">
        <v>88</v>
      </c>
      <c r="G359" t="s">
        <v>90</v>
      </c>
      <c r="H359">
        <v>380</v>
      </c>
      <c r="I359">
        <v>0.6221028649950332</v>
      </c>
      <c r="J359">
        <v>1.870946405594065E-2</v>
      </c>
      <c r="K359">
        <v>-8.7730181701885929E-3</v>
      </c>
      <c r="L359">
        <v>1.408805272785155</v>
      </c>
    </row>
    <row r="360" spans="1:12" s="58" customFormat="1">
      <c r="A360" t="s">
        <v>258</v>
      </c>
      <c r="B360" t="s">
        <v>265</v>
      </c>
      <c r="C360">
        <v>23013</v>
      </c>
      <c r="D360" t="s">
        <v>136</v>
      </c>
      <c r="E360">
        <v>888</v>
      </c>
      <c r="F360" t="s">
        <v>88</v>
      </c>
      <c r="G360" t="s">
        <v>91</v>
      </c>
      <c r="H360">
        <v>1</v>
      </c>
      <c r="I360">
        <v>1.6657829638308219</v>
      </c>
      <c r="J360"/>
      <c r="K360">
        <v>1.6657829638308219</v>
      </c>
      <c r="L360">
        <v>1.6657829638308219</v>
      </c>
    </row>
    <row r="361" spans="1:12" s="58" customFormat="1">
      <c r="A361" t="s">
        <v>258</v>
      </c>
      <c r="B361" t="s">
        <v>265</v>
      </c>
      <c r="C361">
        <v>23013</v>
      </c>
      <c r="D361" t="s">
        <v>136</v>
      </c>
      <c r="E361">
        <v>888</v>
      </c>
      <c r="F361" t="s">
        <v>88</v>
      </c>
      <c r="G361" t="s">
        <v>92</v>
      </c>
      <c r="H361">
        <v>380</v>
      </c>
      <c r="I361">
        <v>0.73809035616029517</v>
      </c>
      <c r="J361">
        <v>2.1424837263334572E-2</v>
      </c>
      <c r="K361">
        <v>-8.7730181701885929E-3</v>
      </c>
      <c r="L361">
        <v>1.6100671716466211</v>
      </c>
    </row>
    <row r="362" spans="1:12" s="58" customFormat="1">
      <c r="A362" t="s">
        <v>258</v>
      </c>
      <c r="B362" t="s">
        <v>265</v>
      </c>
      <c r="C362">
        <v>23013</v>
      </c>
      <c r="D362" t="s">
        <v>136</v>
      </c>
      <c r="E362">
        <v>888</v>
      </c>
      <c r="F362" t="s">
        <v>88</v>
      </c>
      <c r="G362" t="s">
        <v>93</v>
      </c>
      <c r="H362">
        <v>1</v>
      </c>
      <c r="I362">
        <v>1.8471550769513501</v>
      </c>
      <c r="J362"/>
      <c r="K362">
        <v>1.8471550769513501</v>
      </c>
      <c r="L362">
        <v>1.8471550769513501</v>
      </c>
    </row>
    <row r="363" spans="1:12" s="58" customFormat="1">
      <c r="A363" t="s">
        <v>258</v>
      </c>
      <c r="B363" t="s">
        <v>265</v>
      </c>
      <c r="C363">
        <v>23013</v>
      </c>
      <c r="D363" t="s">
        <v>136</v>
      </c>
      <c r="E363">
        <v>888</v>
      </c>
      <c r="F363" t="s">
        <v>88</v>
      </c>
      <c r="G363" t="s">
        <v>94</v>
      </c>
      <c r="H363">
        <v>380</v>
      </c>
      <c r="I363">
        <v>0.78535142063030428</v>
      </c>
      <c r="J363">
        <v>2.295381366740307E-2</v>
      </c>
      <c r="K363">
        <v>-8.7730181701885929E-3</v>
      </c>
      <c r="L363">
        <v>1.698535216090602</v>
      </c>
    </row>
    <row r="364" spans="1:12" s="58" customFormat="1">
      <c r="A364" t="s">
        <v>258</v>
      </c>
      <c r="B364" t="s">
        <v>265</v>
      </c>
      <c r="C364">
        <v>23013</v>
      </c>
      <c r="D364" t="s">
        <v>136</v>
      </c>
      <c r="E364">
        <v>888</v>
      </c>
      <c r="F364" t="s">
        <v>88</v>
      </c>
      <c r="G364" t="s">
        <v>95</v>
      </c>
      <c r="H364">
        <v>1</v>
      </c>
      <c r="I364">
        <v>2.0076671986111569</v>
      </c>
      <c r="J364"/>
      <c r="K364">
        <v>2.0076671986111569</v>
      </c>
      <c r="L364">
        <v>2.0076671986111569</v>
      </c>
    </row>
    <row r="365" spans="1:12" s="58" customFormat="1">
      <c r="A365" t="s">
        <v>258</v>
      </c>
      <c r="B365" t="s">
        <v>265</v>
      </c>
      <c r="C365">
        <v>23013</v>
      </c>
      <c r="D365" t="s">
        <v>136</v>
      </c>
      <c r="E365">
        <v>888</v>
      </c>
      <c r="F365" t="s">
        <v>88</v>
      </c>
      <c r="G365" t="s">
        <v>96</v>
      </c>
      <c r="H365">
        <v>380</v>
      </c>
      <c r="I365">
        <v>0.8324300603158461</v>
      </c>
      <c r="J365">
        <v>2.4526101602551299E-2</v>
      </c>
      <c r="K365">
        <v>-8.7730181701885929E-3</v>
      </c>
      <c r="L365">
        <v>1.8655603596545931</v>
      </c>
    </row>
    <row r="366" spans="1:12" s="58" customFormat="1">
      <c r="A366" t="s">
        <v>258</v>
      </c>
      <c r="B366" t="s">
        <v>265</v>
      </c>
      <c r="C366">
        <v>23013</v>
      </c>
      <c r="D366" t="s">
        <v>136</v>
      </c>
      <c r="E366">
        <v>888</v>
      </c>
      <c r="F366" t="s">
        <v>88</v>
      </c>
      <c r="G366" t="s">
        <v>97</v>
      </c>
      <c r="H366">
        <v>1</v>
      </c>
      <c r="I366">
        <v>2.162620652643866</v>
      </c>
      <c r="J366"/>
      <c r="K366">
        <v>2.162620652643866</v>
      </c>
      <c r="L366">
        <v>2.162620652643866</v>
      </c>
    </row>
    <row r="367" spans="1:12" s="58" customFormat="1">
      <c r="A367" t="s">
        <v>258</v>
      </c>
      <c r="B367" t="s">
        <v>265</v>
      </c>
      <c r="C367">
        <v>23013</v>
      </c>
      <c r="D367" t="s">
        <v>136</v>
      </c>
      <c r="E367">
        <v>888</v>
      </c>
      <c r="F367" t="s">
        <v>88</v>
      </c>
      <c r="G367" t="s">
        <v>98</v>
      </c>
      <c r="H367">
        <v>380</v>
      </c>
      <c r="I367">
        <v>0.88607068762004815</v>
      </c>
      <c r="J367">
        <v>2.6272293740889709E-2</v>
      </c>
      <c r="K367">
        <v>-8.7730181701885929E-3</v>
      </c>
      <c r="L367">
        <v>2.043701519203569</v>
      </c>
    </row>
    <row r="368" spans="1:12" s="58" customFormat="1">
      <c r="A368" t="s">
        <v>258</v>
      </c>
      <c r="B368" t="s">
        <v>265</v>
      </c>
      <c r="C368">
        <v>23013</v>
      </c>
      <c r="D368" t="s">
        <v>136</v>
      </c>
      <c r="E368">
        <v>888</v>
      </c>
      <c r="F368" t="s">
        <v>88</v>
      </c>
      <c r="G368" t="s">
        <v>99</v>
      </c>
      <c r="H368">
        <v>1</v>
      </c>
      <c r="I368">
        <v>0.87455342610494957</v>
      </c>
      <c r="J368"/>
      <c r="K368">
        <v>0.87455342610494957</v>
      </c>
      <c r="L368">
        <v>0.87455342610494957</v>
      </c>
    </row>
    <row r="369" spans="1:12" s="58" customFormat="1">
      <c r="A369" t="s">
        <v>258</v>
      </c>
      <c r="B369" t="s">
        <v>265</v>
      </c>
      <c r="C369">
        <v>23013</v>
      </c>
      <c r="D369" t="s">
        <v>136</v>
      </c>
      <c r="E369">
        <v>888</v>
      </c>
      <c r="F369" t="s">
        <v>88</v>
      </c>
      <c r="G369" t="s">
        <v>100</v>
      </c>
      <c r="H369">
        <v>380</v>
      </c>
      <c r="I369">
        <v>0.51191744772852255</v>
      </c>
      <c r="J369">
        <v>1.4653575254980169E-2</v>
      </c>
      <c r="K369">
        <v>-8.7730181701885929E-3</v>
      </c>
      <c r="L369">
        <v>1.144849123868414</v>
      </c>
    </row>
    <row r="370" spans="1:12" s="58" customFormat="1">
      <c r="A370" t="s">
        <v>258</v>
      </c>
      <c r="B370" t="s">
        <v>265</v>
      </c>
      <c r="C370">
        <v>23013</v>
      </c>
      <c r="D370" t="s">
        <v>136</v>
      </c>
      <c r="E370">
        <v>888</v>
      </c>
      <c r="F370" t="s">
        <v>88</v>
      </c>
      <c r="G370" t="s">
        <v>101</v>
      </c>
      <c r="H370">
        <v>1</v>
      </c>
      <c r="I370">
        <v>1.4811403152359519</v>
      </c>
      <c r="J370"/>
      <c r="K370">
        <v>1.4811403152359519</v>
      </c>
      <c r="L370">
        <v>1.4811403152359519</v>
      </c>
    </row>
    <row r="371" spans="1:12" s="58" customFormat="1">
      <c r="A371" t="s">
        <v>258</v>
      </c>
      <c r="B371" t="s">
        <v>265</v>
      </c>
      <c r="C371">
        <v>23013</v>
      </c>
      <c r="D371" t="s">
        <v>136</v>
      </c>
      <c r="E371">
        <v>888</v>
      </c>
      <c r="F371" t="s">
        <v>88</v>
      </c>
      <c r="G371" t="s">
        <v>102</v>
      </c>
      <c r="H371">
        <v>380</v>
      </c>
      <c r="I371">
        <v>0.65800912134329159</v>
      </c>
      <c r="J371">
        <v>1.8651418242076119E-2</v>
      </c>
      <c r="K371">
        <v>-8.7730181701885929E-3</v>
      </c>
      <c r="L371">
        <v>1.3307585483821629</v>
      </c>
    </row>
    <row r="372" spans="1:12" s="58" customFormat="1">
      <c r="A372" t="s">
        <v>258</v>
      </c>
      <c r="B372" t="s">
        <v>265</v>
      </c>
      <c r="C372">
        <v>23013</v>
      </c>
      <c r="D372" t="s">
        <v>136</v>
      </c>
      <c r="E372">
        <v>888</v>
      </c>
      <c r="F372" t="s">
        <v>88</v>
      </c>
      <c r="G372" t="s">
        <v>103</v>
      </c>
      <c r="H372">
        <v>1</v>
      </c>
      <c r="I372">
        <v>1.6543550553835</v>
      </c>
      <c r="J372"/>
      <c r="K372">
        <v>1.6543550553835</v>
      </c>
      <c r="L372">
        <v>1.6543550553835</v>
      </c>
    </row>
    <row r="373" spans="1:12" s="58" customFormat="1">
      <c r="A373" t="s">
        <v>258</v>
      </c>
      <c r="B373" t="s">
        <v>265</v>
      </c>
      <c r="C373">
        <v>23013</v>
      </c>
      <c r="D373" t="s">
        <v>136</v>
      </c>
      <c r="E373">
        <v>888</v>
      </c>
      <c r="F373" t="s">
        <v>88</v>
      </c>
      <c r="G373" t="s">
        <v>104</v>
      </c>
      <c r="H373">
        <v>380</v>
      </c>
      <c r="I373">
        <v>0.70496640746280725</v>
      </c>
      <c r="J373">
        <v>2.0170449474549171E-2</v>
      </c>
      <c r="K373">
        <v>-8.7730181701885929E-3</v>
      </c>
      <c r="L373">
        <v>1.5220772504857041</v>
      </c>
    </row>
    <row r="374" spans="1:12" s="58" customFormat="1">
      <c r="A374" t="s">
        <v>258</v>
      </c>
      <c r="B374" t="s">
        <v>265</v>
      </c>
      <c r="C374">
        <v>23013</v>
      </c>
      <c r="D374" t="s">
        <v>136</v>
      </c>
      <c r="E374">
        <v>888</v>
      </c>
      <c r="F374" t="s">
        <v>88</v>
      </c>
      <c r="G374" t="s">
        <v>105</v>
      </c>
      <c r="H374">
        <v>1</v>
      </c>
      <c r="I374">
        <v>1.8335971515592211</v>
      </c>
      <c r="J374"/>
      <c r="K374">
        <v>1.8335971515592211</v>
      </c>
      <c r="L374">
        <v>1.8335971515592211</v>
      </c>
    </row>
    <row r="375" spans="1:12" s="58" customFormat="1">
      <c r="A375" t="s">
        <v>258</v>
      </c>
      <c r="B375" t="s">
        <v>265</v>
      </c>
      <c r="C375">
        <v>23013</v>
      </c>
      <c r="D375" t="s">
        <v>136</v>
      </c>
      <c r="E375">
        <v>888</v>
      </c>
      <c r="F375" t="s">
        <v>88</v>
      </c>
      <c r="G375" t="s">
        <v>106</v>
      </c>
      <c r="H375">
        <v>380</v>
      </c>
      <c r="I375">
        <v>0.75179131459576998</v>
      </c>
      <c r="J375">
        <v>2.174444667225256E-2</v>
      </c>
      <c r="K375">
        <v>-8.7730181701885929E-3</v>
      </c>
      <c r="L375">
        <v>1.7210945067660539</v>
      </c>
    </row>
    <row r="376" spans="1:12" s="58" customFormat="1">
      <c r="A376" t="s">
        <v>258</v>
      </c>
      <c r="B376" t="s">
        <v>265</v>
      </c>
      <c r="C376">
        <v>23013</v>
      </c>
      <c r="D376" t="s">
        <v>136</v>
      </c>
      <c r="E376">
        <v>888</v>
      </c>
      <c r="F376" t="s">
        <v>88</v>
      </c>
      <c r="G376" t="s">
        <v>107</v>
      </c>
      <c r="H376">
        <v>1</v>
      </c>
      <c r="I376">
        <v>1.994316168614368</v>
      </c>
      <c r="J376"/>
      <c r="K376">
        <v>1.994316168614368</v>
      </c>
      <c r="L376">
        <v>1.994316168614368</v>
      </c>
    </row>
    <row r="377" spans="1:12" s="58" customFormat="1">
      <c r="A377" t="s">
        <v>258</v>
      </c>
      <c r="B377" t="s">
        <v>265</v>
      </c>
      <c r="C377">
        <v>23013</v>
      </c>
      <c r="D377" t="s">
        <v>136</v>
      </c>
      <c r="E377">
        <v>888</v>
      </c>
      <c r="F377" t="s">
        <v>88</v>
      </c>
      <c r="G377" t="s">
        <v>108</v>
      </c>
      <c r="H377">
        <v>380</v>
      </c>
      <c r="I377">
        <v>0.80526447197588047</v>
      </c>
      <c r="J377">
        <v>2.3474214212853329E-2</v>
      </c>
      <c r="K377">
        <v>-8.7730181701885929E-3</v>
      </c>
      <c r="L377">
        <v>1.91040918111844</v>
      </c>
    </row>
    <row r="378" spans="1:12" s="58" customFormat="1">
      <c r="A378" t="s">
        <v>258</v>
      </c>
      <c r="B378" t="s">
        <v>265</v>
      </c>
      <c r="C378">
        <v>23013</v>
      </c>
      <c r="D378" t="s">
        <v>136</v>
      </c>
      <c r="E378">
        <v>888</v>
      </c>
      <c r="F378" t="s">
        <v>88</v>
      </c>
      <c r="G378" t="s">
        <v>109</v>
      </c>
      <c r="H378">
        <v>1</v>
      </c>
      <c r="I378">
        <v>0.75628625315475595</v>
      </c>
      <c r="J378"/>
      <c r="K378">
        <v>0.75628625315475595</v>
      </c>
      <c r="L378">
        <v>0.75628625315475595</v>
      </c>
    </row>
    <row r="379" spans="1:12" s="58" customFormat="1">
      <c r="A379" t="s">
        <v>258</v>
      </c>
      <c r="B379" t="s">
        <v>265</v>
      </c>
      <c r="C379">
        <v>23013</v>
      </c>
      <c r="D379" t="s">
        <v>136</v>
      </c>
      <c r="E379">
        <v>888</v>
      </c>
      <c r="F379" t="s">
        <v>88</v>
      </c>
      <c r="G379" t="s">
        <v>110</v>
      </c>
      <c r="H379">
        <v>380</v>
      </c>
      <c r="I379">
        <v>0.44793693289111752</v>
      </c>
      <c r="J379">
        <v>1.2224786234514239E-2</v>
      </c>
      <c r="K379">
        <v>-8.7730181701885929E-3</v>
      </c>
      <c r="L379">
        <v>0.87643084791607573</v>
      </c>
    </row>
    <row r="380" spans="1:12" s="58" customFormat="1">
      <c r="A380" t="s">
        <v>258</v>
      </c>
      <c r="B380" t="s">
        <v>266</v>
      </c>
      <c r="C380">
        <v>23015</v>
      </c>
      <c r="D380" t="s">
        <v>136</v>
      </c>
      <c r="E380">
        <v>888</v>
      </c>
      <c r="F380" t="s">
        <v>88</v>
      </c>
      <c r="G380" t="s">
        <v>89</v>
      </c>
      <c r="H380">
        <v>1</v>
      </c>
      <c r="I380">
        <v>1.262552559609021</v>
      </c>
      <c r="J380"/>
      <c r="K380">
        <v>1.262552559609021</v>
      </c>
      <c r="L380">
        <v>1.262552559609021</v>
      </c>
    </row>
    <row r="381" spans="1:12" s="58" customFormat="1">
      <c r="A381" t="s">
        <v>258</v>
      </c>
      <c r="B381" t="s">
        <v>266</v>
      </c>
      <c r="C381">
        <v>23015</v>
      </c>
      <c r="D381" t="s">
        <v>136</v>
      </c>
      <c r="E381">
        <v>888</v>
      </c>
      <c r="F381" t="s">
        <v>88</v>
      </c>
      <c r="G381" t="s">
        <v>90</v>
      </c>
      <c r="H381">
        <v>380</v>
      </c>
      <c r="I381">
        <v>0.6221028649950332</v>
      </c>
      <c r="J381">
        <v>1.870946405594065E-2</v>
      </c>
      <c r="K381">
        <v>-8.7730181701885929E-3</v>
      </c>
      <c r="L381">
        <v>1.408805272785155</v>
      </c>
    </row>
    <row r="382" spans="1:12" s="58" customFormat="1">
      <c r="A382" t="s">
        <v>258</v>
      </c>
      <c r="B382" t="s">
        <v>266</v>
      </c>
      <c r="C382">
        <v>23015</v>
      </c>
      <c r="D382" t="s">
        <v>136</v>
      </c>
      <c r="E382">
        <v>888</v>
      </c>
      <c r="F382" t="s">
        <v>88</v>
      </c>
      <c r="G382" t="s">
        <v>91</v>
      </c>
      <c r="H382">
        <v>1</v>
      </c>
      <c r="I382">
        <v>1.6657829638308219</v>
      </c>
      <c r="J382"/>
      <c r="K382">
        <v>1.6657829638308219</v>
      </c>
      <c r="L382">
        <v>1.6657829638308219</v>
      </c>
    </row>
    <row r="383" spans="1:12" s="58" customFormat="1">
      <c r="A383" t="s">
        <v>258</v>
      </c>
      <c r="B383" t="s">
        <v>266</v>
      </c>
      <c r="C383">
        <v>23015</v>
      </c>
      <c r="D383" t="s">
        <v>136</v>
      </c>
      <c r="E383">
        <v>888</v>
      </c>
      <c r="F383" t="s">
        <v>88</v>
      </c>
      <c r="G383" t="s">
        <v>92</v>
      </c>
      <c r="H383">
        <v>380</v>
      </c>
      <c r="I383">
        <v>0.73809035616029517</v>
      </c>
      <c r="J383">
        <v>2.1424837263334572E-2</v>
      </c>
      <c r="K383">
        <v>-8.7730181701885929E-3</v>
      </c>
      <c r="L383">
        <v>1.6100671716466211</v>
      </c>
    </row>
    <row r="384" spans="1:12" s="58" customFormat="1">
      <c r="A384" t="s">
        <v>258</v>
      </c>
      <c r="B384" t="s">
        <v>266</v>
      </c>
      <c r="C384">
        <v>23015</v>
      </c>
      <c r="D384" t="s">
        <v>136</v>
      </c>
      <c r="E384">
        <v>888</v>
      </c>
      <c r="F384" t="s">
        <v>88</v>
      </c>
      <c r="G384" t="s">
        <v>93</v>
      </c>
      <c r="H384">
        <v>1</v>
      </c>
      <c r="I384">
        <v>1.8471550769513501</v>
      </c>
      <c r="J384"/>
      <c r="K384">
        <v>1.8471550769513501</v>
      </c>
      <c r="L384">
        <v>1.8471550769513501</v>
      </c>
    </row>
    <row r="385" spans="1:12" s="58" customFormat="1">
      <c r="A385" t="s">
        <v>258</v>
      </c>
      <c r="B385" t="s">
        <v>266</v>
      </c>
      <c r="C385">
        <v>23015</v>
      </c>
      <c r="D385" t="s">
        <v>136</v>
      </c>
      <c r="E385">
        <v>888</v>
      </c>
      <c r="F385" t="s">
        <v>88</v>
      </c>
      <c r="G385" t="s">
        <v>94</v>
      </c>
      <c r="H385">
        <v>380</v>
      </c>
      <c r="I385">
        <v>0.78535142063030428</v>
      </c>
      <c r="J385">
        <v>2.295381366740307E-2</v>
      </c>
      <c r="K385">
        <v>-8.7730181701885929E-3</v>
      </c>
      <c r="L385">
        <v>1.698535216090602</v>
      </c>
    </row>
    <row r="386" spans="1:12" s="58" customFormat="1">
      <c r="A386" t="s">
        <v>258</v>
      </c>
      <c r="B386" t="s">
        <v>266</v>
      </c>
      <c r="C386">
        <v>23015</v>
      </c>
      <c r="D386" t="s">
        <v>136</v>
      </c>
      <c r="E386">
        <v>888</v>
      </c>
      <c r="F386" t="s">
        <v>88</v>
      </c>
      <c r="G386" t="s">
        <v>95</v>
      </c>
      <c r="H386">
        <v>1</v>
      </c>
      <c r="I386">
        <v>2.0076671986111569</v>
      </c>
      <c r="J386"/>
      <c r="K386">
        <v>2.0076671986111569</v>
      </c>
      <c r="L386">
        <v>2.0076671986111569</v>
      </c>
    </row>
    <row r="387" spans="1:12" s="58" customFormat="1">
      <c r="A387" t="s">
        <v>258</v>
      </c>
      <c r="B387" t="s">
        <v>266</v>
      </c>
      <c r="C387">
        <v>23015</v>
      </c>
      <c r="D387" t="s">
        <v>136</v>
      </c>
      <c r="E387">
        <v>888</v>
      </c>
      <c r="F387" t="s">
        <v>88</v>
      </c>
      <c r="G387" t="s">
        <v>96</v>
      </c>
      <c r="H387">
        <v>380</v>
      </c>
      <c r="I387">
        <v>0.8324300603158461</v>
      </c>
      <c r="J387">
        <v>2.4526101602551299E-2</v>
      </c>
      <c r="K387">
        <v>-8.7730181701885929E-3</v>
      </c>
      <c r="L387">
        <v>1.8655603596545931</v>
      </c>
    </row>
    <row r="388" spans="1:12" s="58" customFormat="1">
      <c r="A388" t="s">
        <v>258</v>
      </c>
      <c r="B388" t="s">
        <v>266</v>
      </c>
      <c r="C388">
        <v>23015</v>
      </c>
      <c r="D388" t="s">
        <v>136</v>
      </c>
      <c r="E388">
        <v>888</v>
      </c>
      <c r="F388" t="s">
        <v>88</v>
      </c>
      <c r="G388" t="s">
        <v>97</v>
      </c>
      <c r="H388">
        <v>1</v>
      </c>
      <c r="I388">
        <v>2.162620652643866</v>
      </c>
      <c r="J388"/>
      <c r="K388">
        <v>2.162620652643866</v>
      </c>
      <c r="L388">
        <v>2.162620652643866</v>
      </c>
    </row>
    <row r="389" spans="1:12" s="58" customFormat="1">
      <c r="A389" t="s">
        <v>258</v>
      </c>
      <c r="B389" t="s">
        <v>266</v>
      </c>
      <c r="C389">
        <v>23015</v>
      </c>
      <c r="D389" t="s">
        <v>136</v>
      </c>
      <c r="E389">
        <v>888</v>
      </c>
      <c r="F389" t="s">
        <v>88</v>
      </c>
      <c r="G389" t="s">
        <v>98</v>
      </c>
      <c r="H389">
        <v>380</v>
      </c>
      <c r="I389">
        <v>0.88607068762004815</v>
      </c>
      <c r="J389">
        <v>2.6272293740889709E-2</v>
      </c>
      <c r="K389">
        <v>-8.7730181701885929E-3</v>
      </c>
      <c r="L389">
        <v>2.043701519203569</v>
      </c>
    </row>
    <row r="390" spans="1:12" s="58" customFormat="1">
      <c r="A390" t="s">
        <v>258</v>
      </c>
      <c r="B390" t="s">
        <v>266</v>
      </c>
      <c r="C390">
        <v>23015</v>
      </c>
      <c r="D390" t="s">
        <v>136</v>
      </c>
      <c r="E390">
        <v>888</v>
      </c>
      <c r="F390" t="s">
        <v>88</v>
      </c>
      <c r="G390" t="s">
        <v>99</v>
      </c>
      <c r="H390">
        <v>1</v>
      </c>
      <c r="I390">
        <v>0.87455342610494957</v>
      </c>
      <c r="J390"/>
      <c r="K390">
        <v>0.87455342610494957</v>
      </c>
      <c r="L390">
        <v>0.87455342610494957</v>
      </c>
    </row>
    <row r="391" spans="1:12" s="58" customFormat="1">
      <c r="A391" t="s">
        <v>258</v>
      </c>
      <c r="B391" t="s">
        <v>266</v>
      </c>
      <c r="C391">
        <v>23015</v>
      </c>
      <c r="D391" t="s">
        <v>136</v>
      </c>
      <c r="E391">
        <v>888</v>
      </c>
      <c r="F391" t="s">
        <v>88</v>
      </c>
      <c r="G391" t="s">
        <v>100</v>
      </c>
      <c r="H391">
        <v>380</v>
      </c>
      <c r="I391">
        <v>0.51191744772852255</v>
      </c>
      <c r="J391">
        <v>1.4653575254980169E-2</v>
      </c>
      <c r="K391">
        <v>-8.7730181701885929E-3</v>
      </c>
      <c r="L391">
        <v>1.144849123868414</v>
      </c>
    </row>
    <row r="392" spans="1:12" s="58" customFormat="1">
      <c r="A392" t="s">
        <v>258</v>
      </c>
      <c r="B392" t="s">
        <v>266</v>
      </c>
      <c r="C392">
        <v>23015</v>
      </c>
      <c r="D392" t="s">
        <v>136</v>
      </c>
      <c r="E392">
        <v>888</v>
      </c>
      <c r="F392" t="s">
        <v>88</v>
      </c>
      <c r="G392" t="s">
        <v>101</v>
      </c>
      <c r="H392">
        <v>1</v>
      </c>
      <c r="I392">
        <v>1.4811403152359519</v>
      </c>
      <c r="J392"/>
      <c r="K392">
        <v>1.4811403152359519</v>
      </c>
      <c r="L392">
        <v>1.4811403152359519</v>
      </c>
    </row>
    <row r="393" spans="1:12" s="58" customFormat="1">
      <c r="A393" t="s">
        <v>258</v>
      </c>
      <c r="B393" t="s">
        <v>266</v>
      </c>
      <c r="C393">
        <v>23015</v>
      </c>
      <c r="D393" t="s">
        <v>136</v>
      </c>
      <c r="E393">
        <v>888</v>
      </c>
      <c r="F393" t="s">
        <v>88</v>
      </c>
      <c r="G393" t="s">
        <v>102</v>
      </c>
      <c r="H393">
        <v>380</v>
      </c>
      <c r="I393">
        <v>0.65800912134329159</v>
      </c>
      <c r="J393">
        <v>1.8651418242076119E-2</v>
      </c>
      <c r="K393">
        <v>-8.7730181701885929E-3</v>
      </c>
      <c r="L393">
        <v>1.3307585483821629</v>
      </c>
    </row>
    <row r="394" spans="1:12" s="58" customFormat="1">
      <c r="A394" t="s">
        <v>258</v>
      </c>
      <c r="B394" t="s">
        <v>266</v>
      </c>
      <c r="C394">
        <v>23015</v>
      </c>
      <c r="D394" t="s">
        <v>136</v>
      </c>
      <c r="E394">
        <v>888</v>
      </c>
      <c r="F394" t="s">
        <v>88</v>
      </c>
      <c r="G394" t="s">
        <v>103</v>
      </c>
      <c r="H394">
        <v>1</v>
      </c>
      <c r="I394">
        <v>1.6543550553835</v>
      </c>
      <c r="J394"/>
      <c r="K394">
        <v>1.6543550553835</v>
      </c>
      <c r="L394">
        <v>1.6543550553835</v>
      </c>
    </row>
    <row r="395" spans="1:12" s="58" customFormat="1">
      <c r="A395" t="s">
        <v>258</v>
      </c>
      <c r="B395" t="s">
        <v>266</v>
      </c>
      <c r="C395">
        <v>23015</v>
      </c>
      <c r="D395" t="s">
        <v>136</v>
      </c>
      <c r="E395">
        <v>888</v>
      </c>
      <c r="F395" t="s">
        <v>88</v>
      </c>
      <c r="G395" t="s">
        <v>104</v>
      </c>
      <c r="H395">
        <v>380</v>
      </c>
      <c r="I395">
        <v>0.70496640746280725</v>
      </c>
      <c r="J395">
        <v>2.0170449474549171E-2</v>
      </c>
      <c r="K395">
        <v>-8.7730181701885929E-3</v>
      </c>
      <c r="L395">
        <v>1.5220772504857041</v>
      </c>
    </row>
    <row r="396" spans="1:12" s="58" customFormat="1">
      <c r="A396" t="s">
        <v>258</v>
      </c>
      <c r="B396" t="s">
        <v>266</v>
      </c>
      <c r="C396">
        <v>23015</v>
      </c>
      <c r="D396" t="s">
        <v>136</v>
      </c>
      <c r="E396">
        <v>888</v>
      </c>
      <c r="F396" t="s">
        <v>88</v>
      </c>
      <c r="G396" t="s">
        <v>105</v>
      </c>
      <c r="H396">
        <v>1</v>
      </c>
      <c r="I396">
        <v>1.8335971515592211</v>
      </c>
      <c r="J396"/>
      <c r="K396">
        <v>1.8335971515592211</v>
      </c>
      <c r="L396">
        <v>1.8335971515592211</v>
      </c>
    </row>
    <row r="397" spans="1:12" s="58" customFormat="1">
      <c r="A397" t="s">
        <v>258</v>
      </c>
      <c r="B397" t="s">
        <v>266</v>
      </c>
      <c r="C397">
        <v>23015</v>
      </c>
      <c r="D397" t="s">
        <v>136</v>
      </c>
      <c r="E397">
        <v>888</v>
      </c>
      <c r="F397" t="s">
        <v>88</v>
      </c>
      <c r="G397" t="s">
        <v>106</v>
      </c>
      <c r="H397">
        <v>380</v>
      </c>
      <c r="I397">
        <v>0.75179131459576998</v>
      </c>
      <c r="J397">
        <v>2.174444667225256E-2</v>
      </c>
      <c r="K397">
        <v>-8.7730181701885929E-3</v>
      </c>
      <c r="L397">
        <v>1.7210945067660539</v>
      </c>
    </row>
    <row r="398" spans="1:12">
      <c r="A398" t="s">
        <v>258</v>
      </c>
      <c r="B398" t="s">
        <v>266</v>
      </c>
      <c r="C398">
        <v>23015</v>
      </c>
      <c r="D398" t="s">
        <v>136</v>
      </c>
      <c r="E398">
        <v>888</v>
      </c>
      <c r="F398" t="s">
        <v>88</v>
      </c>
      <c r="G398" t="s">
        <v>107</v>
      </c>
      <c r="H398">
        <v>1</v>
      </c>
      <c r="I398">
        <v>1.994316168614368</v>
      </c>
      <c r="K398">
        <v>1.994316168614368</v>
      </c>
      <c r="L398">
        <v>1.994316168614368</v>
      </c>
    </row>
    <row r="399" spans="1:12">
      <c r="A399" t="s">
        <v>258</v>
      </c>
      <c r="B399" t="s">
        <v>266</v>
      </c>
      <c r="C399">
        <v>23015</v>
      </c>
      <c r="D399" t="s">
        <v>136</v>
      </c>
      <c r="E399">
        <v>888</v>
      </c>
      <c r="F399" t="s">
        <v>88</v>
      </c>
      <c r="G399" t="s">
        <v>108</v>
      </c>
      <c r="H399">
        <v>380</v>
      </c>
      <c r="I399">
        <v>0.80526447197588047</v>
      </c>
      <c r="J399">
        <v>2.3474214212853329E-2</v>
      </c>
      <c r="K399">
        <v>-8.7730181701885929E-3</v>
      </c>
      <c r="L399">
        <v>1.91040918111844</v>
      </c>
    </row>
    <row r="400" spans="1:12">
      <c r="A400" t="s">
        <v>258</v>
      </c>
      <c r="B400" t="s">
        <v>266</v>
      </c>
      <c r="C400">
        <v>23015</v>
      </c>
      <c r="D400" t="s">
        <v>136</v>
      </c>
      <c r="E400">
        <v>888</v>
      </c>
      <c r="F400" t="s">
        <v>88</v>
      </c>
      <c r="G400" t="s">
        <v>109</v>
      </c>
      <c r="H400">
        <v>1</v>
      </c>
      <c r="I400">
        <v>0.75628625315475595</v>
      </c>
      <c r="K400">
        <v>0.75628625315475595</v>
      </c>
      <c r="L400">
        <v>0.75628625315475595</v>
      </c>
    </row>
    <row r="401" spans="1:12">
      <c r="A401" t="s">
        <v>258</v>
      </c>
      <c r="B401" t="s">
        <v>266</v>
      </c>
      <c r="C401">
        <v>23015</v>
      </c>
      <c r="D401" t="s">
        <v>136</v>
      </c>
      <c r="E401">
        <v>888</v>
      </c>
      <c r="F401" t="s">
        <v>88</v>
      </c>
      <c r="G401" t="s">
        <v>110</v>
      </c>
      <c r="H401">
        <v>380</v>
      </c>
      <c r="I401">
        <v>0.44793693289111752</v>
      </c>
      <c r="J401">
        <v>1.2224786234514239E-2</v>
      </c>
      <c r="K401">
        <v>-8.7730181701885929E-3</v>
      </c>
      <c r="L401">
        <v>0.87643084791607573</v>
      </c>
    </row>
    <row r="402" spans="1:12">
      <c r="A402" t="s">
        <v>258</v>
      </c>
      <c r="B402" t="s">
        <v>267</v>
      </c>
      <c r="C402">
        <v>23017</v>
      </c>
      <c r="D402" t="s">
        <v>136</v>
      </c>
      <c r="E402">
        <v>888</v>
      </c>
      <c r="F402" t="s">
        <v>88</v>
      </c>
      <c r="G402" t="s">
        <v>89</v>
      </c>
      <c r="H402">
        <v>1</v>
      </c>
      <c r="I402">
        <v>1.262552559609021</v>
      </c>
      <c r="K402">
        <v>1.262552559609021</v>
      </c>
      <c r="L402">
        <v>1.262552559609021</v>
      </c>
    </row>
    <row r="403" spans="1:12">
      <c r="A403" t="s">
        <v>258</v>
      </c>
      <c r="B403" t="s">
        <v>267</v>
      </c>
      <c r="C403">
        <v>23017</v>
      </c>
      <c r="D403" t="s">
        <v>136</v>
      </c>
      <c r="E403">
        <v>888</v>
      </c>
      <c r="F403" t="s">
        <v>88</v>
      </c>
      <c r="G403" t="s">
        <v>90</v>
      </c>
      <c r="H403">
        <v>380</v>
      </c>
      <c r="I403">
        <v>0.6221028649950332</v>
      </c>
      <c r="J403">
        <v>1.870946405594065E-2</v>
      </c>
      <c r="K403">
        <v>-8.7730181701885929E-3</v>
      </c>
      <c r="L403">
        <v>1.408805272785155</v>
      </c>
    </row>
    <row r="404" spans="1:12">
      <c r="A404" t="s">
        <v>258</v>
      </c>
      <c r="B404" t="s">
        <v>267</v>
      </c>
      <c r="C404">
        <v>23017</v>
      </c>
      <c r="D404" t="s">
        <v>136</v>
      </c>
      <c r="E404">
        <v>888</v>
      </c>
      <c r="F404" t="s">
        <v>88</v>
      </c>
      <c r="G404" t="s">
        <v>91</v>
      </c>
      <c r="H404">
        <v>1</v>
      </c>
      <c r="I404">
        <v>1.6657829638308219</v>
      </c>
      <c r="K404">
        <v>1.6657829638308219</v>
      </c>
      <c r="L404">
        <v>1.6657829638308219</v>
      </c>
    </row>
    <row r="405" spans="1:12">
      <c r="A405" t="s">
        <v>258</v>
      </c>
      <c r="B405" t="s">
        <v>267</v>
      </c>
      <c r="C405">
        <v>23017</v>
      </c>
      <c r="D405" t="s">
        <v>136</v>
      </c>
      <c r="E405">
        <v>888</v>
      </c>
      <c r="F405" t="s">
        <v>88</v>
      </c>
      <c r="G405" t="s">
        <v>92</v>
      </c>
      <c r="H405">
        <v>380</v>
      </c>
      <c r="I405">
        <v>0.73809035616029517</v>
      </c>
      <c r="J405">
        <v>2.1424837263334572E-2</v>
      </c>
      <c r="K405">
        <v>-8.7730181701885929E-3</v>
      </c>
      <c r="L405">
        <v>1.6100671716466211</v>
      </c>
    </row>
    <row r="406" spans="1:12">
      <c r="A406" t="s">
        <v>258</v>
      </c>
      <c r="B406" t="s">
        <v>267</v>
      </c>
      <c r="C406">
        <v>23017</v>
      </c>
      <c r="D406" t="s">
        <v>136</v>
      </c>
      <c r="E406">
        <v>888</v>
      </c>
      <c r="F406" t="s">
        <v>88</v>
      </c>
      <c r="G406" t="s">
        <v>93</v>
      </c>
      <c r="H406">
        <v>1</v>
      </c>
      <c r="I406">
        <v>1.8471550769513501</v>
      </c>
      <c r="K406">
        <v>1.8471550769513501</v>
      </c>
      <c r="L406">
        <v>1.8471550769513501</v>
      </c>
    </row>
    <row r="407" spans="1:12">
      <c r="A407" t="s">
        <v>258</v>
      </c>
      <c r="B407" t="s">
        <v>267</v>
      </c>
      <c r="C407">
        <v>23017</v>
      </c>
      <c r="D407" t="s">
        <v>136</v>
      </c>
      <c r="E407">
        <v>888</v>
      </c>
      <c r="F407" t="s">
        <v>88</v>
      </c>
      <c r="G407" t="s">
        <v>94</v>
      </c>
      <c r="H407">
        <v>380</v>
      </c>
      <c r="I407">
        <v>0.78535142063030428</v>
      </c>
      <c r="J407">
        <v>2.295381366740307E-2</v>
      </c>
      <c r="K407">
        <v>-8.7730181701885929E-3</v>
      </c>
      <c r="L407">
        <v>1.698535216090602</v>
      </c>
    </row>
    <row r="408" spans="1:12">
      <c r="A408" t="s">
        <v>258</v>
      </c>
      <c r="B408" t="s">
        <v>267</v>
      </c>
      <c r="C408">
        <v>23017</v>
      </c>
      <c r="D408" t="s">
        <v>136</v>
      </c>
      <c r="E408">
        <v>888</v>
      </c>
      <c r="F408" t="s">
        <v>88</v>
      </c>
      <c r="G408" t="s">
        <v>95</v>
      </c>
      <c r="H408">
        <v>1</v>
      </c>
      <c r="I408">
        <v>2.0076671986111569</v>
      </c>
      <c r="K408">
        <v>2.0076671986111569</v>
      </c>
      <c r="L408">
        <v>2.0076671986111569</v>
      </c>
    </row>
    <row r="409" spans="1:12">
      <c r="A409" t="s">
        <v>258</v>
      </c>
      <c r="B409" t="s">
        <v>267</v>
      </c>
      <c r="C409">
        <v>23017</v>
      </c>
      <c r="D409" t="s">
        <v>136</v>
      </c>
      <c r="E409">
        <v>888</v>
      </c>
      <c r="F409" t="s">
        <v>88</v>
      </c>
      <c r="G409" t="s">
        <v>96</v>
      </c>
      <c r="H409">
        <v>380</v>
      </c>
      <c r="I409">
        <v>0.8324300603158461</v>
      </c>
      <c r="J409">
        <v>2.4526101602551299E-2</v>
      </c>
      <c r="K409">
        <v>-8.7730181701885929E-3</v>
      </c>
      <c r="L409">
        <v>1.8655603596545931</v>
      </c>
    </row>
    <row r="410" spans="1:12">
      <c r="A410" t="s">
        <v>258</v>
      </c>
      <c r="B410" t="s">
        <v>267</v>
      </c>
      <c r="C410">
        <v>23017</v>
      </c>
      <c r="D410" t="s">
        <v>136</v>
      </c>
      <c r="E410">
        <v>888</v>
      </c>
      <c r="F410" t="s">
        <v>88</v>
      </c>
      <c r="G410" t="s">
        <v>97</v>
      </c>
      <c r="H410">
        <v>1</v>
      </c>
      <c r="I410">
        <v>2.162620652643866</v>
      </c>
      <c r="K410">
        <v>2.162620652643866</v>
      </c>
      <c r="L410">
        <v>2.162620652643866</v>
      </c>
    </row>
    <row r="411" spans="1:12">
      <c r="A411" t="s">
        <v>258</v>
      </c>
      <c r="B411" t="s">
        <v>267</v>
      </c>
      <c r="C411">
        <v>23017</v>
      </c>
      <c r="D411" t="s">
        <v>136</v>
      </c>
      <c r="E411">
        <v>888</v>
      </c>
      <c r="F411" t="s">
        <v>88</v>
      </c>
      <c r="G411" t="s">
        <v>98</v>
      </c>
      <c r="H411">
        <v>380</v>
      </c>
      <c r="I411">
        <v>0.88607068762004815</v>
      </c>
      <c r="J411">
        <v>2.6272293740889709E-2</v>
      </c>
      <c r="K411">
        <v>-8.7730181701885929E-3</v>
      </c>
      <c r="L411">
        <v>2.043701519203569</v>
      </c>
    </row>
    <row r="412" spans="1:12">
      <c r="A412" t="s">
        <v>258</v>
      </c>
      <c r="B412" t="s">
        <v>267</v>
      </c>
      <c r="C412">
        <v>23017</v>
      </c>
      <c r="D412" t="s">
        <v>136</v>
      </c>
      <c r="E412">
        <v>888</v>
      </c>
      <c r="F412" t="s">
        <v>88</v>
      </c>
      <c r="G412" t="s">
        <v>99</v>
      </c>
      <c r="H412">
        <v>1</v>
      </c>
      <c r="I412">
        <v>0.87455342610494957</v>
      </c>
      <c r="K412">
        <v>0.87455342610494957</v>
      </c>
      <c r="L412">
        <v>0.87455342610494957</v>
      </c>
    </row>
    <row r="413" spans="1:12">
      <c r="A413" t="s">
        <v>258</v>
      </c>
      <c r="B413" t="s">
        <v>267</v>
      </c>
      <c r="C413">
        <v>23017</v>
      </c>
      <c r="D413" t="s">
        <v>136</v>
      </c>
      <c r="E413">
        <v>888</v>
      </c>
      <c r="F413" t="s">
        <v>88</v>
      </c>
      <c r="G413" t="s">
        <v>100</v>
      </c>
      <c r="H413">
        <v>380</v>
      </c>
      <c r="I413">
        <v>0.51191744772852255</v>
      </c>
      <c r="J413">
        <v>1.4653575254980169E-2</v>
      </c>
      <c r="K413">
        <v>-8.7730181701885929E-3</v>
      </c>
      <c r="L413">
        <v>1.144849123868414</v>
      </c>
    </row>
    <row r="414" spans="1:12">
      <c r="A414" t="s">
        <v>258</v>
      </c>
      <c r="B414" t="s">
        <v>267</v>
      </c>
      <c r="C414">
        <v>23017</v>
      </c>
      <c r="D414" t="s">
        <v>136</v>
      </c>
      <c r="E414">
        <v>888</v>
      </c>
      <c r="F414" t="s">
        <v>88</v>
      </c>
      <c r="G414" t="s">
        <v>101</v>
      </c>
      <c r="H414">
        <v>1</v>
      </c>
      <c r="I414">
        <v>1.4811403152359519</v>
      </c>
      <c r="K414">
        <v>1.4811403152359519</v>
      </c>
      <c r="L414">
        <v>1.4811403152359519</v>
      </c>
    </row>
    <row r="415" spans="1:12">
      <c r="A415" t="s">
        <v>258</v>
      </c>
      <c r="B415" t="s">
        <v>267</v>
      </c>
      <c r="C415">
        <v>23017</v>
      </c>
      <c r="D415" t="s">
        <v>136</v>
      </c>
      <c r="E415">
        <v>888</v>
      </c>
      <c r="F415" t="s">
        <v>88</v>
      </c>
      <c r="G415" t="s">
        <v>102</v>
      </c>
      <c r="H415">
        <v>380</v>
      </c>
      <c r="I415">
        <v>0.65800912134329159</v>
      </c>
      <c r="J415">
        <v>1.8651418242076119E-2</v>
      </c>
      <c r="K415">
        <v>-8.7730181701885929E-3</v>
      </c>
      <c r="L415">
        <v>1.3307585483821629</v>
      </c>
    </row>
    <row r="416" spans="1:12">
      <c r="A416" t="s">
        <v>258</v>
      </c>
      <c r="B416" t="s">
        <v>267</v>
      </c>
      <c r="C416">
        <v>23017</v>
      </c>
      <c r="D416" t="s">
        <v>136</v>
      </c>
      <c r="E416">
        <v>888</v>
      </c>
      <c r="F416" t="s">
        <v>88</v>
      </c>
      <c r="G416" t="s">
        <v>103</v>
      </c>
      <c r="H416">
        <v>1</v>
      </c>
      <c r="I416">
        <v>1.6543550553835</v>
      </c>
      <c r="K416">
        <v>1.6543550553835</v>
      </c>
      <c r="L416">
        <v>1.6543550553835</v>
      </c>
    </row>
    <row r="417" spans="1:12">
      <c r="A417" t="s">
        <v>258</v>
      </c>
      <c r="B417" t="s">
        <v>267</v>
      </c>
      <c r="C417">
        <v>23017</v>
      </c>
      <c r="D417" t="s">
        <v>136</v>
      </c>
      <c r="E417">
        <v>888</v>
      </c>
      <c r="F417" t="s">
        <v>88</v>
      </c>
      <c r="G417" t="s">
        <v>104</v>
      </c>
      <c r="H417">
        <v>380</v>
      </c>
      <c r="I417">
        <v>0.70496640746280725</v>
      </c>
      <c r="J417">
        <v>2.0170449474549171E-2</v>
      </c>
      <c r="K417">
        <v>-8.7730181701885929E-3</v>
      </c>
      <c r="L417">
        <v>1.5220772504857041</v>
      </c>
    </row>
    <row r="418" spans="1:12">
      <c r="A418" t="s">
        <v>258</v>
      </c>
      <c r="B418" t="s">
        <v>267</v>
      </c>
      <c r="C418">
        <v>23017</v>
      </c>
      <c r="D418" t="s">
        <v>136</v>
      </c>
      <c r="E418">
        <v>888</v>
      </c>
      <c r="F418" t="s">
        <v>88</v>
      </c>
      <c r="G418" t="s">
        <v>105</v>
      </c>
      <c r="H418">
        <v>1</v>
      </c>
      <c r="I418">
        <v>1.8335971515592211</v>
      </c>
      <c r="K418">
        <v>1.8335971515592211</v>
      </c>
      <c r="L418">
        <v>1.8335971515592211</v>
      </c>
    </row>
    <row r="419" spans="1:12">
      <c r="A419" t="s">
        <v>258</v>
      </c>
      <c r="B419" t="s">
        <v>267</v>
      </c>
      <c r="C419">
        <v>23017</v>
      </c>
      <c r="D419" t="s">
        <v>136</v>
      </c>
      <c r="E419">
        <v>888</v>
      </c>
      <c r="F419" t="s">
        <v>88</v>
      </c>
      <c r="G419" t="s">
        <v>106</v>
      </c>
      <c r="H419">
        <v>380</v>
      </c>
      <c r="I419">
        <v>0.75179131459576998</v>
      </c>
      <c r="J419">
        <v>2.174444667225256E-2</v>
      </c>
      <c r="K419">
        <v>-8.7730181701885929E-3</v>
      </c>
      <c r="L419">
        <v>1.7210945067660539</v>
      </c>
    </row>
    <row r="420" spans="1:12">
      <c r="A420" t="s">
        <v>258</v>
      </c>
      <c r="B420" t="s">
        <v>267</v>
      </c>
      <c r="C420">
        <v>23017</v>
      </c>
      <c r="D420" t="s">
        <v>136</v>
      </c>
      <c r="E420">
        <v>888</v>
      </c>
      <c r="F420" t="s">
        <v>88</v>
      </c>
      <c r="G420" t="s">
        <v>107</v>
      </c>
      <c r="H420">
        <v>1</v>
      </c>
      <c r="I420">
        <v>1.994316168614368</v>
      </c>
      <c r="K420">
        <v>1.994316168614368</v>
      </c>
      <c r="L420">
        <v>1.994316168614368</v>
      </c>
    </row>
    <row r="421" spans="1:12">
      <c r="A421" t="s">
        <v>258</v>
      </c>
      <c r="B421" t="s">
        <v>267</v>
      </c>
      <c r="C421">
        <v>23017</v>
      </c>
      <c r="D421" t="s">
        <v>136</v>
      </c>
      <c r="E421">
        <v>888</v>
      </c>
      <c r="F421" t="s">
        <v>88</v>
      </c>
      <c r="G421" t="s">
        <v>108</v>
      </c>
      <c r="H421">
        <v>380</v>
      </c>
      <c r="I421">
        <v>0.80526447197588047</v>
      </c>
      <c r="J421">
        <v>2.3474214212853329E-2</v>
      </c>
      <c r="K421">
        <v>-8.7730181701885929E-3</v>
      </c>
      <c r="L421">
        <v>1.91040918111844</v>
      </c>
    </row>
    <row r="422" spans="1:12">
      <c r="A422" t="s">
        <v>258</v>
      </c>
      <c r="B422" t="s">
        <v>267</v>
      </c>
      <c r="C422">
        <v>23017</v>
      </c>
      <c r="D422" t="s">
        <v>136</v>
      </c>
      <c r="E422">
        <v>888</v>
      </c>
      <c r="F422" t="s">
        <v>88</v>
      </c>
      <c r="G422" t="s">
        <v>109</v>
      </c>
      <c r="H422">
        <v>1</v>
      </c>
      <c r="I422">
        <v>0.75628625315475595</v>
      </c>
      <c r="K422">
        <v>0.75628625315475595</v>
      </c>
      <c r="L422">
        <v>0.75628625315475595</v>
      </c>
    </row>
    <row r="423" spans="1:12">
      <c r="A423" t="s">
        <v>258</v>
      </c>
      <c r="B423" t="s">
        <v>267</v>
      </c>
      <c r="C423">
        <v>23017</v>
      </c>
      <c r="D423" t="s">
        <v>136</v>
      </c>
      <c r="E423">
        <v>888</v>
      </c>
      <c r="F423" t="s">
        <v>88</v>
      </c>
      <c r="G423" t="s">
        <v>110</v>
      </c>
      <c r="H423">
        <v>380</v>
      </c>
      <c r="I423">
        <v>0.44793693289111752</v>
      </c>
      <c r="J423">
        <v>1.2224786234514239E-2</v>
      </c>
      <c r="K423">
        <v>-8.7730181701885929E-3</v>
      </c>
      <c r="L423">
        <v>0.87643084791607573</v>
      </c>
    </row>
    <row r="424" spans="1:12">
      <c r="A424" t="s">
        <v>258</v>
      </c>
      <c r="B424" t="s">
        <v>268</v>
      </c>
      <c r="C424">
        <v>23019</v>
      </c>
      <c r="D424" t="s">
        <v>136</v>
      </c>
      <c r="E424">
        <v>888</v>
      </c>
      <c r="F424" t="s">
        <v>88</v>
      </c>
      <c r="G424" t="s">
        <v>89</v>
      </c>
      <c r="H424">
        <v>1</v>
      </c>
      <c r="I424">
        <v>1.262552559609021</v>
      </c>
      <c r="K424">
        <v>1.262552559609021</v>
      </c>
      <c r="L424">
        <v>1.262552559609021</v>
      </c>
    </row>
    <row r="425" spans="1:12">
      <c r="A425" t="s">
        <v>258</v>
      </c>
      <c r="B425" t="s">
        <v>268</v>
      </c>
      <c r="C425">
        <v>23019</v>
      </c>
      <c r="D425" t="s">
        <v>136</v>
      </c>
      <c r="E425">
        <v>888</v>
      </c>
      <c r="F425" t="s">
        <v>88</v>
      </c>
      <c r="G425" t="s">
        <v>90</v>
      </c>
      <c r="H425">
        <v>380</v>
      </c>
      <c r="I425">
        <v>0.6221028649950332</v>
      </c>
      <c r="J425">
        <v>1.870946405594065E-2</v>
      </c>
      <c r="K425">
        <v>-8.7730181701885929E-3</v>
      </c>
      <c r="L425">
        <v>1.408805272785155</v>
      </c>
    </row>
    <row r="426" spans="1:12">
      <c r="A426" t="s">
        <v>258</v>
      </c>
      <c r="B426" t="s">
        <v>268</v>
      </c>
      <c r="C426">
        <v>23019</v>
      </c>
      <c r="D426" t="s">
        <v>136</v>
      </c>
      <c r="E426">
        <v>888</v>
      </c>
      <c r="F426" t="s">
        <v>88</v>
      </c>
      <c r="G426" t="s">
        <v>91</v>
      </c>
      <c r="H426">
        <v>1</v>
      </c>
      <c r="I426">
        <v>1.6657829638308219</v>
      </c>
      <c r="K426">
        <v>1.6657829638308219</v>
      </c>
      <c r="L426">
        <v>1.6657829638308219</v>
      </c>
    </row>
    <row r="427" spans="1:12">
      <c r="A427" t="s">
        <v>258</v>
      </c>
      <c r="B427" t="s">
        <v>268</v>
      </c>
      <c r="C427">
        <v>23019</v>
      </c>
      <c r="D427" t="s">
        <v>136</v>
      </c>
      <c r="E427">
        <v>888</v>
      </c>
      <c r="F427" t="s">
        <v>88</v>
      </c>
      <c r="G427" t="s">
        <v>92</v>
      </c>
      <c r="H427">
        <v>380</v>
      </c>
      <c r="I427">
        <v>0.73809035616029517</v>
      </c>
      <c r="J427">
        <v>2.1424837263334572E-2</v>
      </c>
      <c r="K427">
        <v>-8.7730181701885929E-3</v>
      </c>
      <c r="L427">
        <v>1.6100671716466211</v>
      </c>
    </row>
    <row r="428" spans="1:12">
      <c r="A428" t="s">
        <v>258</v>
      </c>
      <c r="B428" t="s">
        <v>268</v>
      </c>
      <c r="C428">
        <v>23019</v>
      </c>
      <c r="D428" t="s">
        <v>136</v>
      </c>
      <c r="E428">
        <v>888</v>
      </c>
      <c r="F428" t="s">
        <v>88</v>
      </c>
      <c r="G428" t="s">
        <v>93</v>
      </c>
      <c r="H428">
        <v>1</v>
      </c>
      <c r="I428">
        <v>1.8471550769513501</v>
      </c>
      <c r="K428">
        <v>1.8471550769513501</v>
      </c>
      <c r="L428">
        <v>1.8471550769513501</v>
      </c>
    </row>
    <row r="429" spans="1:12">
      <c r="A429" t="s">
        <v>258</v>
      </c>
      <c r="B429" t="s">
        <v>268</v>
      </c>
      <c r="C429">
        <v>23019</v>
      </c>
      <c r="D429" t="s">
        <v>136</v>
      </c>
      <c r="E429">
        <v>888</v>
      </c>
      <c r="F429" t="s">
        <v>88</v>
      </c>
      <c r="G429" t="s">
        <v>94</v>
      </c>
      <c r="H429">
        <v>380</v>
      </c>
      <c r="I429">
        <v>0.78535142063030428</v>
      </c>
      <c r="J429">
        <v>2.295381366740307E-2</v>
      </c>
      <c r="K429">
        <v>-8.7730181701885929E-3</v>
      </c>
      <c r="L429">
        <v>1.698535216090602</v>
      </c>
    </row>
    <row r="430" spans="1:12">
      <c r="A430" t="s">
        <v>258</v>
      </c>
      <c r="B430" t="s">
        <v>268</v>
      </c>
      <c r="C430">
        <v>23019</v>
      </c>
      <c r="D430" t="s">
        <v>136</v>
      </c>
      <c r="E430">
        <v>888</v>
      </c>
      <c r="F430" t="s">
        <v>88</v>
      </c>
      <c r="G430" t="s">
        <v>95</v>
      </c>
      <c r="H430">
        <v>1</v>
      </c>
      <c r="I430">
        <v>2.0076671986111569</v>
      </c>
      <c r="K430">
        <v>2.0076671986111569</v>
      </c>
      <c r="L430">
        <v>2.0076671986111569</v>
      </c>
    </row>
    <row r="431" spans="1:12">
      <c r="A431" t="s">
        <v>258</v>
      </c>
      <c r="B431" t="s">
        <v>268</v>
      </c>
      <c r="C431">
        <v>23019</v>
      </c>
      <c r="D431" t="s">
        <v>136</v>
      </c>
      <c r="E431">
        <v>888</v>
      </c>
      <c r="F431" t="s">
        <v>88</v>
      </c>
      <c r="G431" t="s">
        <v>96</v>
      </c>
      <c r="H431">
        <v>380</v>
      </c>
      <c r="I431">
        <v>0.8324300603158461</v>
      </c>
      <c r="J431">
        <v>2.4526101602551299E-2</v>
      </c>
      <c r="K431">
        <v>-8.7730181701885929E-3</v>
      </c>
      <c r="L431">
        <v>1.8655603596545931</v>
      </c>
    </row>
    <row r="432" spans="1:12">
      <c r="A432" t="s">
        <v>258</v>
      </c>
      <c r="B432" t="s">
        <v>268</v>
      </c>
      <c r="C432">
        <v>23019</v>
      </c>
      <c r="D432" t="s">
        <v>136</v>
      </c>
      <c r="E432">
        <v>888</v>
      </c>
      <c r="F432" t="s">
        <v>88</v>
      </c>
      <c r="G432" t="s">
        <v>97</v>
      </c>
      <c r="H432">
        <v>1</v>
      </c>
      <c r="I432">
        <v>2.162620652643866</v>
      </c>
      <c r="K432">
        <v>2.162620652643866</v>
      </c>
      <c r="L432">
        <v>2.162620652643866</v>
      </c>
    </row>
    <row r="433" spans="1:12">
      <c r="A433" t="s">
        <v>258</v>
      </c>
      <c r="B433" t="s">
        <v>268</v>
      </c>
      <c r="C433">
        <v>23019</v>
      </c>
      <c r="D433" t="s">
        <v>136</v>
      </c>
      <c r="E433">
        <v>888</v>
      </c>
      <c r="F433" t="s">
        <v>88</v>
      </c>
      <c r="G433" t="s">
        <v>98</v>
      </c>
      <c r="H433">
        <v>380</v>
      </c>
      <c r="I433">
        <v>0.88607068762004815</v>
      </c>
      <c r="J433">
        <v>2.6272293740889709E-2</v>
      </c>
      <c r="K433">
        <v>-8.7730181701885929E-3</v>
      </c>
      <c r="L433">
        <v>2.043701519203569</v>
      </c>
    </row>
    <row r="434" spans="1:12">
      <c r="A434" t="s">
        <v>258</v>
      </c>
      <c r="B434" t="s">
        <v>268</v>
      </c>
      <c r="C434">
        <v>23019</v>
      </c>
      <c r="D434" t="s">
        <v>136</v>
      </c>
      <c r="E434">
        <v>888</v>
      </c>
      <c r="F434" t="s">
        <v>88</v>
      </c>
      <c r="G434" t="s">
        <v>99</v>
      </c>
      <c r="H434">
        <v>1</v>
      </c>
      <c r="I434">
        <v>0.87455342610494957</v>
      </c>
      <c r="K434">
        <v>0.87455342610494957</v>
      </c>
      <c r="L434">
        <v>0.87455342610494957</v>
      </c>
    </row>
    <row r="435" spans="1:12">
      <c r="A435" t="s">
        <v>258</v>
      </c>
      <c r="B435" t="s">
        <v>268</v>
      </c>
      <c r="C435">
        <v>23019</v>
      </c>
      <c r="D435" t="s">
        <v>136</v>
      </c>
      <c r="E435">
        <v>888</v>
      </c>
      <c r="F435" t="s">
        <v>88</v>
      </c>
      <c r="G435" t="s">
        <v>100</v>
      </c>
      <c r="H435">
        <v>380</v>
      </c>
      <c r="I435">
        <v>0.51191744772852255</v>
      </c>
      <c r="J435">
        <v>1.4653575254980169E-2</v>
      </c>
      <c r="K435">
        <v>-8.7730181701885929E-3</v>
      </c>
      <c r="L435">
        <v>1.144849123868414</v>
      </c>
    </row>
    <row r="436" spans="1:12">
      <c r="A436" t="s">
        <v>258</v>
      </c>
      <c r="B436" t="s">
        <v>268</v>
      </c>
      <c r="C436">
        <v>23019</v>
      </c>
      <c r="D436" t="s">
        <v>136</v>
      </c>
      <c r="E436">
        <v>888</v>
      </c>
      <c r="F436" t="s">
        <v>88</v>
      </c>
      <c r="G436" t="s">
        <v>101</v>
      </c>
      <c r="H436">
        <v>1</v>
      </c>
      <c r="I436">
        <v>1.4811403152359519</v>
      </c>
      <c r="K436">
        <v>1.4811403152359519</v>
      </c>
      <c r="L436">
        <v>1.4811403152359519</v>
      </c>
    </row>
    <row r="437" spans="1:12">
      <c r="A437" t="s">
        <v>258</v>
      </c>
      <c r="B437" t="s">
        <v>268</v>
      </c>
      <c r="C437">
        <v>23019</v>
      </c>
      <c r="D437" t="s">
        <v>136</v>
      </c>
      <c r="E437">
        <v>888</v>
      </c>
      <c r="F437" t="s">
        <v>88</v>
      </c>
      <c r="G437" t="s">
        <v>102</v>
      </c>
      <c r="H437">
        <v>380</v>
      </c>
      <c r="I437">
        <v>0.65800912134329159</v>
      </c>
      <c r="J437">
        <v>1.8651418242076119E-2</v>
      </c>
      <c r="K437">
        <v>-8.7730181701885929E-3</v>
      </c>
      <c r="L437">
        <v>1.3307585483821629</v>
      </c>
    </row>
    <row r="438" spans="1:12">
      <c r="A438" t="s">
        <v>258</v>
      </c>
      <c r="B438" t="s">
        <v>268</v>
      </c>
      <c r="C438">
        <v>23019</v>
      </c>
      <c r="D438" t="s">
        <v>136</v>
      </c>
      <c r="E438">
        <v>888</v>
      </c>
      <c r="F438" t="s">
        <v>88</v>
      </c>
      <c r="G438" t="s">
        <v>103</v>
      </c>
      <c r="H438">
        <v>1</v>
      </c>
      <c r="I438">
        <v>1.6543550553835</v>
      </c>
      <c r="K438">
        <v>1.6543550553835</v>
      </c>
      <c r="L438">
        <v>1.6543550553835</v>
      </c>
    </row>
    <row r="439" spans="1:12">
      <c r="A439" t="s">
        <v>258</v>
      </c>
      <c r="B439" t="s">
        <v>268</v>
      </c>
      <c r="C439">
        <v>23019</v>
      </c>
      <c r="D439" t="s">
        <v>136</v>
      </c>
      <c r="E439">
        <v>888</v>
      </c>
      <c r="F439" t="s">
        <v>88</v>
      </c>
      <c r="G439" t="s">
        <v>104</v>
      </c>
      <c r="H439">
        <v>380</v>
      </c>
      <c r="I439">
        <v>0.70496640746280725</v>
      </c>
      <c r="J439">
        <v>2.0170449474549171E-2</v>
      </c>
      <c r="K439">
        <v>-8.7730181701885929E-3</v>
      </c>
      <c r="L439">
        <v>1.5220772504857041</v>
      </c>
    </row>
    <row r="440" spans="1:12">
      <c r="A440" t="s">
        <v>258</v>
      </c>
      <c r="B440" t="s">
        <v>268</v>
      </c>
      <c r="C440">
        <v>23019</v>
      </c>
      <c r="D440" t="s">
        <v>136</v>
      </c>
      <c r="E440">
        <v>888</v>
      </c>
      <c r="F440" t="s">
        <v>88</v>
      </c>
      <c r="G440" t="s">
        <v>105</v>
      </c>
      <c r="H440">
        <v>1</v>
      </c>
      <c r="I440">
        <v>1.8335971515592211</v>
      </c>
      <c r="K440">
        <v>1.8335971515592211</v>
      </c>
      <c r="L440">
        <v>1.8335971515592211</v>
      </c>
    </row>
    <row r="441" spans="1:12">
      <c r="A441" t="s">
        <v>258</v>
      </c>
      <c r="B441" t="s">
        <v>268</v>
      </c>
      <c r="C441">
        <v>23019</v>
      </c>
      <c r="D441" t="s">
        <v>136</v>
      </c>
      <c r="E441">
        <v>888</v>
      </c>
      <c r="F441" t="s">
        <v>88</v>
      </c>
      <c r="G441" t="s">
        <v>106</v>
      </c>
      <c r="H441">
        <v>380</v>
      </c>
      <c r="I441">
        <v>0.75179131459576998</v>
      </c>
      <c r="J441">
        <v>2.174444667225256E-2</v>
      </c>
      <c r="K441">
        <v>-8.7730181701885929E-3</v>
      </c>
      <c r="L441">
        <v>1.7210945067660539</v>
      </c>
    </row>
    <row r="442" spans="1:12">
      <c r="A442" t="s">
        <v>258</v>
      </c>
      <c r="B442" t="s">
        <v>268</v>
      </c>
      <c r="C442">
        <v>23019</v>
      </c>
      <c r="D442" t="s">
        <v>136</v>
      </c>
      <c r="E442">
        <v>888</v>
      </c>
      <c r="F442" t="s">
        <v>88</v>
      </c>
      <c r="G442" t="s">
        <v>107</v>
      </c>
      <c r="H442">
        <v>1</v>
      </c>
      <c r="I442">
        <v>1.994316168614368</v>
      </c>
      <c r="K442">
        <v>1.994316168614368</v>
      </c>
      <c r="L442">
        <v>1.994316168614368</v>
      </c>
    </row>
    <row r="443" spans="1:12">
      <c r="A443" t="s">
        <v>258</v>
      </c>
      <c r="B443" t="s">
        <v>268</v>
      </c>
      <c r="C443">
        <v>23019</v>
      </c>
      <c r="D443" t="s">
        <v>136</v>
      </c>
      <c r="E443">
        <v>888</v>
      </c>
      <c r="F443" t="s">
        <v>88</v>
      </c>
      <c r="G443" t="s">
        <v>108</v>
      </c>
      <c r="H443">
        <v>380</v>
      </c>
      <c r="I443">
        <v>0.80526447197588047</v>
      </c>
      <c r="J443">
        <v>2.3474214212853329E-2</v>
      </c>
      <c r="K443">
        <v>-8.7730181701885929E-3</v>
      </c>
      <c r="L443">
        <v>1.91040918111844</v>
      </c>
    </row>
    <row r="444" spans="1:12">
      <c r="A444" t="s">
        <v>258</v>
      </c>
      <c r="B444" t="s">
        <v>268</v>
      </c>
      <c r="C444">
        <v>23019</v>
      </c>
      <c r="D444" t="s">
        <v>136</v>
      </c>
      <c r="E444">
        <v>888</v>
      </c>
      <c r="F444" t="s">
        <v>88</v>
      </c>
      <c r="G444" t="s">
        <v>109</v>
      </c>
      <c r="H444">
        <v>1</v>
      </c>
      <c r="I444">
        <v>0.75628625315475595</v>
      </c>
      <c r="K444">
        <v>0.75628625315475595</v>
      </c>
      <c r="L444">
        <v>0.75628625315475595</v>
      </c>
    </row>
    <row r="445" spans="1:12">
      <c r="A445" t="s">
        <v>258</v>
      </c>
      <c r="B445" t="s">
        <v>268</v>
      </c>
      <c r="C445">
        <v>23019</v>
      </c>
      <c r="D445" t="s">
        <v>136</v>
      </c>
      <c r="E445">
        <v>888</v>
      </c>
      <c r="F445" t="s">
        <v>88</v>
      </c>
      <c r="G445" t="s">
        <v>110</v>
      </c>
      <c r="H445">
        <v>380</v>
      </c>
      <c r="I445">
        <v>0.44793693289111752</v>
      </c>
      <c r="J445">
        <v>1.2224786234514239E-2</v>
      </c>
      <c r="K445">
        <v>-8.7730181701885929E-3</v>
      </c>
      <c r="L445">
        <v>0.87643084791607573</v>
      </c>
    </row>
    <row r="446" spans="1:12">
      <c r="A446" t="s">
        <v>258</v>
      </c>
      <c r="B446" t="s">
        <v>269</v>
      </c>
      <c r="C446">
        <v>23021</v>
      </c>
      <c r="D446" t="s">
        <v>136</v>
      </c>
      <c r="E446">
        <v>888</v>
      </c>
      <c r="F446" t="s">
        <v>88</v>
      </c>
      <c r="G446" t="s">
        <v>89</v>
      </c>
      <c r="H446">
        <v>1</v>
      </c>
      <c r="I446">
        <v>1.262552559609021</v>
      </c>
      <c r="K446">
        <v>1.262552559609021</v>
      </c>
      <c r="L446">
        <v>1.262552559609021</v>
      </c>
    </row>
    <row r="447" spans="1:12">
      <c r="A447" t="s">
        <v>258</v>
      </c>
      <c r="B447" t="s">
        <v>269</v>
      </c>
      <c r="C447">
        <v>23021</v>
      </c>
      <c r="D447" t="s">
        <v>136</v>
      </c>
      <c r="E447">
        <v>888</v>
      </c>
      <c r="F447" t="s">
        <v>88</v>
      </c>
      <c r="G447" t="s">
        <v>90</v>
      </c>
      <c r="H447">
        <v>380</v>
      </c>
      <c r="I447">
        <v>0.6221028649950332</v>
      </c>
      <c r="J447">
        <v>1.870946405594065E-2</v>
      </c>
      <c r="K447">
        <v>-8.7730181701885929E-3</v>
      </c>
      <c r="L447">
        <v>1.408805272785155</v>
      </c>
    </row>
    <row r="448" spans="1:12">
      <c r="A448" t="s">
        <v>258</v>
      </c>
      <c r="B448" t="s">
        <v>269</v>
      </c>
      <c r="C448">
        <v>23021</v>
      </c>
      <c r="D448" t="s">
        <v>136</v>
      </c>
      <c r="E448">
        <v>888</v>
      </c>
      <c r="F448" t="s">
        <v>88</v>
      </c>
      <c r="G448" t="s">
        <v>91</v>
      </c>
      <c r="H448">
        <v>1</v>
      </c>
      <c r="I448">
        <v>1.6657829638308219</v>
      </c>
      <c r="K448">
        <v>1.6657829638308219</v>
      </c>
      <c r="L448">
        <v>1.6657829638308219</v>
      </c>
    </row>
    <row r="449" spans="1:12">
      <c r="A449" t="s">
        <v>258</v>
      </c>
      <c r="B449" t="s">
        <v>269</v>
      </c>
      <c r="C449">
        <v>23021</v>
      </c>
      <c r="D449" t="s">
        <v>136</v>
      </c>
      <c r="E449">
        <v>888</v>
      </c>
      <c r="F449" t="s">
        <v>88</v>
      </c>
      <c r="G449" t="s">
        <v>92</v>
      </c>
      <c r="H449">
        <v>380</v>
      </c>
      <c r="I449">
        <v>0.73809035616029517</v>
      </c>
      <c r="J449">
        <v>2.1424837263334572E-2</v>
      </c>
      <c r="K449">
        <v>-8.7730181701885929E-3</v>
      </c>
      <c r="L449">
        <v>1.6100671716466211</v>
      </c>
    </row>
    <row r="450" spans="1:12">
      <c r="A450" t="s">
        <v>258</v>
      </c>
      <c r="B450" t="s">
        <v>269</v>
      </c>
      <c r="C450">
        <v>23021</v>
      </c>
      <c r="D450" t="s">
        <v>136</v>
      </c>
      <c r="E450">
        <v>888</v>
      </c>
      <c r="F450" t="s">
        <v>88</v>
      </c>
      <c r="G450" t="s">
        <v>93</v>
      </c>
      <c r="H450">
        <v>1</v>
      </c>
      <c r="I450">
        <v>1.8471550769513501</v>
      </c>
      <c r="K450">
        <v>1.8471550769513501</v>
      </c>
      <c r="L450">
        <v>1.8471550769513501</v>
      </c>
    </row>
    <row r="451" spans="1:12">
      <c r="A451" t="s">
        <v>258</v>
      </c>
      <c r="B451" t="s">
        <v>269</v>
      </c>
      <c r="C451">
        <v>23021</v>
      </c>
      <c r="D451" t="s">
        <v>136</v>
      </c>
      <c r="E451">
        <v>888</v>
      </c>
      <c r="F451" t="s">
        <v>88</v>
      </c>
      <c r="G451" t="s">
        <v>94</v>
      </c>
      <c r="H451">
        <v>380</v>
      </c>
      <c r="I451">
        <v>0.78535142063030428</v>
      </c>
      <c r="J451">
        <v>2.295381366740307E-2</v>
      </c>
      <c r="K451">
        <v>-8.7730181701885929E-3</v>
      </c>
      <c r="L451">
        <v>1.698535216090602</v>
      </c>
    </row>
    <row r="452" spans="1:12">
      <c r="A452" t="s">
        <v>258</v>
      </c>
      <c r="B452" t="s">
        <v>269</v>
      </c>
      <c r="C452">
        <v>23021</v>
      </c>
      <c r="D452" t="s">
        <v>136</v>
      </c>
      <c r="E452">
        <v>888</v>
      </c>
      <c r="F452" t="s">
        <v>88</v>
      </c>
      <c r="G452" t="s">
        <v>95</v>
      </c>
      <c r="H452">
        <v>1</v>
      </c>
      <c r="I452">
        <v>2.0076671986111569</v>
      </c>
      <c r="K452">
        <v>2.0076671986111569</v>
      </c>
      <c r="L452">
        <v>2.0076671986111569</v>
      </c>
    </row>
    <row r="453" spans="1:12">
      <c r="A453" t="s">
        <v>258</v>
      </c>
      <c r="B453" t="s">
        <v>269</v>
      </c>
      <c r="C453">
        <v>23021</v>
      </c>
      <c r="D453" t="s">
        <v>136</v>
      </c>
      <c r="E453">
        <v>888</v>
      </c>
      <c r="F453" t="s">
        <v>88</v>
      </c>
      <c r="G453" t="s">
        <v>96</v>
      </c>
      <c r="H453">
        <v>380</v>
      </c>
      <c r="I453">
        <v>0.8324300603158461</v>
      </c>
      <c r="J453">
        <v>2.4526101602551299E-2</v>
      </c>
      <c r="K453">
        <v>-8.7730181701885929E-3</v>
      </c>
      <c r="L453">
        <v>1.8655603596545931</v>
      </c>
    </row>
    <row r="454" spans="1:12">
      <c r="A454" t="s">
        <v>258</v>
      </c>
      <c r="B454" t="s">
        <v>269</v>
      </c>
      <c r="C454">
        <v>23021</v>
      </c>
      <c r="D454" t="s">
        <v>136</v>
      </c>
      <c r="E454">
        <v>888</v>
      </c>
      <c r="F454" t="s">
        <v>88</v>
      </c>
      <c r="G454" t="s">
        <v>97</v>
      </c>
      <c r="H454">
        <v>1</v>
      </c>
      <c r="I454">
        <v>2.162620652643866</v>
      </c>
      <c r="K454">
        <v>2.162620652643866</v>
      </c>
      <c r="L454">
        <v>2.162620652643866</v>
      </c>
    </row>
    <row r="455" spans="1:12">
      <c r="A455" t="s">
        <v>258</v>
      </c>
      <c r="B455" t="s">
        <v>269</v>
      </c>
      <c r="C455">
        <v>23021</v>
      </c>
      <c r="D455" t="s">
        <v>136</v>
      </c>
      <c r="E455">
        <v>888</v>
      </c>
      <c r="F455" t="s">
        <v>88</v>
      </c>
      <c r="G455" t="s">
        <v>98</v>
      </c>
      <c r="H455">
        <v>380</v>
      </c>
      <c r="I455">
        <v>0.88607068762004815</v>
      </c>
      <c r="J455">
        <v>2.6272293740889709E-2</v>
      </c>
      <c r="K455">
        <v>-8.7730181701885929E-3</v>
      </c>
      <c r="L455">
        <v>2.043701519203569</v>
      </c>
    </row>
    <row r="456" spans="1:12">
      <c r="A456" t="s">
        <v>258</v>
      </c>
      <c r="B456" t="s">
        <v>269</v>
      </c>
      <c r="C456">
        <v>23021</v>
      </c>
      <c r="D456" t="s">
        <v>136</v>
      </c>
      <c r="E456">
        <v>888</v>
      </c>
      <c r="F456" t="s">
        <v>88</v>
      </c>
      <c r="G456" t="s">
        <v>99</v>
      </c>
      <c r="H456">
        <v>1</v>
      </c>
      <c r="I456">
        <v>0.87455342610494957</v>
      </c>
      <c r="K456">
        <v>0.87455342610494957</v>
      </c>
      <c r="L456">
        <v>0.87455342610494957</v>
      </c>
    </row>
    <row r="457" spans="1:12">
      <c r="A457" t="s">
        <v>258</v>
      </c>
      <c r="B457" t="s">
        <v>269</v>
      </c>
      <c r="C457">
        <v>23021</v>
      </c>
      <c r="D457" t="s">
        <v>136</v>
      </c>
      <c r="E457">
        <v>888</v>
      </c>
      <c r="F457" t="s">
        <v>88</v>
      </c>
      <c r="G457" t="s">
        <v>100</v>
      </c>
      <c r="H457">
        <v>380</v>
      </c>
      <c r="I457">
        <v>0.51191744772852255</v>
      </c>
      <c r="J457">
        <v>1.4653575254980169E-2</v>
      </c>
      <c r="K457">
        <v>-8.7730181701885929E-3</v>
      </c>
      <c r="L457">
        <v>1.144849123868414</v>
      </c>
    </row>
    <row r="458" spans="1:12">
      <c r="A458" t="s">
        <v>258</v>
      </c>
      <c r="B458" t="s">
        <v>269</v>
      </c>
      <c r="C458">
        <v>23021</v>
      </c>
      <c r="D458" t="s">
        <v>136</v>
      </c>
      <c r="E458">
        <v>888</v>
      </c>
      <c r="F458" t="s">
        <v>88</v>
      </c>
      <c r="G458" t="s">
        <v>101</v>
      </c>
      <c r="H458">
        <v>1</v>
      </c>
      <c r="I458">
        <v>1.4811403152359519</v>
      </c>
      <c r="K458">
        <v>1.4811403152359519</v>
      </c>
      <c r="L458">
        <v>1.4811403152359519</v>
      </c>
    </row>
    <row r="459" spans="1:12">
      <c r="A459" t="s">
        <v>258</v>
      </c>
      <c r="B459" t="s">
        <v>269</v>
      </c>
      <c r="C459">
        <v>23021</v>
      </c>
      <c r="D459" t="s">
        <v>136</v>
      </c>
      <c r="E459">
        <v>888</v>
      </c>
      <c r="F459" t="s">
        <v>88</v>
      </c>
      <c r="G459" t="s">
        <v>102</v>
      </c>
      <c r="H459">
        <v>380</v>
      </c>
      <c r="I459">
        <v>0.65800912134329159</v>
      </c>
      <c r="J459">
        <v>1.8651418242076119E-2</v>
      </c>
      <c r="K459">
        <v>-8.7730181701885929E-3</v>
      </c>
      <c r="L459">
        <v>1.3307585483821629</v>
      </c>
    </row>
    <row r="460" spans="1:12">
      <c r="A460" t="s">
        <v>258</v>
      </c>
      <c r="B460" t="s">
        <v>269</v>
      </c>
      <c r="C460">
        <v>23021</v>
      </c>
      <c r="D460" t="s">
        <v>136</v>
      </c>
      <c r="E460">
        <v>888</v>
      </c>
      <c r="F460" t="s">
        <v>88</v>
      </c>
      <c r="G460" t="s">
        <v>103</v>
      </c>
      <c r="H460">
        <v>1</v>
      </c>
      <c r="I460">
        <v>1.6543550553835</v>
      </c>
      <c r="K460">
        <v>1.6543550553835</v>
      </c>
      <c r="L460">
        <v>1.6543550553835</v>
      </c>
    </row>
    <row r="461" spans="1:12">
      <c r="A461" t="s">
        <v>258</v>
      </c>
      <c r="B461" t="s">
        <v>269</v>
      </c>
      <c r="C461">
        <v>23021</v>
      </c>
      <c r="D461" t="s">
        <v>136</v>
      </c>
      <c r="E461">
        <v>888</v>
      </c>
      <c r="F461" t="s">
        <v>88</v>
      </c>
      <c r="G461" t="s">
        <v>104</v>
      </c>
      <c r="H461">
        <v>380</v>
      </c>
      <c r="I461">
        <v>0.70496640746280725</v>
      </c>
      <c r="J461">
        <v>2.0170449474549171E-2</v>
      </c>
      <c r="K461">
        <v>-8.7730181701885929E-3</v>
      </c>
      <c r="L461">
        <v>1.5220772504857041</v>
      </c>
    </row>
    <row r="462" spans="1:12">
      <c r="A462" t="s">
        <v>258</v>
      </c>
      <c r="B462" t="s">
        <v>269</v>
      </c>
      <c r="C462">
        <v>23021</v>
      </c>
      <c r="D462" t="s">
        <v>136</v>
      </c>
      <c r="E462">
        <v>888</v>
      </c>
      <c r="F462" t="s">
        <v>88</v>
      </c>
      <c r="G462" t="s">
        <v>105</v>
      </c>
      <c r="H462">
        <v>1</v>
      </c>
      <c r="I462">
        <v>1.8335971515592211</v>
      </c>
      <c r="K462">
        <v>1.8335971515592211</v>
      </c>
      <c r="L462">
        <v>1.8335971515592211</v>
      </c>
    </row>
    <row r="463" spans="1:12">
      <c r="A463" t="s">
        <v>258</v>
      </c>
      <c r="B463" t="s">
        <v>269</v>
      </c>
      <c r="C463">
        <v>23021</v>
      </c>
      <c r="D463" t="s">
        <v>136</v>
      </c>
      <c r="E463">
        <v>888</v>
      </c>
      <c r="F463" t="s">
        <v>88</v>
      </c>
      <c r="G463" t="s">
        <v>106</v>
      </c>
      <c r="H463">
        <v>380</v>
      </c>
      <c r="I463">
        <v>0.75179131459576998</v>
      </c>
      <c r="J463">
        <v>2.174444667225256E-2</v>
      </c>
      <c r="K463">
        <v>-8.7730181701885929E-3</v>
      </c>
      <c r="L463">
        <v>1.7210945067660539</v>
      </c>
    </row>
    <row r="464" spans="1:12">
      <c r="A464" t="s">
        <v>258</v>
      </c>
      <c r="B464" t="s">
        <v>269</v>
      </c>
      <c r="C464">
        <v>23021</v>
      </c>
      <c r="D464" t="s">
        <v>136</v>
      </c>
      <c r="E464">
        <v>888</v>
      </c>
      <c r="F464" t="s">
        <v>88</v>
      </c>
      <c r="G464" t="s">
        <v>107</v>
      </c>
      <c r="H464">
        <v>1</v>
      </c>
      <c r="I464">
        <v>1.994316168614368</v>
      </c>
      <c r="K464">
        <v>1.994316168614368</v>
      </c>
      <c r="L464">
        <v>1.994316168614368</v>
      </c>
    </row>
    <row r="465" spans="1:12">
      <c r="A465" t="s">
        <v>258</v>
      </c>
      <c r="B465" t="s">
        <v>269</v>
      </c>
      <c r="C465">
        <v>23021</v>
      </c>
      <c r="D465" t="s">
        <v>136</v>
      </c>
      <c r="E465">
        <v>888</v>
      </c>
      <c r="F465" t="s">
        <v>88</v>
      </c>
      <c r="G465" t="s">
        <v>108</v>
      </c>
      <c r="H465">
        <v>380</v>
      </c>
      <c r="I465">
        <v>0.80526447197588047</v>
      </c>
      <c r="J465">
        <v>2.3474214212853329E-2</v>
      </c>
      <c r="K465">
        <v>-8.7730181701885929E-3</v>
      </c>
      <c r="L465">
        <v>1.91040918111844</v>
      </c>
    </row>
    <row r="466" spans="1:12">
      <c r="A466" t="s">
        <v>258</v>
      </c>
      <c r="B466" t="s">
        <v>269</v>
      </c>
      <c r="C466">
        <v>23021</v>
      </c>
      <c r="D466" t="s">
        <v>136</v>
      </c>
      <c r="E466">
        <v>888</v>
      </c>
      <c r="F466" t="s">
        <v>88</v>
      </c>
      <c r="G466" t="s">
        <v>109</v>
      </c>
      <c r="H466">
        <v>1</v>
      </c>
      <c r="I466">
        <v>0.75628625315475595</v>
      </c>
      <c r="K466">
        <v>0.75628625315475595</v>
      </c>
      <c r="L466">
        <v>0.75628625315475595</v>
      </c>
    </row>
    <row r="467" spans="1:12">
      <c r="A467" t="s">
        <v>258</v>
      </c>
      <c r="B467" t="s">
        <v>269</v>
      </c>
      <c r="C467">
        <v>23021</v>
      </c>
      <c r="D467" t="s">
        <v>136</v>
      </c>
      <c r="E467">
        <v>888</v>
      </c>
      <c r="F467" t="s">
        <v>88</v>
      </c>
      <c r="G467" t="s">
        <v>110</v>
      </c>
      <c r="H467">
        <v>380</v>
      </c>
      <c r="I467">
        <v>0.44793693289111752</v>
      </c>
      <c r="J467">
        <v>1.2224786234514239E-2</v>
      </c>
      <c r="K467">
        <v>-8.7730181701885929E-3</v>
      </c>
      <c r="L467">
        <v>0.87643084791607573</v>
      </c>
    </row>
    <row r="468" spans="1:12">
      <c r="A468" t="s">
        <v>258</v>
      </c>
      <c r="B468" t="s">
        <v>270</v>
      </c>
      <c r="C468">
        <v>23023</v>
      </c>
      <c r="D468" t="s">
        <v>136</v>
      </c>
      <c r="E468">
        <v>888</v>
      </c>
      <c r="F468" t="s">
        <v>88</v>
      </c>
      <c r="G468" t="s">
        <v>89</v>
      </c>
      <c r="H468">
        <v>1</v>
      </c>
      <c r="I468">
        <v>1.262552559609021</v>
      </c>
      <c r="K468">
        <v>1.262552559609021</v>
      </c>
      <c r="L468">
        <v>1.262552559609021</v>
      </c>
    </row>
    <row r="469" spans="1:12">
      <c r="A469" t="s">
        <v>258</v>
      </c>
      <c r="B469" t="s">
        <v>270</v>
      </c>
      <c r="C469">
        <v>23023</v>
      </c>
      <c r="D469" t="s">
        <v>136</v>
      </c>
      <c r="E469">
        <v>888</v>
      </c>
      <c r="F469" t="s">
        <v>88</v>
      </c>
      <c r="G469" t="s">
        <v>90</v>
      </c>
      <c r="H469">
        <v>380</v>
      </c>
      <c r="I469">
        <v>0.6221028649950332</v>
      </c>
      <c r="J469">
        <v>1.870946405594065E-2</v>
      </c>
      <c r="K469">
        <v>-8.7730181701885929E-3</v>
      </c>
      <c r="L469">
        <v>1.408805272785155</v>
      </c>
    </row>
    <row r="470" spans="1:12">
      <c r="A470" t="s">
        <v>258</v>
      </c>
      <c r="B470" t="s">
        <v>270</v>
      </c>
      <c r="C470">
        <v>23023</v>
      </c>
      <c r="D470" t="s">
        <v>136</v>
      </c>
      <c r="E470">
        <v>888</v>
      </c>
      <c r="F470" t="s">
        <v>88</v>
      </c>
      <c r="G470" t="s">
        <v>91</v>
      </c>
      <c r="H470">
        <v>1</v>
      </c>
      <c r="I470">
        <v>1.6657829638308219</v>
      </c>
      <c r="K470">
        <v>1.6657829638308219</v>
      </c>
      <c r="L470">
        <v>1.6657829638308219</v>
      </c>
    </row>
    <row r="471" spans="1:12">
      <c r="A471" t="s">
        <v>258</v>
      </c>
      <c r="B471" t="s">
        <v>270</v>
      </c>
      <c r="C471">
        <v>23023</v>
      </c>
      <c r="D471" t="s">
        <v>136</v>
      </c>
      <c r="E471">
        <v>888</v>
      </c>
      <c r="F471" t="s">
        <v>88</v>
      </c>
      <c r="G471" t="s">
        <v>92</v>
      </c>
      <c r="H471">
        <v>380</v>
      </c>
      <c r="I471">
        <v>0.73809035616029517</v>
      </c>
      <c r="J471">
        <v>2.1424837263334572E-2</v>
      </c>
      <c r="K471">
        <v>-8.7730181701885929E-3</v>
      </c>
      <c r="L471">
        <v>1.6100671716466211</v>
      </c>
    </row>
    <row r="472" spans="1:12">
      <c r="A472" t="s">
        <v>258</v>
      </c>
      <c r="B472" t="s">
        <v>270</v>
      </c>
      <c r="C472">
        <v>23023</v>
      </c>
      <c r="D472" t="s">
        <v>136</v>
      </c>
      <c r="E472">
        <v>888</v>
      </c>
      <c r="F472" t="s">
        <v>88</v>
      </c>
      <c r="G472" t="s">
        <v>93</v>
      </c>
      <c r="H472">
        <v>1</v>
      </c>
      <c r="I472">
        <v>1.8471550769513501</v>
      </c>
      <c r="K472">
        <v>1.8471550769513501</v>
      </c>
      <c r="L472">
        <v>1.8471550769513501</v>
      </c>
    </row>
    <row r="473" spans="1:12">
      <c r="A473" t="s">
        <v>258</v>
      </c>
      <c r="B473" t="s">
        <v>270</v>
      </c>
      <c r="C473">
        <v>23023</v>
      </c>
      <c r="D473" t="s">
        <v>136</v>
      </c>
      <c r="E473">
        <v>888</v>
      </c>
      <c r="F473" t="s">
        <v>88</v>
      </c>
      <c r="G473" t="s">
        <v>94</v>
      </c>
      <c r="H473">
        <v>380</v>
      </c>
      <c r="I473">
        <v>0.78535142063030428</v>
      </c>
      <c r="J473">
        <v>2.295381366740307E-2</v>
      </c>
      <c r="K473">
        <v>-8.7730181701885929E-3</v>
      </c>
      <c r="L473">
        <v>1.698535216090602</v>
      </c>
    </row>
    <row r="474" spans="1:12">
      <c r="A474" t="s">
        <v>258</v>
      </c>
      <c r="B474" t="s">
        <v>270</v>
      </c>
      <c r="C474">
        <v>23023</v>
      </c>
      <c r="D474" t="s">
        <v>136</v>
      </c>
      <c r="E474">
        <v>888</v>
      </c>
      <c r="F474" t="s">
        <v>88</v>
      </c>
      <c r="G474" t="s">
        <v>95</v>
      </c>
      <c r="H474">
        <v>1</v>
      </c>
      <c r="I474">
        <v>2.0076671986111569</v>
      </c>
      <c r="K474">
        <v>2.0076671986111569</v>
      </c>
      <c r="L474">
        <v>2.0076671986111569</v>
      </c>
    </row>
    <row r="475" spans="1:12">
      <c r="A475" t="s">
        <v>258</v>
      </c>
      <c r="B475" t="s">
        <v>270</v>
      </c>
      <c r="C475">
        <v>23023</v>
      </c>
      <c r="D475" t="s">
        <v>136</v>
      </c>
      <c r="E475">
        <v>888</v>
      </c>
      <c r="F475" t="s">
        <v>88</v>
      </c>
      <c r="G475" t="s">
        <v>96</v>
      </c>
      <c r="H475">
        <v>380</v>
      </c>
      <c r="I475">
        <v>0.8324300603158461</v>
      </c>
      <c r="J475">
        <v>2.4526101602551299E-2</v>
      </c>
      <c r="K475">
        <v>-8.7730181701885929E-3</v>
      </c>
      <c r="L475">
        <v>1.8655603596545931</v>
      </c>
    </row>
    <row r="476" spans="1:12">
      <c r="A476" t="s">
        <v>258</v>
      </c>
      <c r="B476" t="s">
        <v>270</v>
      </c>
      <c r="C476">
        <v>23023</v>
      </c>
      <c r="D476" t="s">
        <v>136</v>
      </c>
      <c r="E476">
        <v>888</v>
      </c>
      <c r="F476" t="s">
        <v>88</v>
      </c>
      <c r="G476" t="s">
        <v>97</v>
      </c>
      <c r="H476">
        <v>1</v>
      </c>
      <c r="I476">
        <v>2.162620652643866</v>
      </c>
      <c r="K476">
        <v>2.162620652643866</v>
      </c>
      <c r="L476">
        <v>2.162620652643866</v>
      </c>
    </row>
    <row r="477" spans="1:12">
      <c r="A477" t="s">
        <v>258</v>
      </c>
      <c r="B477" t="s">
        <v>270</v>
      </c>
      <c r="C477">
        <v>23023</v>
      </c>
      <c r="D477" t="s">
        <v>136</v>
      </c>
      <c r="E477">
        <v>888</v>
      </c>
      <c r="F477" t="s">
        <v>88</v>
      </c>
      <c r="G477" t="s">
        <v>98</v>
      </c>
      <c r="H477">
        <v>380</v>
      </c>
      <c r="I477">
        <v>0.88607068762004815</v>
      </c>
      <c r="J477">
        <v>2.6272293740889709E-2</v>
      </c>
      <c r="K477">
        <v>-8.7730181701885929E-3</v>
      </c>
      <c r="L477">
        <v>2.043701519203569</v>
      </c>
    </row>
    <row r="478" spans="1:12">
      <c r="A478" t="s">
        <v>258</v>
      </c>
      <c r="B478" t="s">
        <v>270</v>
      </c>
      <c r="C478">
        <v>23023</v>
      </c>
      <c r="D478" t="s">
        <v>136</v>
      </c>
      <c r="E478">
        <v>888</v>
      </c>
      <c r="F478" t="s">
        <v>88</v>
      </c>
      <c r="G478" t="s">
        <v>99</v>
      </c>
      <c r="H478">
        <v>1</v>
      </c>
      <c r="I478">
        <v>0.87455342610494957</v>
      </c>
      <c r="K478">
        <v>0.87455342610494957</v>
      </c>
      <c r="L478">
        <v>0.87455342610494957</v>
      </c>
    </row>
    <row r="479" spans="1:12">
      <c r="A479" t="s">
        <v>258</v>
      </c>
      <c r="B479" t="s">
        <v>270</v>
      </c>
      <c r="C479">
        <v>23023</v>
      </c>
      <c r="D479" t="s">
        <v>136</v>
      </c>
      <c r="E479">
        <v>888</v>
      </c>
      <c r="F479" t="s">
        <v>88</v>
      </c>
      <c r="G479" t="s">
        <v>100</v>
      </c>
      <c r="H479">
        <v>380</v>
      </c>
      <c r="I479">
        <v>0.51191744772852255</v>
      </c>
      <c r="J479">
        <v>1.4653575254980169E-2</v>
      </c>
      <c r="K479">
        <v>-8.7730181701885929E-3</v>
      </c>
      <c r="L479">
        <v>1.144849123868414</v>
      </c>
    </row>
    <row r="480" spans="1:12">
      <c r="A480" t="s">
        <v>258</v>
      </c>
      <c r="B480" t="s">
        <v>270</v>
      </c>
      <c r="C480">
        <v>23023</v>
      </c>
      <c r="D480" t="s">
        <v>136</v>
      </c>
      <c r="E480">
        <v>888</v>
      </c>
      <c r="F480" t="s">
        <v>88</v>
      </c>
      <c r="G480" t="s">
        <v>101</v>
      </c>
      <c r="H480">
        <v>1</v>
      </c>
      <c r="I480">
        <v>1.4811403152359519</v>
      </c>
      <c r="K480">
        <v>1.4811403152359519</v>
      </c>
      <c r="L480">
        <v>1.4811403152359519</v>
      </c>
    </row>
    <row r="481" spans="1:12">
      <c r="A481" t="s">
        <v>258</v>
      </c>
      <c r="B481" t="s">
        <v>270</v>
      </c>
      <c r="C481">
        <v>23023</v>
      </c>
      <c r="D481" t="s">
        <v>136</v>
      </c>
      <c r="E481">
        <v>888</v>
      </c>
      <c r="F481" t="s">
        <v>88</v>
      </c>
      <c r="G481" t="s">
        <v>102</v>
      </c>
      <c r="H481">
        <v>380</v>
      </c>
      <c r="I481">
        <v>0.65800912134329159</v>
      </c>
      <c r="J481">
        <v>1.8651418242076119E-2</v>
      </c>
      <c r="K481">
        <v>-8.7730181701885929E-3</v>
      </c>
      <c r="L481">
        <v>1.3307585483821629</v>
      </c>
    </row>
    <row r="482" spans="1:12">
      <c r="A482" t="s">
        <v>258</v>
      </c>
      <c r="B482" t="s">
        <v>270</v>
      </c>
      <c r="C482">
        <v>23023</v>
      </c>
      <c r="D482" t="s">
        <v>136</v>
      </c>
      <c r="E482">
        <v>888</v>
      </c>
      <c r="F482" t="s">
        <v>88</v>
      </c>
      <c r="G482" t="s">
        <v>103</v>
      </c>
      <c r="H482">
        <v>1</v>
      </c>
      <c r="I482">
        <v>1.6543550553835</v>
      </c>
      <c r="K482">
        <v>1.6543550553835</v>
      </c>
      <c r="L482">
        <v>1.6543550553835</v>
      </c>
    </row>
    <row r="483" spans="1:12">
      <c r="A483" t="s">
        <v>258</v>
      </c>
      <c r="B483" t="s">
        <v>270</v>
      </c>
      <c r="C483">
        <v>23023</v>
      </c>
      <c r="D483" t="s">
        <v>136</v>
      </c>
      <c r="E483">
        <v>888</v>
      </c>
      <c r="F483" t="s">
        <v>88</v>
      </c>
      <c r="G483" t="s">
        <v>104</v>
      </c>
      <c r="H483">
        <v>380</v>
      </c>
      <c r="I483">
        <v>0.70496640746280725</v>
      </c>
      <c r="J483">
        <v>2.0170449474549171E-2</v>
      </c>
      <c r="K483">
        <v>-8.7730181701885929E-3</v>
      </c>
      <c r="L483">
        <v>1.5220772504857041</v>
      </c>
    </row>
    <row r="484" spans="1:12">
      <c r="A484" t="s">
        <v>258</v>
      </c>
      <c r="B484" t="s">
        <v>270</v>
      </c>
      <c r="C484">
        <v>23023</v>
      </c>
      <c r="D484" t="s">
        <v>136</v>
      </c>
      <c r="E484">
        <v>888</v>
      </c>
      <c r="F484" t="s">
        <v>88</v>
      </c>
      <c r="G484" t="s">
        <v>105</v>
      </c>
      <c r="H484">
        <v>1</v>
      </c>
      <c r="I484">
        <v>1.8335971515592211</v>
      </c>
      <c r="K484">
        <v>1.8335971515592211</v>
      </c>
      <c r="L484">
        <v>1.8335971515592211</v>
      </c>
    </row>
    <row r="485" spans="1:12">
      <c r="A485" t="s">
        <v>258</v>
      </c>
      <c r="B485" t="s">
        <v>270</v>
      </c>
      <c r="C485">
        <v>23023</v>
      </c>
      <c r="D485" t="s">
        <v>136</v>
      </c>
      <c r="E485">
        <v>888</v>
      </c>
      <c r="F485" t="s">
        <v>88</v>
      </c>
      <c r="G485" t="s">
        <v>106</v>
      </c>
      <c r="H485">
        <v>380</v>
      </c>
      <c r="I485">
        <v>0.75179131459576998</v>
      </c>
      <c r="J485">
        <v>2.174444667225256E-2</v>
      </c>
      <c r="K485">
        <v>-8.7730181701885929E-3</v>
      </c>
      <c r="L485">
        <v>1.7210945067660539</v>
      </c>
    </row>
    <row r="486" spans="1:12">
      <c r="A486" t="s">
        <v>258</v>
      </c>
      <c r="B486" t="s">
        <v>270</v>
      </c>
      <c r="C486">
        <v>23023</v>
      </c>
      <c r="D486" t="s">
        <v>136</v>
      </c>
      <c r="E486">
        <v>888</v>
      </c>
      <c r="F486" t="s">
        <v>88</v>
      </c>
      <c r="G486" t="s">
        <v>107</v>
      </c>
      <c r="H486">
        <v>1</v>
      </c>
      <c r="I486">
        <v>1.994316168614368</v>
      </c>
      <c r="K486">
        <v>1.994316168614368</v>
      </c>
      <c r="L486">
        <v>1.994316168614368</v>
      </c>
    </row>
    <row r="487" spans="1:12">
      <c r="A487" t="s">
        <v>258</v>
      </c>
      <c r="B487" t="s">
        <v>270</v>
      </c>
      <c r="C487">
        <v>23023</v>
      </c>
      <c r="D487" t="s">
        <v>136</v>
      </c>
      <c r="E487">
        <v>888</v>
      </c>
      <c r="F487" t="s">
        <v>88</v>
      </c>
      <c r="G487" t="s">
        <v>108</v>
      </c>
      <c r="H487">
        <v>380</v>
      </c>
      <c r="I487">
        <v>0.80526447197588047</v>
      </c>
      <c r="J487">
        <v>2.3474214212853329E-2</v>
      </c>
      <c r="K487">
        <v>-8.7730181701885929E-3</v>
      </c>
      <c r="L487">
        <v>1.91040918111844</v>
      </c>
    </row>
    <row r="488" spans="1:12">
      <c r="A488" t="s">
        <v>258</v>
      </c>
      <c r="B488" t="s">
        <v>270</v>
      </c>
      <c r="C488">
        <v>23023</v>
      </c>
      <c r="D488" t="s">
        <v>136</v>
      </c>
      <c r="E488">
        <v>888</v>
      </c>
      <c r="F488" t="s">
        <v>88</v>
      </c>
      <c r="G488" t="s">
        <v>109</v>
      </c>
      <c r="H488">
        <v>1</v>
      </c>
      <c r="I488">
        <v>0.75628625315475595</v>
      </c>
      <c r="K488">
        <v>0.75628625315475595</v>
      </c>
      <c r="L488">
        <v>0.75628625315475595</v>
      </c>
    </row>
    <row r="489" spans="1:12">
      <c r="A489" t="s">
        <v>258</v>
      </c>
      <c r="B489" t="s">
        <v>270</v>
      </c>
      <c r="C489">
        <v>23023</v>
      </c>
      <c r="D489" t="s">
        <v>136</v>
      </c>
      <c r="E489">
        <v>888</v>
      </c>
      <c r="F489" t="s">
        <v>88</v>
      </c>
      <c r="G489" t="s">
        <v>110</v>
      </c>
      <c r="H489">
        <v>380</v>
      </c>
      <c r="I489">
        <v>0.44793693289111752</v>
      </c>
      <c r="J489">
        <v>1.2224786234514239E-2</v>
      </c>
      <c r="K489">
        <v>-8.7730181701885929E-3</v>
      </c>
      <c r="L489">
        <v>0.87643084791607573</v>
      </c>
    </row>
    <row r="490" spans="1:12">
      <c r="A490" t="s">
        <v>258</v>
      </c>
      <c r="B490" t="s">
        <v>257</v>
      </c>
      <c r="C490">
        <v>23025</v>
      </c>
      <c r="D490" t="s">
        <v>136</v>
      </c>
      <c r="E490">
        <v>888</v>
      </c>
      <c r="F490" t="s">
        <v>88</v>
      </c>
      <c r="G490" t="s">
        <v>89</v>
      </c>
      <c r="H490">
        <v>1</v>
      </c>
      <c r="I490">
        <v>1.262552559609021</v>
      </c>
      <c r="K490">
        <v>1.262552559609021</v>
      </c>
      <c r="L490">
        <v>1.262552559609021</v>
      </c>
    </row>
    <row r="491" spans="1:12">
      <c r="A491" t="s">
        <v>258</v>
      </c>
      <c r="B491" t="s">
        <v>257</v>
      </c>
      <c r="C491">
        <v>23025</v>
      </c>
      <c r="D491" t="s">
        <v>136</v>
      </c>
      <c r="E491">
        <v>888</v>
      </c>
      <c r="F491" t="s">
        <v>88</v>
      </c>
      <c r="G491" t="s">
        <v>90</v>
      </c>
      <c r="H491">
        <v>380</v>
      </c>
      <c r="I491">
        <v>0.6221028649950332</v>
      </c>
      <c r="J491">
        <v>1.870946405594065E-2</v>
      </c>
      <c r="K491">
        <v>-8.7730181701885929E-3</v>
      </c>
      <c r="L491">
        <v>1.408805272785155</v>
      </c>
    </row>
    <row r="492" spans="1:12">
      <c r="A492" t="s">
        <v>258</v>
      </c>
      <c r="B492" t="s">
        <v>257</v>
      </c>
      <c r="C492">
        <v>23025</v>
      </c>
      <c r="D492" t="s">
        <v>136</v>
      </c>
      <c r="E492">
        <v>888</v>
      </c>
      <c r="F492" t="s">
        <v>88</v>
      </c>
      <c r="G492" t="s">
        <v>91</v>
      </c>
      <c r="H492">
        <v>1</v>
      </c>
      <c r="I492">
        <v>1.6657829638308219</v>
      </c>
      <c r="K492">
        <v>1.6657829638308219</v>
      </c>
      <c r="L492">
        <v>1.6657829638308219</v>
      </c>
    </row>
    <row r="493" spans="1:12">
      <c r="A493" t="s">
        <v>258</v>
      </c>
      <c r="B493" t="s">
        <v>257</v>
      </c>
      <c r="C493">
        <v>23025</v>
      </c>
      <c r="D493" t="s">
        <v>136</v>
      </c>
      <c r="E493">
        <v>888</v>
      </c>
      <c r="F493" t="s">
        <v>88</v>
      </c>
      <c r="G493" t="s">
        <v>92</v>
      </c>
      <c r="H493">
        <v>380</v>
      </c>
      <c r="I493">
        <v>0.73809035616029517</v>
      </c>
      <c r="J493">
        <v>2.1424837263334572E-2</v>
      </c>
      <c r="K493">
        <v>-8.7730181701885929E-3</v>
      </c>
      <c r="L493">
        <v>1.6100671716466211</v>
      </c>
    </row>
    <row r="494" spans="1:12">
      <c r="A494" t="s">
        <v>258</v>
      </c>
      <c r="B494" t="s">
        <v>257</v>
      </c>
      <c r="C494">
        <v>23025</v>
      </c>
      <c r="D494" t="s">
        <v>136</v>
      </c>
      <c r="E494">
        <v>888</v>
      </c>
      <c r="F494" t="s">
        <v>88</v>
      </c>
      <c r="G494" t="s">
        <v>93</v>
      </c>
      <c r="H494">
        <v>1</v>
      </c>
      <c r="I494">
        <v>1.8471550769513501</v>
      </c>
      <c r="K494">
        <v>1.8471550769513501</v>
      </c>
      <c r="L494">
        <v>1.8471550769513501</v>
      </c>
    </row>
    <row r="495" spans="1:12">
      <c r="A495" t="s">
        <v>258</v>
      </c>
      <c r="B495" t="s">
        <v>257</v>
      </c>
      <c r="C495">
        <v>23025</v>
      </c>
      <c r="D495" t="s">
        <v>136</v>
      </c>
      <c r="E495">
        <v>888</v>
      </c>
      <c r="F495" t="s">
        <v>88</v>
      </c>
      <c r="G495" t="s">
        <v>94</v>
      </c>
      <c r="H495">
        <v>380</v>
      </c>
      <c r="I495">
        <v>0.78535142063030428</v>
      </c>
      <c r="J495">
        <v>2.295381366740307E-2</v>
      </c>
      <c r="K495">
        <v>-8.7730181701885929E-3</v>
      </c>
      <c r="L495">
        <v>1.698535216090602</v>
      </c>
    </row>
    <row r="496" spans="1:12">
      <c r="A496" t="s">
        <v>258</v>
      </c>
      <c r="B496" t="s">
        <v>257</v>
      </c>
      <c r="C496">
        <v>23025</v>
      </c>
      <c r="D496" t="s">
        <v>136</v>
      </c>
      <c r="E496">
        <v>888</v>
      </c>
      <c r="F496" t="s">
        <v>88</v>
      </c>
      <c r="G496" t="s">
        <v>95</v>
      </c>
      <c r="H496">
        <v>1</v>
      </c>
      <c r="I496">
        <v>2.0076671986111569</v>
      </c>
      <c r="K496">
        <v>2.0076671986111569</v>
      </c>
      <c r="L496">
        <v>2.0076671986111569</v>
      </c>
    </row>
    <row r="497" spans="1:12">
      <c r="A497" t="s">
        <v>258</v>
      </c>
      <c r="B497" t="s">
        <v>257</v>
      </c>
      <c r="C497">
        <v>23025</v>
      </c>
      <c r="D497" t="s">
        <v>136</v>
      </c>
      <c r="E497">
        <v>888</v>
      </c>
      <c r="F497" t="s">
        <v>88</v>
      </c>
      <c r="G497" t="s">
        <v>96</v>
      </c>
      <c r="H497">
        <v>380</v>
      </c>
      <c r="I497">
        <v>0.8324300603158461</v>
      </c>
      <c r="J497">
        <v>2.4526101602551299E-2</v>
      </c>
      <c r="K497">
        <v>-8.7730181701885929E-3</v>
      </c>
      <c r="L497">
        <v>1.8655603596545931</v>
      </c>
    </row>
    <row r="498" spans="1:12">
      <c r="A498" t="s">
        <v>258</v>
      </c>
      <c r="B498" t="s">
        <v>257</v>
      </c>
      <c r="C498">
        <v>23025</v>
      </c>
      <c r="D498" t="s">
        <v>136</v>
      </c>
      <c r="E498">
        <v>888</v>
      </c>
      <c r="F498" t="s">
        <v>88</v>
      </c>
      <c r="G498" t="s">
        <v>97</v>
      </c>
      <c r="H498">
        <v>1</v>
      </c>
      <c r="I498">
        <v>2.162620652643866</v>
      </c>
      <c r="K498">
        <v>2.162620652643866</v>
      </c>
      <c r="L498">
        <v>2.162620652643866</v>
      </c>
    </row>
    <row r="499" spans="1:12">
      <c r="A499" t="s">
        <v>258</v>
      </c>
      <c r="B499" t="s">
        <v>257</v>
      </c>
      <c r="C499">
        <v>23025</v>
      </c>
      <c r="D499" t="s">
        <v>136</v>
      </c>
      <c r="E499">
        <v>888</v>
      </c>
      <c r="F499" t="s">
        <v>88</v>
      </c>
      <c r="G499" t="s">
        <v>98</v>
      </c>
      <c r="H499">
        <v>380</v>
      </c>
      <c r="I499">
        <v>0.88607068762004815</v>
      </c>
      <c r="J499">
        <v>2.6272293740889709E-2</v>
      </c>
      <c r="K499">
        <v>-8.7730181701885929E-3</v>
      </c>
      <c r="L499">
        <v>2.043701519203569</v>
      </c>
    </row>
    <row r="500" spans="1:12">
      <c r="A500" t="s">
        <v>258</v>
      </c>
      <c r="B500" t="s">
        <v>257</v>
      </c>
      <c r="C500">
        <v>23025</v>
      </c>
      <c r="D500" t="s">
        <v>136</v>
      </c>
      <c r="E500">
        <v>888</v>
      </c>
      <c r="F500" t="s">
        <v>88</v>
      </c>
      <c r="G500" t="s">
        <v>99</v>
      </c>
      <c r="H500">
        <v>1</v>
      </c>
      <c r="I500">
        <v>0.87455342610494957</v>
      </c>
      <c r="K500">
        <v>0.87455342610494957</v>
      </c>
      <c r="L500">
        <v>0.87455342610494957</v>
      </c>
    </row>
    <row r="501" spans="1:12">
      <c r="A501" t="s">
        <v>258</v>
      </c>
      <c r="B501" t="s">
        <v>257</v>
      </c>
      <c r="C501">
        <v>23025</v>
      </c>
      <c r="D501" t="s">
        <v>136</v>
      </c>
      <c r="E501">
        <v>888</v>
      </c>
      <c r="F501" t="s">
        <v>88</v>
      </c>
      <c r="G501" t="s">
        <v>100</v>
      </c>
      <c r="H501">
        <v>380</v>
      </c>
      <c r="I501">
        <v>0.51191744772852255</v>
      </c>
      <c r="J501">
        <v>1.4653575254980169E-2</v>
      </c>
      <c r="K501">
        <v>-8.7730181701885929E-3</v>
      </c>
      <c r="L501">
        <v>1.144849123868414</v>
      </c>
    </row>
    <row r="502" spans="1:12">
      <c r="A502" t="s">
        <v>258</v>
      </c>
      <c r="B502" t="s">
        <v>257</v>
      </c>
      <c r="C502">
        <v>23025</v>
      </c>
      <c r="D502" t="s">
        <v>136</v>
      </c>
      <c r="E502">
        <v>888</v>
      </c>
      <c r="F502" t="s">
        <v>88</v>
      </c>
      <c r="G502" t="s">
        <v>101</v>
      </c>
      <c r="H502">
        <v>1</v>
      </c>
      <c r="I502">
        <v>1.4811403152359519</v>
      </c>
      <c r="K502">
        <v>1.4811403152359519</v>
      </c>
      <c r="L502">
        <v>1.4811403152359519</v>
      </c>
    </row>
    <row r="503" spans="1:12">
      <c r="A503" t="s">
        <v>258</v>
      </c>
      <c r="B503" t="s">
        <v>257</v>
      </c>
      <c r="C503">
        <v>23025</v>
      </c>
      <c r="D503" t="s">
        <v>136</v>
      </c>
      <c r="E503">
        <v>888</v>
      </c>
      <c r="F503" t="s">
        <v>88</v>
      </c>
      <c r="G503" t="s">
        <v>102</v>
      </c>
      <c r="H503">
        <v>380</v>
      </c>
      <c r="I503">
        <v>0.65800912134329159</v>
      </c>
      <c r="J503">
        <v>1.8651418242076119E-2</v>
      </c>
      <c r="K503">
        <v>-8.7730181701885929E-3</v>
      </c>
      <c r="L503">
        <v>1.3307585483821629</v>
      </c>
    </row>
    <row r="504" spans="1:12">
      <c r="A504" t="s">
        <v>258</v>
      </c>
      <c r="B504" t="s">
        <v>257</v>
      </c>
      <c r="C504">
        <v>23025</v>
      </c>
      <c r="D504" t="s">
        <v>136</v>
      </c>
      <c r="E504">
        <v>888</v>
      </c>
      <c r="F504" t="s">
        <v>88</v>
      </c>
      <c r="G504" t="s">
        <v>103</v>
      </c>
      <c r="H504">
        <v>1</v>
      </c>
      <c r="I504">
        <v>1.6543550553835</v>
      </c>
      <c r="K504">
        <v>1.6543550553835</v>
      </c>
      <c r="L504">
        <v>1.6543550553835</v>
      </c>
    </row>
    <row r="505" spans="1:12">
      <c r="A505" t="s">
        <v>258</v>
      </c>
      <c r="B505" t="s">
        <v>257</v>
      </c>
      <c r="C505">
        <v>23025</v>
      </c>
      <c r="D505" t="s">
        <v>136</v>
      </c>
      <c r="E505">
        <v>888</v>
      </c>
      <c r="F505" t="s">
        <v>88</v>
      </c>
      <c r="G505" t="s">
        <v>104</v>
      </c>
      <c r="H505">
        <v>380</v>
      </c>
      <c r="I505">
        <v>0.70496640746280725</v>
      </c>
      <c r="J505">
        <v>2.0170449474549171E-2</v>
      </c>
      <c r="K505">
        <v>-8.7730181701885929E-3</v>
      </c>
      <c r="L505">
        <v>1.5220772504857041</v>
      </c>
    </row>
    <row r="506" spans="1:12">
      <c r="A506" t="s">
        <v>258</v>
      </c>
      <c r="B506" t="s">
        <v>257</v>
      </c>
      <c r="C506">
        <v>23025</v>
      </c>
      <c r="D506" t="s">
        <v>136</v>
      </c>
      <c r="E506">
        <v>888</v>
      </c>
      <c r="F506" t="s">
        <v>88</v>
      </c>
      <c r="G506" t="s">
        <v>105</v>
      </c>
      <c r="H506">
        <v>1</v>
      </c>
      <c r="I506">
        <v>1.8335971515592211</v>
      </c>
      <c r="K506">
        <v>1.8335971515592211</v>
      </c>
      <c r="L506">
        <v>1.8335971515592211</v>
      </c>
    </row>
    <row r="507" spans="1:12">
      <c r="A507" t="s">
        <v>258</v>
      </c>
      <c r="B507" t="s">
        <v>257</v>
      </c>
      <c r="C507">
        <v>23025</v>
      </c>
      <c r="D507" t="s">
        <v>136</v>
      </c>
      <c r="E507">
        <v>888</v>
      </c>
      <c r="F507" t="s">
        <v>88</v>
      </c>
      <c r="G507" t="s">
        <v>106</v>
      </c>
      <c r="H507">
        <v>380</v>
      </c>
      <c r="I507">
        <v>0.75179131459576998</v>
      </c>
      <c r="J507">
        <v>2.174444667225256E-2</v>
      </c>
      <c r="K507">
        <v>-8.7730181701885929E-3</v>
      </c>
      <c r="L507">
        <v>1.7210945067660539</v>
      </c>
    </row>
    <row r="508" spans="1:12">
      <c r="A508" t="s">
        <v>258</v>
      </c>
      <c r="B508" t="s">
        <v>257</v>
      </c>
      <c r="C508">
        <v>23025</v>
      </c>
      <c r="D508" t="s">
        <v>136</v>
      </c>
      <c r="E508">
        <v>888</v>
      </c>
      <c r="F508" t="s">
        <v>88</v>
      </c>
      <c r="G508" t="s">
        <v>107</v>
      </c>
      <c r="H508">
        <v>1</v>
      </c>
      <c r="I508">
        <v>1.994316168614368</v>
      </c>
      <c r="K508">
        <v>1.994316168614368</v>
      </c>
      <c r="L508">
        <v>1.994316168614368</v>
      </c>
    </row>
    <row r="509" spans="1:12">
      <c r="A509" t="s">
        <v>258</v>
      </c>
      <c r="B509" t="s">
        <v>257</v>
      </c>
      <c r="C509">
        <v>23025</v>
      </c>
      <c r="D509" t="s">
        <v>136</v>
      </c>
      <c r="E509">
        <v>888</v>
      </c>
      <c r="F509" t="s">
        <v>88</v>
      </c>
      <c r="G509" t="s">
        <v>108</v>
      </c>
      <c r="H509">
        <v>380</v>
      </c>
      <c r="I509">
        <v>0.80526447197588047</v>
      </c>
      <c r="J509">
        <v>2.3474214212853329E-2</v>
      </c>
      <c r="K509">
        <v>-8.7730181701885929E-3</v>
      </c>
      <c r="L509">
        <v>1.91040918111844</v>
      </c>
    </row>
    <row r="510" spans="1:12">
      <c r="A510" t="s">
        <v>258</v>
      </c>
      <c r="B510" t="s">
        <v>257</v>
      </c>
      <c r="C510">
        <v>23025</v>
      </c>
      <c r="D510" t="s">
        <v>136</v>
      </c>
      <c r="E510">
        <v>888</v>
      </c>
      <c r="F510" t="s">
        <v>88</v>
      </c>
      <c r="G510" t="s">
        <v>109</v>
      </c>
      <c r="H510">
        <v>1</v>
      </c>
      <c r="I510">
        <v>0.75628625315475595</v>
      </c>
      <c r="K510">
        <v>0.75628625315475595</v>
      </c>
      <c r="L510">
        <v>0.75628625315475595</v>
      </c>
    </row>
    <row r="511" spans="1:12">
      <c r="A511" t="s">
        <v>258</v>
      </c>
      <c r="B511" t="s">
        <v>257</v>
      </c>
      <c r="C511">
        <v>23025</v>
      </c>
      <c r="D511" t="s">
        <v>136</v>
      </c>
      <c r="E511">
        <v>888</v>
      </c>
      <c r="F511" t="s">
        <v>88</v>
      </c>
      <c r="G511" t="s">
        <v>110</v>
      </c>
      <c r="H511">
        <v>380</v>
      </c>
      <c r="I511">
        <v>0.44793693289111752</v>
      </c>
      <c r="J511">
        <v>1.2224786234514239E-2</v>
      </c>
      <c r="K511">
        <v>-8.7730181701885929E-3</v>
      </c>
      <c r="L511">
        <v>0.87643084791607573</v>
      </c>
    </row>
    <row r="512" spans="1:12">
      <c r="A512" t="s">
        <v>258</v>
      </c>
      <c r="B512" t="s">
        <v>271</v>
      </c>
      <c r="C512">
        <v>23027</v>
      </c>
      <c r="D512" t="s">
        <v>136</v>
      </c>
      <c r="E512">
        <v>888</v>
      </c>
      <c r="F512" t="s">
        <v>88</v>
      </c>
      <c r="G512" t="s">
        <v>89</v>
      </c>
      <c r="H512">
        <v>1</v>
      </c>
      <c r="I512">
        <v>1.262552559609021</v>
      </c>
      <c r="K512">
        <v>1.262552559609021</v>
      </c>
      <c r="L512">
        <v>1.262552559609021</v>
      </c>
    </row>
    <row r="513" spans="1:12">
      <c r="A513" t="s">
        <v>258</v>
      </c>
      <c r="B513" t="s">
        <v>271</v>
      </c>
      <c r="C513">
        <v>23027</v>
      </c>
      <c r="D513" t="s">
        <v>136</v>
      </c>
      <c r="E513">
        <v>888</v>
      </c>
      <c r="F513" t="s">
        <v>88</v>
      </c>
      <c r="G513" t="s">
        <v>90</v>
      </c>
      <c r="H513">
        <v>380</v>
      </c>
      <c r="I513">
        <v>0.6221028649950332</v>
      </c>
      <c r="J513">
        <v>1.870946405594065E-2</v>
      </c>
      <c r="K513">
        <v>-8.7730181701885929E-3</v>
      </c>
      <c r="L513">
        <v>1.408805272785155</v>
      </c>
    </row>
    <row r="514" spans="1:12">
      <c r="A514" t="s">
        <v>258</v>
      </c>
      <c r="B514" t="s">
        <v>271</v>
      </c>
      <c r="C514">
        <v>23027</v>
      </c>
      <c r="D514" t="s">
        <v>136</v>
      </c>
      <c r="E514">
        <v>888</v>
      </c>
      <c r="F514" t="s">
        <v>88</v>
      </c>
      <c r="G514" t="s">
        <v>91</v>
      </c>
      <c r="H514">
        <v>1</v>
      </c>
      <c r="I514">
        <v>1.6657829638308219</v>
      </c>
      <c r="K514">
        <v>1.6657829638308219</v>
      </c>
      <c r="L514">
        <v>1.6657829638308219</v>
      </c>
    </row>
    <row r="515" spans="1:12">
      <c r="A515" t="s">
        <v>258</v>
      </c>
      <c r="B515" t="s">
        <v>271</v>
      </c>
      <c r="C515">
        <v>23027</v>
      </c>
      <c r="D515" t="s">
        <v>136</v>
      </c>
      <c r="E515">
        <v>888</v>
      </c>
      <c r="F515" t="s">
        <v>88</v>
      </c>
      <c r="G515" t="s">
        <v>92</v>
      </c>
      <c r="H515">
        <v>380</v>
      </c>
      <c r="I515">
        <v>0.73809035616029517</v>
      </c>
      <c r="J515">
        <v>2.1424837263334572E-2</v>
      </c>
      <c r="K515">
        <v>-8.7730181701885929E-3</v>
      </c>
      <c r="L515">
        <v>1.6100671716466211</v>
      </c>
    </row>
    <row r="516" spans="1:12">
      <c r="A516" t="s">
        <v>258</v>
      </c>
      <c r="B516" t="s">
        <v>271</v>
      </c>
      <c r="C516">
        <v>23027</v>
      </c>
      <c r="D516" t="s">
        <v>136</v>
      </c>
      <c r="E516">
        <v>888</v>
      </c>
      <c r="F516" t="s">
        <v>88</v>
      </c>
      <c r="G516" t="s">
        <v>93</v>
      </c>
      <c r="H516">
        <v>1</v>
      </c>
      <c r="I516">
        <v>1.8471550769513501</v>
      </c>
      <c r="K516">
        <v>1.8471550769513501</v>
      </c>
      <c r="L516">
        <v>1.8471550769513501</v>
      </c>
    </row>
    <row r="517" spans="1:12">
      <c r="A517" t="s">
        <v>258</v>
      </c>
      <c r="B517" t="s">
        <v>271</v>
      </c>
      <c r="C517">
        <v>23027</v>
      </c>
      <c r="D517" t="s">
        <v>136</v>
      </c>
      <c r="E517">
        <v>888</v>
      </c>
      <c r="F517" t="s">
        <v>88</v>
      </c>
      <c r="G517" t="s">
        <v>94</v>
      </c>
      <c r="H517">
        <v>380</v>
      </c>
      <c r="I517">
        <v>0.78535142063030428</v>
      </c>
      <c r="J517">
        <v>2.295381366740307E-2</v>
      </c>
      <c r="K517">
        <v>-8.7730181701885929E-3</v>
      </c>
      <c r="L517">
        <v>1.698535216090602</v>
      </c>
    </row>
    <row r="518" spans="1:12">
      <c r="A518" t="s">
        <v>258</v>
      </c>
      <c r="B518" t="s">
        <v>271</v>
      </c>
      <c r="C518">
        <v>23027</v>
      </c>
      <c r="D518" t="s">
        <v>136</v>
      </c>
      <c r="E518">
        <v>888</v>
      </c>
      <c r="F518" t="s">
        <v>88</v>
      </c>
      <c r="G518" t="s">
        <v>95</v>
      </c>
      <c r="H518">
        <v>1</v>
      </c>
      <c r="I518">
        <v>2.0076671986111569</v>
      </c>
      <c r="K518">
        <v>2.0076671986111569</v>
      </c>
      <c r="L518">
        <v>2.0076671986111569</v>
      </c>
    </row>
    <row r="519" spans="1:12">
      <c r="A519" t="s">
        <v>258</v>
      </c>
      <c r="B519" t="s">
        <v>271</v>
      </c>
      <c r="C519">
        <v>23027</v>
      </c>
      <c r="D519" t="s">
        <v>136</v>
      </c>
      <c r="E519">
        <v>888</v>
      </c>
      <c r="F519" t="s">
        <v>88</v>
      </c>
      <c r="G519" t="s">
        <v>96</v>
      </c>
      <c r="H519">
        <v>380</v>
      </c>
      <c r="I519">
        <v>0.8324300603158461</v>
      </c>
      <c r="J519">
        <v>2.4526101602551299E-2</v>
      </c>
      <c r="K519">
        <v>-8.7730181701885929E-3</v>
      </c>
      <c r="L519">
        <v>1.8655603596545931</v>
      </c>
    </row>
    <row r="520" spans="1:12">
      <c r="A520" t="s">
        <v>258</v>
      </c>
      <c r="B520" t="s">
        <v>271</v>
      </c>
      <c r="C520">
        <v>23027</v>
      </c>
      <c r="D520" t="s">
        <v>136</v>
      </c>
      <c r="E520">
        <v>888</v>
      </c>
      <c r="F520" t="s">
        <v>88</v>
      </c>
      <c r="G520" t="s">
        <v>97</v>
      </c>
      <c r="H520">
        <v>1</v>
      </c>
      <c r="I520">
        <v>2.162620652643866</v>
      </c>
      <c r="K520">
        <v>2.162620652643866</v>
      </c>
      <c r="L520">
        <v>2.162620652643866</v>
      </c>
    </row>
    <row r="521" spans="1:12">
      <c r="A521" t="s">
        <v>258</v>
      </c>
      <c r="B521" t="s">
        <v>271</v>
      </c>
      <c r="C521">
        <v>23027</v>
      </c>
      <c r="D521" t="s">
        <v>136</v>
      </c>
      <c r="E521">
        <v>888</v>
      </c>
      <c r="F521" t="s">
        <v>88</v>
      </c>
      <c r="G521" t="s">
        <v>98</v>
      </c>
      <c r="H521">
        <v>380</v>
      </c>
      <c r="I521">
        <v>0.88607068762004815</v>
      </c>
      <c r="J521">
        <v>2.6272293740889709E-2</v>
      </c>
      <c r="K521">
        <v>-8.7730181701885929E-3</v>
      </c>
      <c r="L521">
        <v>2.043701519203569</v>
      </c>
    </row>
    <row r="522" spans="1:12">
      <c r="A522" t="s">
        <v>258</v>
      </c>
      <c r="B522" t="s">
        <v>271</v>
      </c>
      <c r="C522">
        <v>23027</v>
      </c>
      <c r="D522" t="s">
        <v>136</v>
      </c>
      <c r="E522">
        <v>888</v>
      </c>
      <c r="F522" t="s">
        <v>88</v>
      </c>
      <c r="G522" t="s">
        <v>99</v>
      </c>
      <c r="H522">
        <v>1</v>
      </c>
      <c r="I522">
        <v>0.87455342610494957</v>
      </c>
      <c r="K522">
        <v>0.87455342610494957</v>
      </c>
      <c r="L522">
        <v>0.87455342610494957</v>
      </c>
    </row>
    <row r="523" spans="1:12">
      <c r="A523" t="s">
        <v>258</v>
      </c>
      <c r="B523" t="s">
        <v>271</v>
      </c>
      <c r="C523">
        <v>23027</v>
      </c>
      <c r="D523" t="s">
        <v>136</v>
      </c>
      <c r="E523">
        <v>888</v>
      </c>
      <c r="F523" t="s">
        <v>88</v>
      </c>
      <c r="G523" t="s">
        <v>100</v>
      </c>
      <c r="H523">
        <v>380</v>
      </c>
      <c r="I523">
        <v>0.51191744772852255</v>
      </c>
      <c r="J523">
        <v>1.4653575254980169E-2</v>
      </c>
      <c r="K523">
        <v>-8.7730181701885929E-3</v>
      </c>
      <c r="L523">
        <v>1.144849123868414</v>
      </c>
    </row>
    <row r="524" spans="1:12">
      <c r="A524" t="s">
        <v>258</v>
      </c>
      <c r="B524" t="s">
        <v>271</v>
      </c>
      <c r="C524">
        <v>23027</v>
      </c>
      <c r="D524" t="s">
        <v>136</v>
      </c>
      <c r="E524">
        <v>888</v>
      </c>
      <c r="F524" t="s">
        <v>88</v>
      </c>
      <c r="G524" t="s">
        <v>101</v>
      </c>
      <c r="H524">
        <v>1</v>
      </c>
      <c r="I524">
        <v>1.4811403152359519</v>
      </c>
      <c r="K524">
        <v>1.4811403152359519</v>
      </c>
      <c r="L524">
        <v>1.4811403152359519</v>
      </c>
    </row>
    <row r="525" spans="1:12">
      <c r="A525" t="s">
        <v>258</v>
      </c>
      <c r="B525" t="s">
        <v>271</v>
      </c>
      <c r="C525">
        <v>23027</v>
      </c>
      <c r="D525" t="s">
        <v>136</v>
      </c>
      <c r="E525">
        <v>888</v>
      </c>
      <c r="F525" t="s">
        <v>88</v>
      </c>
      <c r="G525" t="s">
        <v>102</v>
      </c>
      <c r="H525">
        <v>380</v>
      </c>
      <c r="I525">
        <v>0.65800912134329159</v>
      </c>
      <c r="J525">
        <v>1.8651418242076119E-2</v>
      </c>
      <c r="K525">
        <v>-8.7730181701885929E-3</v>
      </c>
      <c r="L525">
        <v>1.3307585483821629</v>
      </c>
    </row>
    <row r="526" spans="1:12">
      <c r="A526" t="s">
        <v>258</v>
      </c>
      <c r="B526" t="s">
        <v>271</v>
      </c>
      <c r="C526">
        <v>23027</v>
      </c>
      <c r="D526" t="s">
        <v>136</v>
      </c>
      <c r="E526">
        <v>888</v>
      </c>
      <c r="F526" t="s">
        <v>88</v>
      </c>
      <c r="G526" t="s">
        <v>103</v>
      </c>
      <c r="H526">
        <v>1</v>
      </c>
      <c r="I526">
        <v>1.6543550553835</v>
      </c>
      <c r="K526">
        <v>1.6543550553835</v>
      </c>
      <c r="L526">
        <v>1.6543550553835</v>
      </c>
    </row>
    <row r="527" spans="1:12">
      <c r="A527" t="s">
        <v>258</v>
      </c>
      <c r="B527" t="s">
        <v>271</v>
      </c>
      <c r="C527">
        <v>23027</v>
      </c>
      <c r="D527" t="s">
        <v>136</v>
      </c>
      <c r="E527">
        <v>888</v>
      </c>
      <c r="F527" t="s">
        <v>88</v>
      </c>
      <c r="G527" t="s">
        <v>104</v>
      </c>
      <c r="H527">
        <v>380</v>
      </c>
      <c r="I527">
        <v>0.70496640746280725</v>
      </c>
      <c r="J527">
        <v>2.0170449474549171E-2</v>
      </c>
      <c r="K527">
        <v>-8.7730181701885929E-3</v>
      </c>
      <c r="L527">
        <v>1.5220772504857041</v>
      </c>
    </row>
    <row r="528" spans="1:12">
      <c r="A528" t="s">
        <v>258</v>
      </c>
      <c r="B528" t="s">
        <v>271</v>
      </c>
      <c r="C528">
        <v>23027</v>
      </c>
      <c r="D528" t="s">
        <v>136</v>
      </c>
      <c r="E528">
        <v>888</v>
      </c>
      <c r="F528" t="s">
        <v>88</v>
      </c>
      <c r="G528" t="s">
        <v>105</v>
      </c>
      <c r="H528">
        <v>1</v>
      </c>
      <c r="I528">
        <v>1.8335971515592211</v>
      </c>
      <c r="K528">
        <v>1.8335971515592211</v>
      </c>
      <c r="L528">
        <v>1.8335971515592211</v>
      </c>
    </row>
    <row r="529" spans="1:12">
      <c r="A529" t="s">
        <v>258</v>
      </c>
      <c r="B529" t="s">
        <v>271</v>
      </c>
      <c r="C529">
        <v>23027</v>
      </c>
      <c r="D529" t="s">
        <v>136</v>
      </c>
      <c r="E529">
        <v>888</v>
      </c>
      <c r="F529" t="s">
        <v>88</v>
      </c>
      <c r="G529" t="s">
        <v>106</v>
      </c>
      <c r="H529">
        <v>380</v>
      </c>
      <c r="I529">
        <v>0.75179131459576998</v>
      </c>
      <c r="J529">
        <v>2.174444667225256E-2</v>
      </c>
      <c r="K529">
        <v>-8.7730181701885929E-3</v>
      </c>
      <c r="L529">
        <v>1.7210945067660539</v>
      </c>
    </row>
    <row r="530" spans="1:12">
      <c r="A530" t="s">
        <v>258</v>
      </c>
      <c r="B530" t="s">
        <v>271</v>
      </c>
      <c r="C530">
        <v>23027</v>
      </c>
      <c r="D530" t="s">
        <v>136</v>
      </c>
      <c r="E530">
        <v>888</v>
      </c>
      <c r="F530" t="s">
        <v>88</v>
      </c>
      <c r="G530" t="s">
        <v>107</v>
      </c>
      <c r="H530">
        <v>1</v>
      </c>
      <c r="I530">
        <v>1.994316168614368</v>
      </c>
      <c r="K530">
        <v>1.994316168614368</v>
      </c>
      <c r="L530">
        <v>1.994316168614368</v>
      </c>
    </row>
    <row r="531" spans="1:12">
      <c r="A531" t="s">
        <v>258</v>
      </c>
      <c r="B531" t="s">
        <v>271</v>
      </c>
      <c r="C531">
        <v>23027</v>
      </c>
      <c r="D531" t="s">
        <v>136</v>
      </c>
      <c r="E531">
        <v>888</v>
      </c>
      <c r="F531" t="s">
        <v>88</v>
      </c>
      <c r="G531" t="s">
        <v>108</v>
      </c>
      <c r="H531">
        <v>380</v>
      </c>
      <c r="I531">
        <v>0.80526447197588047</v>
      </c>
      <c r="J531">
        <v>2.3474214212853329E-2</v>
      </c>
      <c r="K531">
        <v>-8.7730181701885929E-3</v>
      </c>
      <c r="L531">
        <v>1.91040918111844</v>
      </c>
    </row>
    <row r="532" spans="1:12">
      <c r="A532" t="s">
        <v>258</v>
      </c>
      <c r="B532" t="s">
        <v>271</v>
      </c>
      <c r="C532">
        <v>23027</v>
      </c>
      <c r="D532" t="s">
        <v>136</v>
      </c>
      <c r="E532">
        <v>888</v>
      </c>
      <c r="F532" t="s">
        <v>88</v>
      </c>
      <c r="G532" t="s">
        <v>109</v>
      </c>
      <c r="H532">
        <v>1</v>
      </c>
      <c r="I532">
        <v>0.75628625315475595</v>
      </c>
      <c r="K532">
        <v>0.75628625315475595</v>
      </c>
      <c r="L532">
        <v>0.75628625315475595</v>
      </c>
    </row>
    <row r="533" spans="1:12">
      <c r="A533" t="s">
        <v>258</v>
      </c>
      <c r="B533" t="s">
        <v>271</v>
      </c>
      <c r="C533">
        <v>23027</v>
      </c>
      <c r="D533" t="s">
        <v>136</v>
      </c>
      <c r="E533">
        <v>888</v>
      </c>
      <c r="F533" t="s">
        <v>88</v>
      </c>
      <c r="G533" t="s">
        <v>110</v>
      </c>
      <c r="H533">
        <v>380</v>
      </c>
      <c r="I533">
        <v>0.44793693289111752</v>
      </c>
      <c r="J533">
        <v>1.2224786234514239E-2</v>
      </c>
      <c r="K533">
        <v>-8.7730181701885929E-3</v>
      </c>
      <c r="L533">
        <v>0.87643084791607573</v>
      </c>
    </row>
    <row r="534" spans="1:12">
      <c r="A534" t="s">
        <v>258</v>
      </c>
      <c r="B534" t="s">
        <v>256</v>
      </c>
      <c r="C534">
        <v>23029</v>
      </c>
      <c r="D534" t="s">
        <v>136</v>
      </c>
      <c r="E534">
        <v>888</v>
      </c>
      <c r="F534" t="s">
        <v>88</v>
      </c>
      <c r="G534" t="s">
        <v>89</v>
      </c>
      <c r="H534">
        <v>1</v>
      </c>
      <c r="I534">
        <v>1.262552559609021</v>
      </c>
      <c r="K534">
        <v>1.262552559609021</v>
      </c>
      <c r="L534">
        <v>1.262552559609021</v>
      </c>
    </row>
    <row r="535" spans="1:12">
      <c r="A535" t="s">
        <v>258</v>
      </c>
      <c r="B535" t="s">
        <v>256</v>
      </c>
      <c r="C535">
        <v>23029</v>
      </c>
      <c r="D535" t="s">
        <v>136</v>
      </c>
      <c r="E535">
        <v>888</v>
      </c>
      <c r="F535" t="s">
        <v>88</v>
      </c>
      <c r="G535" t="s">
        <v>90</v>
      </c>
      <c r="H535">
        <v>380</v>
      </c>
      <c r="I535">
        <v>0.6221028649950332</v>
      </c>
      <c r="J535">
        <v>1.870946405594065E-2</v>
      </c>
      <c r="K535">
        <v>-8.7730181701885929E-3</v>
      </c>
      <c r="L535">
        <v>1.408805272785155</v>
      </c>
    </row>
    <row r="536" spans="1:12">
      <c r="A536" t="s">
        <v>258</v>
      </c>
      <c r="B536" t="s">
        <v>256</v>
      </c>
      <c r="C536">
        <v>23029</v>
      </c>
      <c r="D536" t="s">
        <v>136</v>
      </c>
      <c r="E536">
        <v>888</v>
      </c>
      <c r="F536" t="s">
        <v>88</v>
      </c>
      <c r="G536" t="s">
        <v>91</v>
      </c>
      <c r="H536">
        <v>1</v>
      </c>
      <c r="I536">
        <v>1.6657829638308219</v>
      </c>
      <c r="K536">
        <v>1.6657829638308219</v>
      </c>
      <c r="L536">
        <v>1.6657829638308219</v>
      </c>
    </row>
    <row r="537" spans="1:12">
      <c r="A537" t="s">
        <v>258</v>
      </c>
      <c r="B537" t="s">
        <v>256</v>
      </c>
      <c r="C537">
        <v>23029</v>
      </c>
      <c r="D537" t="s">
        <v>136</v>
      </c>
      <c r="E537">
        <v>888</v>
      </c>
      <c r="F537" t="s">
        <v>88</v>
      </c>
      <c r="G537" t="s">
        <v>92</v>
      </c>
      <c r="H537">
        <v>380</v>
      </c>
      <c r="I537">
        <v>0.73809035616029517</v>
      </c>
      <c r="J537">
        <v>2.1424837263334572E-2</v>
      </c>
      <c r="K537">
        <v>-8.7730181701885929E-3</v>
      </c>
      <c r="L537">
        <v>1.6100671716466211</v>
      </c>
    </row>
    <row r="538" spans="1:12">
      <c r="A538" t="s">
        <v>258</v>
      </c>
      <c r="B538" t="s">
        <v>256</v>
      </c>
      <c r="C538">
        <v>23029</v>
      </c>
      <c r="D538" t="s">
        <v>136</v>
      </c>
      <c r="E538">
        <v>888</v>
      </c>
      <c r="F538" t="s">
        <v>88</v>
      </c>
      <c r="G538" t="s">
        <v>93</v>
      </c>
      <c r="H538">
        <v>1</v>
      </c>
      <c r="I538">
        <v>1.8471550769513501</v>
      </c>
      <c r="K538">
        <v>1.8471550769513501</v>
      </c>
      <c r="L538">
        <v>1.8471550769513501</v>
      </c>
    </row>
    <row r="539" spans="1:12">
      <c r="A539" t="s">
        <v>258</v>
      </c>
      <c r="B539" t="s">
        <v>256</v>
      </c>
      <c r="C539">
        <v>23029</v>
      </c>
      <c r="D539" t="s">
        <v>136</v>
      </c>
      <c r="E539">
        <v>888</v>
      </c>
      <c r="F539" t="s">
        <v>88</v>
      </c>
      <c r="G539" t="s">
        <v>94</v>
      </c>
      <c r="H539">
        <v>380</v>
      </c>
      <c r="I539">
        <v>0.78535142063030428</v>
      </c>
      <c r="J539">
        <v>2.295381366740307E-2</v>
      </c>
      <c r="K539">
        <v>-8.7730181701885929E-3</v>
      </c>
      <c r="L539">
        <v>1.698535216090602</v>
      </c>
    </row>
    <row r="540" spans="1:12">
      <c r="A540" t="s">
        <v>258</v>
      </c>
      <c r="B540" t="s">
        <v>256</v>
      </c>
      <c r="C540">
        <v>23029</v>
      </c>
      <c r="D540" t="s">
        <v>136</v>
      </c>
      <c r="E540">
        <v>888</v>
      </c>
      <c r="F540" t="s">
        <v>88</v>
      </c>
      <c r="G540" t="s">
        <v>95</v>
      </c>
      <c r="H540">
        <v>1</v>
      </c>
      <c r="I540">
        <v>2.0076671986111569</v>
      </c>
      <c r="K540">
        <v>2.0076671986111569</v>
      </c>
      <c r="L540">
        <v>2.0076671986111569</v>
      </c>
    </row>
    <row r="541" spans="1:12">
      <c r="A541" t="s">
        <v>258</v>
      </c>
      <c r="B541" t="s">
        <v>256</v>
      </c>
      <c r="C541">
        <v>23029</v>
      </c>
      <c r="D541" t="s">
        <v>136</v>
      </c>
      <c r="E541">
        <v>888</v>
      </c>
      <c r="F541" t="s">
        <v>88</v>
      </c>
      <c r="G541" t="s">
        <v>96</v>
      </c>
      <c r="H541">
        <v>380</v>
      </c>
      <c r="I541">
        <v>0.8324300603158461</v>
      </c>
      <c r="J541">
        <v>2.4526101602551299E-2</v>
      </c>
      <c r="K541">
        <v>-8.7730181701885929E-3</v>
      </c>
      <c r="L541">
        <v>1.8655603596545931</v>
      </c>
    </row>
    <row r="542" spans="1:12">
      <c r="A542" t="s">
        <v>258</v>
      </c>
      <c r="B542" t="s">
        <v>256</v>
      </c>
      <c r="C542">
        <v>23029</v>
      </c>
      <c r="D542" t="s">
        <v>136</v>
      </c>
      <c r="E542">
        <v>888</v>
      </c>
      <c r="F542" t="s">
        <v>88</v>
      </c>
      <c r="G542" t="s">
        <v>97</v>
      </c>
      <c r="H542">
        <v>1</v>
      </c>
      <c r="I542">
        <v>2.162620652643866</v>
      </c>
      <c r="K542">
        <v>2.162620652643866</v>
      </c>
      <c r="L542">
        <v>2.162620652643866</v>
      </c>
    </row>
    <row r="543" spans="1:12">
      <c r="A543" t="s">
        <v>258</v>
      </c>
      <c r="B543" t="s">
        <v>256</v>
      </c>
      <c r="C543">
        <v>23029</v>
      </c>
      <c r="D543" t="s">
        <v>136</v>
      </c>
      <c r="E543">
        <v>888</v>
      </c>
      <c r="F543" t="s">
        <v>88</v>
      </c>
      <c r="G543" t="s">
        <v>98</v>
      </c>
      <c r="H543">
        <v>380</v>
      </c>
      <c r="I543">
        <v>0.88607068762004815</v>
      </c>
      <c r="J543">
        <v>2.6272293740889709E-2</v>
      </c>
      <c r="K543">
        <v>-8.7730181701885929E-3</v>
      </c>
      <c r="L543">
        <v>2.043701519203569</v>
      </c>
    </row>
    <row r="544" spans="1:12">
      <c r="A544" t="s">
        <v>258</v>
      </c>
      <c r="B544" t="s">
        <v>256</v>
      </c>
      <c r="C544">
        <v>23029</v>
      </c>
      <c r="D544" t="s">
        <v>136</v>
      </c>
      <c r="E544">
        <v>888</v>
      </c>
      <c r="F544" t="s">
        <v>88</v>
      </c>
      <c r="G544" t="s">
        <v>99</v>
      </c>
      <c r="H544">
        <v>1</v>
      </c>
      <c r="I544">
        <v>0.87455342610494957</v>
      </c>
      <c r="K544">
        <v>0.87455342610494957</v>
      </c>
      <c r="L544">
        <v>0.87455342610494957</v>
      </c>
    </row>
    <row r="545" spans="1:12">
      <c r="A545" t="s">
        <v>258</v>
      </c>
      <c r="B545" t="s">
        <v>256</v>
      </c>
      <c r="C545">
        <v>23029</v>
      </c>
      <c r="D545" t="s">
        <v>136</v>
      </c>
      <c r="E545">
        <v>888</v>
      </c>
      <c r="F545" t="s">
        <v>88</v>
      </c>
      <c r="G545" t="s">
        <v>100</v>
      </c>
      <c r="H545">
        <v>380</v>
      </c>
      <c r="I545">
        <v>0.51191744772852255</v>
      </c>
      <c r="J545">
        <v>1.4653575254980169E-2</v>
      </c>
      <c r="K545">
        <v>-8.7730181701885929E-3</v>
      </c>
      <c r="L545">
        <v>1.144849123868414</v>
      </c>
    </row>
    <row r="546" spans="1:12">
      <c r="A546" t="s">
        <v>258</v>
      </c>
      <c r="B546" t="s">
        <v>256</v>
      </c>
      <c r="C546">
        <v>23029</v>
      </c>
      <c r="D546" t="s">
        <v>136</v>
      </c>
      <c r="E546">
        <v>888</v>
      </c>
      <c r="F546" t="s">
        <v>88</v>
      </c>
      <c r="G546" t="s">
        <v>101</v>
      </c>
      <c r="H546">
        <v>1</v>
      </c>
      <c r="I546">
        <v>1.4811403152359519</v>
      </c>
      <c r="K546">
        <v>1.4811403152359519</v>
      </c>
      <c r="L546">
        <v>1.4811403152359519</v>
      </c>
    </row>
    <row r="547" spans="1:12">
      <c r="A547" t="s">
        <v>258</v>
      </c>
      <c r="B547" t="s">
        <v>256</v>
      </c>
      <c r="C547">
        <v>23029</v>
      </c>
      <c r="D547" t="s">
        <v>136</v>
      </c>
      <c r="E547">
        <v>888</v>
      </c>
      <c r="F547" t="s">
        <v>88</v>
      </c>
      <c r="G547" t="s">
        <v>102</v>
      </c>
      <c r="H547">
        <v>380</v>
      </c>
      <c r="I547">
        <v>0.65800912134329159</v>
      </c>
      <c r="J547">
        <v>1.8651418242076119E-2</v>
      </c>
      <c r="K547">
        <v>-8.7730181701885929E-3</v>
      </c>
      <c r="L547">
        <v>1.3307585483821629</v>
      </c>
    </row>
    <row r="548" spans="1:12">
      <c r="A548" t="s">
        <v>258</v>
      </c>
      <c r="B548" t="s">
        <v>256</v>
      </c>
      <c r="C548">
        <v>23029</v>
      </c>
      <c r="D548" t="s">
        <v>136</v>
      </c>
      <c r="E548">
        <v>888</v>
      </c>
      <c r="F548" t="s">
        <v>88</v>
      </c>
      <c r="G548" t="s">
        <v>103</v>
      </c>
      <c r="H548">
        <v>1</v>
      </c>
      <c r="I548">
        <v>1.6543550553835</v>
      </c>
      <c r="K548">
        <v>1.6543550553835</v>
      </c>
      <c r="L548">
        <v>1.6543550553835</v>
      </c>
    </row>
    <row r="549" spans="1:12">
      <c r="A549" t="s">
        <v>258</v>
      </c>
      <c r="B549" t="s">
        <v>256</v>
      </c>
      <c r="C549">
        <v>23029</v>
      </c>
      <c r="D549" t="s">
        <v>136</v>
      </c>
      <c r="E549">
        <v>888</v>
      </c>
      <c r="F549" t="s">
        <v>88</v>
      </c>
      <c r="G549" t="s">
        <v>104</v>
      </c>
      <c r="H549">
        <v>380</v>
      </c>
      <c r="I549">
        <v>0.70496640746280725</v>
      </c>
      <c r="J549">
        <v>2.0170449474549171E-2</v>
      </c>
      <c r="K549">
        <v>-8.7730181701885929E-3</v>
      </c>
      <c r="L549">
        <v>1.5220772504857041</v>
      </c>
    </row>
    <row r="550" spans="1:12">
      <c r="A550" t="s">
        <v>258</v>
      </c>
      <c r="B550" t="s">
        <v>256</v>
      </c>
      <c r="C550">
        <v>23029</v>
      </c>
      <c r="D550" t="s">
        <v>136</v>
      </c>
      <c r="E550">
        <v>888</v>
      </c>
      <c r="F550" t="s">
        <v>88</v>
      </c>
      <c r="G550" t="s">
        <v>105</v>
      </c>
      <c r="H550">
        <v>1</v>
      </c>
      <c r="I550">
        <v>1.8335971515592211</v>
      </c>
      <c r="K550">
        <v>1.8335971515592211</v>
      </c>
      <c r="L550">
        <v>1.8335971515592211</v>
      </c>
    </row>
    <row r="551" spans="1:12">
      <c r="A551" t="s">
        <v>258</v>
      </c>
      <c r="B551" t="s">
        <v>256</v>
      </c>
      <c r="C551">
        <v>23029</v>
      </c>
      <c r="D551" t="s">
        <v>136</v>
      </c>
      <c r="E551">
        <v>888</v>
      </c>
      <c r="F551" t="s">
        <v>88</v>
      </c>
      <c r="G551" t="s">
        <v>106</v>
      </c>
      <c r="H551">
        <v>380</v>
      </c>
      <c r="I551">
        <v>0.75179131459576998</v>
      </c>
      <c r="J551">
        <v>2.174444667225256E-2</v>
      </c>
      <c r="K551">
        <v>-8.7730181701885929E-3</v>
      </c>
      <c r="L551">
        <v>1.7210945067660539</v>
      </c>
    </row>
    <row r="552" spans="1:12">
      <c r="A552" t="s">
        <v>258</v>
      </c>
      <c r="B552" t="s">
        <v>256</v>
      </c>
      <c r="C552">
        <v>23029</v>
      </c>
      <c r="D552" t="s">
        <v>136</v>
      </c>
      <c r="E552">
        <v>888</v>
      </c>
      <c r="F552" t="s">
        <v>88</v>
      </c>
      <c r="G552" t="s">
        <v>107</v>
      </c>
      <c r="H552">
        <v>1</v>
      </c>
      <c r="I552">
        <v>1.994316168614368</v>
      </c>
      <c r="K552">
        <v>1.994316168614368</v>
      </c>
      <c r="L552">
        <v>1.994316168614368</v>
      </c>
    </row>
    <row r="553" spans="1:12">
      <c r="A553" t="s">
        <v>258</v>
      </c>
      <c r="B553" t="s">
        <v>256</v>
      </c>
      <c r="C553">
        <v>23029</v>
      </c>
      <c r="D553" t="s">
        <v>136</v>
      </c>
      <c r="E553">
        <v>888</v>
      </c>
      <c r="F553" t="s">
        <v>88</v>
      </c>
      <c r="G553" t="s">
        <v>108</v>
      </c>
      <c r="H553">
        <v>380</v>
      </c>
      <c r="I553">
        <v>0.80526447197588047</v>
      </c>
      <c r="J553">
        <v>2.3474214212853329E-2</v>
      </c>
      <c r="K553">
        <v>-8.7730181701885929E-3</v>
      </c>
      <c r="L553">
        <v>1.91040918111844</v>
      </c>
    </row>
    <row r="554" spans="1:12">
      <c r="A554" t="s">
        <v>258</v>
      </c>
      <c r="B554" t="s">
        <v>256</v>
      </c>
      <c r="C554">
        <v>23029</v>
      </c>
      <c r="D554" t="s">
        <v>136</v>
      </c>
      <c r="E554">
        <v>888</v>
      </c>
      <c r="F554" t="s">
        <v>88</v>
      </c>
      <c r="G554" t="s">
        <v>109</v>
      </c>
      <c r="H554">
        <v>1</v>
      </c>
      <c r="I554">
        <v>0.75628625315475595</v>
      </c>
      <c r="K554">
        <v>0.75628625315475595</v>
      </c>
      <c r="L554">
        <v>0.75628625315475595</v>
      </c>
    </row>
    <row r="555" spans="1:12">
      <c r="A555" t="s">
        <v>258</v>
      </c>
      <c r="B555" t="s">
        <v>256</v>
      </c>
      <c r="C555">
        <v>23029</v>
      </c>
      <c r="D555" t="s">
        <v>136</v>
      </c>
      <c r="E555">
        <v>888</v>
      </c>
      <c r="F555" t="s">
        <v>88</v>
      </c>
      <c r="G555" t="s">
        <v>110</v>
      </c>
      <c r="H555">
        <v>380</v>
      </c>
      <c r="I555">
        <v>0.44793693289111752</v>
      </c>
      <c r="J555">
        <v>1.2224786234514239E-2</v>
      </c>
      <c r="K555">
        <v>-8.7730181701885929E-3</v>
      </c>
      <c r="L555">
        <v>0.87643084791607573</v>
      </c>
    </row>
    <row r="556" spans="1:12">
      <c r="A556" t="s">
        <v>258</v>
      </c>
      <c r="B556" t="s">
        <v>272</v>
      </c>
      <c r="C556">
        <v>23031</v>
      </c>
      <c r="D556" t="s">
        <v>136</v>
      </c>
      <c r="E556">
        <v>888</v>
      </c>
      <c r="F556" t="s">
        <v>88</v>
      </c>
      <c r="G556" t="s">
        <v>89</v>
      </c>
      <c r="H556">
        <v>1</v>
      </c>
      <c r="I556">
        <v>1.262552559609021</v>
      </c>
      <c r="K556">
        <v>1.262552559609021</v>
      </c>
      <c r="L556">
        <v>1.262552559609021</v>
      </c>
    </row>
    <row r="557" spans="1:12">
      <c r="A557" t="s">
        <v>258</v>
      </c>
      <c r="B557" t="s">
        <v>272</v>
      </c>
      <c r="C557">
        <v>23031</v>
      </c>
      <c r="D557" t="s">
        <v>136</v>
      </c>
      <c r="E557">
        <v>888</v>
      </c>
      <c r="F557" t="s">
        <v>88</v>
      </c>
      <c r="G557" t="s">
        <v>90</v>
      </c>
      <c r="H557">
        <v>380</v>
      </c>
      <c r="I557">
        <v>0.6221028649950332</v>
      </c>
      <c r="J557">
        <v>1.870946405594065E-2</v>
      </c>
      <c r="K557">
        <v>-8.7730181701885929E-3</v>
      </c>
      <c r="L557">
        <v>1.408805272785155</v>
      </c>
    </row>
    <row r="558" spans="1:12">
      <c r="A558" t="s">
        <v>258</v>
      </c>
      <c r="B558" t="s">
        <v>272</v>
      </c>
      <c r="C558">
        <v>23031</v>
      </c>
      <c r="D558" t="s">
        <v>136</v>
      </c>
      <c r="E558">
        <v>888</v>
      </c>
      <c r="F558" t="s">
        <v>88</v>
      </c>
      <c r="G558" t="s">
        <v>91</v>
      </c>
      <c r="H558">
        <v>1</v>
      </c>
      <c r="I558">
        <v>1.6657829638308219</v>
      </c>
      <c r="K558">
        <v>1.6657829638308219</v>
      </c>
      <c r="L558">
        <v>1.6657829638308219</v>
      </c>
    </row>
    <row r="559" spans="1:12">
      <c r="A559" t="s">
        <v>258</v>
      </c>
      <c r="B559" t="s">
        <v>272</v>
      </c>
      <c r="C559">
        <v>23031</v>
      </c>
      <c r="D559" t="s">
        <v>136</v>
      </c>
      <c r="E559">
        <v>888</v>
      </c>
      <c r="F559" t="s">
        <v>88</v>
      </c>
      <c r="G559" t="s">
        <v>92</v>
      </c>
      <c r="H559">
        <v>380</v>
      </c>
      <c r="I559">
        <v>0.73809035616029517</v>
      </c>
      <c r="J559">
        <v>2.1424837263334572E-2</v>
      </c>
      <c r="K559">
        <v>-8.7730181701885929E-3</v>
      </c>
      <c r="L559">
        <v>1.6100671716466211</v>
      </c>
    </row>
    <row r="560" spans="1:12">
      <c r="A560" t="s">
        <v>258</v>
      </c>
      <c r="B560" t="s">
        <v>272</v>
      </c>
      <c r="C560">
        <v>23031</v>
      </c>
      <c r="D560" t="s">
        <v>136</v>
      </c>
      <c r="E560">
        <v>888</v>
      </c>
      <c r="F560" t="s">
        <v>88</v>
      </c>
      <c r="G560" t="s">
        <v>93</v>
      </c>
      <c r="H560">
        <v>1</v>
      </c>
      <c r="I560">
        <v>1.8471550769513501</v>
      </c>
      <c r="K560">
        <v>1.8471550769513501</v>
      </c>
      <c r="L560">
        <v>1.8471550769513501</v>
      </c>
    </row>
    <row r="561" spans="1:12">
      <c r="A561" t="s">
        <v>258</v>
      </c>
      <c r="B561" t="s">
        <v>272</v>
      </c>
      <c r="C561">
        <v>23031</v>
      </c>
      <c r="D561" t="s">
        <v>136</v>
      </c>
      <c r="E561">
        <v>888</v>
      </c>
      <c r="F561" t="s">
        <v>88</v>
      </c>
      <c r="G561" t="s">
        <v>94</v>
      </c>
      <c r="H561">
        <v>380</v>
      </c>
      <c r="I561">
        <v>0.78535142063030428</v>
      </c>
      <c r="J561">
        <v>2.295381366740307E-2</v>
      </c>
      <c r="K561">
        <v>-8.7730181701885929E-3</v>
      </c>
      <c r="L561">
        <v>1.698535216090602</v>
      </c>
    </row>
    <row r="562" spans="1:12">
      <c r="A562" t="s">
        <v>258</v>
      </c>
      <c r="B562" t="s">
        <v>272</v>
      </c>
      <c r="C562">
        <v>23031</v>
      </c>
      <c r="D562" t="s">
        <v>136</v>
      </c>
      <c r="E562">
        <v>888</v>
      </c>
      <c r="F562" t="s">
        <v>88</v>
      </c>
      <c r="G562" t="s">
        <v>95</v>
      </c>
      <c r="H562">
        <v>1</v>
      </c>
      <c r="I562">
        <v>2.0076671986111569</v>
      </c>
      <c r="K562">
        <v>2.0076671986111569</v>
      </c>
      <c r="L562">
        <v>2.0076671986111569</v>
      </c>
    </row>
    <row r="563" spans="1:12">
      <c r="A563" t="s">
        <v>258</v>
      </c>
      <c r="B563" t="s">
        <v>272</v>
      </c>
      <c r="C563">
        <v>23031</v>
      </c>
      <c r="D563" t="s">
        <v>136</v>
      </c>
      <c r="E563">
        <v>888</v>
      </c>
      <c r="F563" t="s">
        <v>88</v>
      </c>
      <c r="G563" t="s">
        <v>96</v>
      </c>
      <c r="H563">
        <v>380</v>
      </c>
      <c r="I563">
        <v>0.8324300603158461</v>
      </c>
      <c r="J563">
        <v>2.4526101602551299E-2</v>
      </c>
      <c r="K563">
        <v>-8.7730181701885929E-3</v>
      </c>
      <c r="L563">
        <v>1.8655603596545931</v>
      </c>
    </row>
    <row r="564" spans="1:12">
      <c r="A564" t="s">
        <v>258</v>
      </c>
      <c r="B564" t="s">
        <v>272</v>
      </c>
      <c r="C564">
        <v>23031</v>
      </c>
      <c r="D564" t="s">
        <v>136</v>
      </c>
      <c r="E564">
        <v>888</v>
      </c>
      <c r="F564" t="s">
        <v>88</v>
      </c>
      <c r="G564" t="s">
        <v>97</v>
      </c>
      <c r="H564">
        <v>1</v>
      </c>
      <c r="I564">
        <v>2.162620652643866</v>
      </c>
      <c r="K564">
        <v>2.162620652643866</v>
      </c>
      <c r="L564">
        <v>2.162620652643866</v>
      </c>
    </row>
    <row r="565" spans="1:12">
      <c r="A565" t="s">
        <v>258</v>
      </c>
      <c r="B565" t="s">
        <v>272</v>
      </c>
      <c r="C565">
        <v>23031</v>
      </c>
      <c r="D565" t="s">
        <v>136</v>
      </c>
      <c r="E565">
        <v>888</v>
      </c>
      <c r="F565" t="s">
        <v>88</v>
      </c>
      <c r="G565" t="s">
        <v>98</v>
      </c>
      <c r="H565">
        <v>380</v>
      </c>
      <c r="I565">
        <v>0.88607068762004815</v>
      </c>
      <c r="J565">
        <v>2.6272293740889709E-2</v>
      </c>
      <c r="K565">
        <v>-8.7730181701885929E-3</v>
      </c>
      <c r="L565">
        <v>2.043701519203569</v>
      </c>
    </row>
    <row r="566" spans="1:12">
      <c r="A566" t="s">
        <v>258</v>
      </c>
      <c r="B566" t="s">
        <v>272</v>
      </c>
      <c r="C566">
        <v>23031</v>
      </c>
      <c r="D566" t="s">
        <v>136</v>
      </c>
      <c r="E566">
        <v>888</v>
      </c>
      <c r="F566" t="s">
        <v>88</v>
      </c>
      <c r="G566" t="s">
        <v>99</v>
      </c>
      <c r="H566">
        <v>1</v>
      </c>
      <c r="I566">
        <v>0.87455342610494957</v>
      </c>
      <c r="K566">
        <v>0.87455342610494957</v>
      </c>
      <c r="L566">
        <v>0.87455342610494957</v>
      </c>
    </row>
    <row r="567" spans="1:12">
      <c r="A567" t="s">
        <v>258</v>
      </c>
      <c r="B567" t="s">
        <v>272</v>
      </c>
      <c r="C567">
        <v>23031</v>
      </c>
      <c r="D567" t="s">
        <v>136</v>
      </c>
      <c r="E567">
        <v>888</v>
      </c>
      <c r="F567" t="s">
        <v>88</v>
      </c>
      <c r="G567" t="s">
        <v>100</v>
      </c>
      <c r="H567">
        <v>380</v>
      </c>
      <c r="I567">
        <v>0.51191744772852255</v>
      </c>
      <c r="J567">
        <v>1.4653575254980169E-2</v>
      </c>
      <c r="K567">
        <v>-8.7730181701885929E-3</v>
      </c>
      <c r="L567">
        <v>1.144849123868414</v>
      </c>
    </row>
    <row r="568" spans="1:12">
      <c r="A568" t="s">
        <v>258</v>
      </c>
      <c r="B568" t="s">
        <v>272</v>
      </c>
      <c r="C568">
        <v>23031</v>
      </c>
      <c r="D568" t="s">
        <v>136</v>
      </c>
      <c r="E568">
        <v>888</v>
      </c>
      <c r="F568" t="s">
        <v>88</v>
      </c>
      <c r="G568" t="s">
        <v>101</v>
      </c>
      <c r="H568">
        <v>1</v>
      </c>
      <c r="I568">
        <v>1.4811403152359519</v>
      </c>
      <c r="K568">
        <v>1.4811403152359519</v>
      </c>
      <c r="L568">
        <v>1.4811403152359519</v>
      </c>
    </row>
    <row r="569" spans="1:12">
      <c r="A569" t="s">
        <v>258</v>
      </c>
      <c r="B569" t="s">
        <v>272</v>
      </c>
      <c r="C569">
        <v>23031</v>
      </c>
      <c r="D569" t="s">
        <v>136</v>
      </c>
      <c r="E569">
        <v>888</v>
      </c>
      <c r="F569" t="s">
        <v>88</v>
      </c>
      <c r="G569" t="s">
        <v>102</v>
      </c>
      <c r="H569">
        <v>380</v>
      </c>
      <c r="I569">
        <v>0.65800912134329159</v>
      </c>
      <c r="J569">
        <v>1.8651418242076119E-2</v>
      </c>
      <c r="K569">
        <v>-8.7730181701885929E-3</v>
      </c>
      <c r="L569">
        <v>1.3307585483821629</v>
      </c>
    </row>
    <row r="570" spans="1:12">
      <c r="A570" t="s">
        <v>258</v>
      </c>
      <c r="B570" t="s">
        <v>272</v>
      </c>
      <c r="C570">
        <v>23031</v>
      </c>
      <c r="D570" t="s">
        <v>136</v>
      </c>
      <c r="E570">
        <v>888</v>
      </c>
      <c r="F570" t="s">
        <v>88</v>
      </c>
      <c r="G570" t="s">
        <v>103</v>
      </c>
      <c r="H570">
        <v>1</v>
      </c>
      <c r="I570">
        <v>1.6543550553835</v>
      </c>
      <c r="K570">
        <v>1.6543550553835</v>
      </c>
      <c r="L570">
        <v>1.6543550553835</v>
      </c>
    </row>
    <row r="571" spans="1:12">
      <c r="A571" t="s">
        <v>258</v>
      </c>
      <c r="B571" t="s">
        <v>272</v>
      </c>
      <c r="C571">
        <v>23031</v>
      </c>
      <c r="D571" t="s">
        <v>136</v>
      </c>
      <c r="E571">
        <v>888</v>
      </c>
      <c r="F571" t="s">
        <v>88</v>
      </c>
      <c r="G571" t="s">
        <v>104</v>
      </c>
      <c r="H571">
        <v>380</v>
      </c>
      <c r="I571">
        <v>0.70496640746280725</v>
      </c>
      <c r="J571">
        <v>2.0170449474549171E-2</v>
      </c>
      <c r="K571">
        <v>-8.7730181701885929E-3</v>
      </c>
      <c r="L571">
        <v>1.5220772504857041</v>
      </c>
    </row>
    <row r="572" spans="1:12">
      <c r="A572" t="s">
        <v>258</v>
      </c>
      <c r="B572" t="s">
        <v>272</v>
      </c>
      <c r="C572">
        <v>23031</v>
      </c>
      <c r="D572" t="s">
        <v>136</v>
      </c>
      <c r="E572">
        <v>888</v>
      </c>
      <c r="F572" t="s">
        <v>88</v>
      </c>
      <c r="G572" t="s">
        <v>105</v>
      </c>
      <c r="H572">
        <v>1</v>
      </c>
      <c r="I572">
        <v>1.8335971515592211</v>
      </c>
      <c r="K572">
        <v>1.8335971515592211</v>
      </c>
      <c r="L572">
        <v>1.8335971515592211</v>
      </c>
    </row>
    <row r="573" spans="1:12">
      <c r="A573" t="s">
        <v>258</v>
      </c>
      <c r="B573" t="s">
        <v>272</v>
      </c>
      <c r="C573">
        <v>23031</v>
      </c>
      <c r="D573" t="s">
        <v>136</v>
      </c>
      <c r="E573">
        <v>888</v>
      </c>
      <c r="F573" t="s">
        <v>88</v>
      </c>
      <c r="G573" t="s">
        <v>106</v>
      </c>
      <c r="H573">
        <v>380</v>
      </c>
      <c r="I573">
        <v>0.75179131459576998</v>
      </c>
      <c r="J573">
        <v>2.174444667225256E-2</v>
      </c>
      <c r="K573">
        <v>-8.7730181701885929E-3</v>
      </c>
      <c r="L573">
        <v>1.7210945067660539</v>
      </c>
    </row>
    <row r="574" spans="1:12">
      <c r="A574" t="s">
        <v>258</v>
      </c>
      <c r="B574" t="s">
        <v>272</v>
      </c>
      <c r="C574">
        <v>23031</v>
      </c>
      <c r="D574" t="s">
        <v>136</v>
      </c>
      <c r="E574">
        <v>888</v>
      </c>
      <c r="F574" t="s">
        <v>88</v>
      </c>
      <c r="G574" t="s">
        <v>107</v>
      </c>
      <c r="H574">
        <v>1</v>
      </c>
      <c r="I574">
        <v>1.994316168614368</v>
      </c>
      <c r="K574">
        <v>1.994316168614368</v>
      </c>
      <c r="L574">
        <v>1.994316168614368</v>
      </c>
    </row>
    <row r="575" spans="1:12">
      <c r="A575" t="s">
        <v>258</v>
      </c>
      <c r="B575" t="s">
        <v>272</v>
      </c>
      <c r="C575">
        <v>23031</v>
      </c>
      <c r="D575" t="s">
        <v>136</v>
      </c>
      <c r="E575">
        <v>888</v>
      </c>
      <c r="F575" t="s">
        <v>88</v>
      </c>
      <c r="G575" t="s">
        <v>108</v>
      </c>
      <c r="H575">
        <v>380</v>
      </c>
      <c r="I575">
        <v>0.80526447197588047</v>
      </c>
      <c r="J575">
        <v>2.3474214212853329E-2</v>
      </c>
      <c r="K575">
        <v>-8.7730181701885929E-3</v>
      </c>
      <c r="L575">
        <v>1.91040918111844</v>
      </c>
    </row>
    <row r="576" spans="1:12">
      <c r="A576" t="s">
        <v>258</v>
      </c>
      <c r="B576" t="s">
        <v>272</v>
      </c>
      <c r="C576">
        <v>23031</v>
      </c>
      <c r="D576" t="s">
        <v>136</v>
      </c>
      <c r="E576">
        <v>888</v>
      </c>
      <c r="F576" t="s">
        <v>88</v>
      </c>
      <c r="G576" t="s">
        <v>109</v>
      </c>
      <c r="H576">
        <v>1</v>
      </c>
      <c r="I576">
        <v>0.75628625315475595</v>
      </c>
      <c r="K576">
        <v>0.75628625315475595</v>
      </c>
      <c r="L576">
        <v>0.75628625315475595</v>
      </c>
    </row>
    <row r="577" spans="1:12">
      <c r="A577" t="s">
        <v>258</v>
      </c>
      <c r="B577" t="s">
        <v>272</v>
      </c>
      <c r="C577">
        <v>23031</v>
      </c>
      <c r="D577" t="s">
        <v>136</v>
      </c>
      <c r="E577">
        <v>888</v>
      </c>
      <c r="F577" t="s">
        <v>88</v>
      </c>
      <c r="G577" t="s">
        <v>110</v>
      </c>
      <c r="H577">
        <v>380</v>
      </c>
      <c r="I577">
        <v>0.44793693289111752</v>
      </c>
      <c r="J577">
        <v>1.2224786234514239E-2</v>
      </c>
      <c r="K577">
        <v>-8.7730181701885929E-3</v>
      </c>
      <c r="L577">
        <v>0.87643084791607573</v>
      </c>
    </row>
    <row r="578" spans="1:12">
      <c r="A578" t="s">
        <v>258</v>
      </c>
      <c r="B578" t="s">
        <v>259</v>
      </c>
      <c r="C578">
        <v>23001</v>
      </c>
      <c r="D578" t="s">
        <v>136</v>
      </c>
      <c r="E578">
        <v>590</v>
      </c>
      <c r="F578" t="s">
        <v>111</v>
      </c>
      <c r="G578" t="s">
        <v>112</v>
      </c>
      <c r="H578">
        <v>1</v>
      </c>
      <c r="I578">
        <v>3.0256867089396469E-2</v>
      </c>
      <c r="K578">
        <v>-999</v>
      </c>
      <c r="L578">
        <v>-999</v>
      </c>
    </row>
    <row r="579" spans="1:12">
      <c r="A579" t="s">
        <v>258</v>
      </c>
      <c r="B579" t="s">
        <v>259</v>
      </c>
      <c r="C579">
        <v>23001</v>
      </c>
      <c r="D579" t="s">
        <v>136</v>
      </c>
      <c r="E579">
        <v>590</v>
      </c>
      <c r="F579" t="s">
        <v>111</v>
      </c>
      <c r="G579" t="s">
        <v>113</v>
      </c>
      <c r="H579">
        <v>380</v>
      </c>
      <c r="I579">
        <v>-3.9443844880438124E-3</v>
      </c>
      <c r="J579">
        <v>8.6782469160353465E-4</v>
      </c>
      <c r="K579">
        <v>-999</v>
      </c>
      <c r="L579">
        <v>-999</v>
      </c>
    </row>
    <row r="580" spans="1:12">
      <c r="A580" t="s">
        <v>258</v>
      </c>
      <c r="B580" t="s">
        <v>259</v>
      </c>
      <c r="C580">
        <v>23001</v>
      </c>
      <c r="D580" t="s">
        <v>136</v>
      </c>
      <c r="E580">
        <v>590</v>
      </c>
      <c r="F580" t="s">
        <v>111</v>
      </c>
      <c r="G580" t="s">
        <v>114</v>
      </c>
      <c r="H580">
        <v>1</v>
      </c>
      <c r="I580">
        <v>0.68588171635683648</v>
      </c>
      <c r="K580">
        <v>0.68588171635683648</v>
      </c>
      <c r="L580">
        <v>0.68588171635683648</v>
      </c>
    </row>
    <row r="581" spans="1:12">
      <c r="A581" t="s">
        <v>258</v>
      </c>
      <c r="B581" t="s">
        <v>259</v>
      </c>
      <c r="C581">
        <v>23001</v>
      </c>
      <c r="D581" t="s">
        <v>136</v>
      </c>
      <c r="E581">
        <v>590</v>
      </c>
      <c r="F581" t="s">
        <v>111</v>
      </c>
      <c r="G581" t="s">
        <v>115</v>
      </c>
      <c r="H581">
        <v>380</v>
      </c>
      <c r="I581">
        <v>0.1275415283478693</v>
      </c>
      <c r="J581">
        <v>5.1025182698056972E-3</v>
      </c>
      <c r="K581">
        <v>-0.11399476689849471</v>
      </c>
      <c r="L581">
        <v>0.53897282199647067</v>
      </c>
    </row>
    <row r="582" spans="1:12">
      <c r="A582" t="s">
        <v>258</v>
      </c>
      <c r="B582" t="s">
        <v>259</v>
      </c>
      <c r="C582">
        <v>23001</v>
      </c>
      <c r="D582" t="s">
        <v>136</v>
      </c>
      <c r="E582">
        <v>590</v>
      </c>
      <c r="F582" t="s">
        <v>111</v>
      </c>
      <c r="G582" t="s">
        <v>116</v>
      </c>
      <c r="H582">
        <v>1</v>
      </c>
      <c r="I582">
        <v>0.46851495465061499</v>
      </c>
      <c r="K582">
        <v>0.46851495465061499</v>
      </c>
      <c r="L582">
        <v>0.46851495465061499</v>
      </c>
    </row>
    <row r="583" spans="1:12">
      <c r="A583" t="s">
        <v>258</v>
      </c>
      <c r="B583" t="s">
        <v>259</v>
      </c>
      <c r="C583">
        <v>23001</v>
      </c>
      <c r="D583" t="s">
        <v>136</v>
      </c>
      <c r="E583">
        <v>590</v>
      </c>
      <c r="F583" t="s">
        <v>111</v>
      </c>
      <c r="G583" t="s">
        <v>117</v>
      </c>
      <c r="H583">
        <v>380</v>
      </c>
      <c r="I583">
        <v>5.463629738034468E-2</v>
      </c>
      <c r="J583">
        <v>3.006912631802733E-3</v>
      </c>
      <c r="K583">
        <v>-0.18984185466185949</v>
      </c>
      <c r="L583">
        <v>0.24294775147343309</v>
      </c>
    </row>
    <row r="584" spans="1:12">
      <c r="A584" t="s">
        <v>258</v>
      </c>
      <c r="B584" t="s">
        <v>259</v>
      </c>
      <c r="C584">
        <v>23001</v>
      </c>
      <c r="D584" t="s">
        <v>136</v>
      </c>
      <c r="E584">
        <v>590</v>
      </c>
      <c r="F584" t="s">
        <v>111</v>
      </c>
      <c r="G584" t="s">
        <v>118</v>
      </c>
      <c r="H584">
        <v>1</v>
      </c>
      <c r="I584">
        <v>0.46851495465061499</v>
      </c>
      <c r="K584">
        <v>0.46851495465061499</v>
      </c>
      <c r="L584">
        <v>0.46851495465061499</v>
      </c>
    </row>
    <row r="585" spans="1:12">
      <c r="A585" t="s">
        <v>258</v>
      </c>
      <c r="B585" t="s">
        <v>259</v>
      </c>
      <c r="C585">
        <v>23001</v>
      </c>
      <c r="D585" t="s">
        <v>136</v>
      </c>
      <c r="E585">
        <v>590</v>
      </c>
      <c r="F585" t="s">
        <v>111</v>
      </c>
      <c r="G585" t="s">
        <v>119</v>
      </c>
      <c r="H585">
        <v>380</v>
      </c>
      <c r="I585">
        <v>5.463629738034468E-2</v>
      </c>
      <c r="J585">
        <v>3.006912631802733E-3</v>
      </c>
      <c r="K585">
        <v>-0.18984185466185949</v>
      </c>
      <c r="L585">
        <v>0.24294775147343309</v>
      </c>
    </row>
    <row r="586" spans="1:12">
      <c r="A586" t="s">
        <v>258</v>
      </c>
      <c r="B586" t="s">
        <v>259</v>
      </c>
      <c r="C586">
        <v>23001</v>
      </c>
      <c r="D586" t="s">
        <v>136</v>
      </c>
      <c r="E586">
        <v>590</v>
      </c>
      <c r="F586" t="s">
        <v>111</v>
      </c>
      <c r="G586" t="s">
        <v>120</v>
      </c>
      <c r="H586">
        <v>1</v>
      </c>
      <c r="I586">
        <v>0.58722992394707774</v>
      </c>
      <c r="K586">
        <v>0.58722992394707774</v>
      </c>
      <c r="L586">
        <v>0.58722992394707774</v>
      </c>
    </row>
    <row r="587" spans="1:12">
      <c r="A587" t="s">
        <v>258</v>
      </c>
      <c r="B587" t="s">
        <v>259</v>
      </c>
      <c r="C587">
        <v>23001</v>
      </c>
      <c r="D587" t="s">
        <v>136</v>
      </c>
      <c r="E587">
        <v>590</v>
      </c>
      <c r="F587" t="s">
        <v>111</v>
      </c>
      <c r="G587" t="s">
        <v>121</v>
      </c>
      <c r="H587">
        <v>380</v>
      </c>
      <c r="I587">
        <v>9.8037782697630305E-2</v>
      </c>
      <c r="J587">
        <v>4.1233166641933827E-3</v>
      </c>
      <c r="K587">
        <v>-0.1468303708437779</v>
      </c>
      <c r="L587">
        <v>0.40125831054688671</v>
      </c>
    </row>
    <row r="588" spans="1:12">
      <c r="A588" t="s">
        <v>258</v>
      </c>
      <c r="B588" t="s">
        <v>259</v>
      </c>
      <c r="C588">
        <v>23001</v>
      </c>
      <c r="D588" t="s">
        <v>136</v>
      </c>
      <c r="E588">
        <v>590</v>
      </c>
      <c r="F588" t="s">
        <v>111</v>
      </c>
      <c r="G588" t="s">
        <v>122</v>
      </c>
      <c r="H588">
        <v>1</v>
      </c>
      <c r="I588">
        <v>0.83950853631144007</v>
      </c>
      <c r="K588">
        <v>0.83950853631144007</v>
      </c>
      <c r="L588">
        <v>0.83950853631144007</v>
      </c>
    </row>
    <row r="589" spans="1:12">
      <c r="A589" t="s">
        <v>258</v>
      </c>
      <c r="B589" t="s">
        <v>259</v>
      </c>
      <c r="C589">
        <v>23001</v>
      </c>
      <c r="D589" t="s">
        <v>136</v>
      </c>
      <c r="E589">
        <v>590</v>
      </c>
      <c r="F589" t="s">
        <v>111</v>
      </c>
      <c r="G589" t="s">
        <v>123</v>
      </c>
      <c r="H589">
        <v>380</v>
      </c>
      <c r="I589">
        <v>0.18491981649430381</v>
      </c>
      <c r="J589">
        <v>6.8536192319260496E-3</v>
      </c>
      <c r="K589">
        <v>-7.5068375976553151E-2</v>
      </c>
      <c r="L589">
        <v>0.73476276820036179</v>
      </c>
    </row>
    <row r="590" spans="1:12">
      <c r="A590" t="s">
        <v>258</v>
      </c>
      <c r="B590" t="s">
        <v>259</v>
      </c>
      <c r="C590">
        <v>23001</v>
      </c>
      <c r="D590" t="s">
        <v>136</v>
      </c>
      <c r="E590">
        <v>590</v>
      </c>
      <c r="F590" t="s">
        <v>111</v>
      </c>
      <c r="G590" t="s">
        <v>124</v>
      </c>
      <c r="H590">
        <v>1</v>
      </c>
      <c r="I590">
        <v>1.0837031497528209</v>
      </c>
      <c r="K590">
        <v>1.0837031497528209</v>
      </c>
      <c r="L590">
        <v>1.0837031497528209</v>
      </c>
    </row>
    <row r="591" spans="1:12">
      <c r="A591" t="s">
        <v>258</v>
      </c>
      <c r="B591" t="s">
        <v>259</v>
      </c>
      <c r="C591">
        <v>23001</v>
      </c>
      <c r="D591" t="s">
        <v>136</v>
      </c>
      <c r="E591">
        <v>590</v>
      </c>
      <c r="F591" t="s">
        <v>111</v>
      </c>
      <c r="G591" t="s">
        <v>125</v>
      </c>
      <c r="H591">
        <v>380</v>
      </c>
      <c r="I591">
        <v>0.27166100984243541</v>
      </c>
      <c r="J591">
        <v>9.9355645494767289E-3</v>
      </c>
      <c r="K591">
        <v>-1.591089269400436E-2</v>
      </c>
      <c r="L591">
        <v>1.0927852859106171</v>
      </c>
    </row>
    <row r="592" spans="1:12">
      <c r="A592" t="s">
        <v>258</v>
      </c>
      <c r="B592" t="s">
        <v>259</v>
      </c>
      <c r="C592">
        <v>23001</v>
      </c>
      <c r="D592" t="s">
        <v>136</v>
      </c>
      <c r="E592">
        <v>590</v>
      </c>
      <c r="F592" t="s">
        <v>111</v>
      </c>
      <c r="G592" t="s">
        <v>126</v>
      </c>
      <c r="H592">
        <v>1</v>
      </c>
      <c r="I592">
        <v>1.32036323857071</v>
      </c>
      <c r="K592">
        <v>1.32036323857071</v>
      </c>
      <c r="L592">
        <v>1.32036323857071</v>
      </c>
    </row>
    <row r="593" spans="1:12">
      <c r="A593" t="s">
        <v>258</v>
      </c>
      <c r="B593" t="s">
        <v>259</v>
      </c>
      <c r="C593">
        <v>23001</v>
      </c>
      <c r="D593" t="s">
        <v>136</v>
      </c>
      <c r="E593">
        <v>590</v>
      </c>
      <c r="F593" t="s">
        <v>111</v>
      </c>
      <c r="G593" t="s">
        <v>127</v>
      </c>
      <c r="H593">
        <v>380</v>
      </c>
      <c r="I593">
        <v>0.36850695940177292</v>
      </c>
      <c r="J593">
        <v>1.3277150139835161E-2</v>
      </c>
      <c r="K593">
        <v>-1.591089269400436E-2</v>
      </c>
      <c r="L593">
        <v>1.4566082639311659</v>
      </c>
    </row>
    <row r="594" spans="1:12">
      <c r="A594" t="s">
        <v>258</v>
      </c>
      <c r="B594" t="s">
        <v>259</v>
      </c>
      <c r="C594">
        <v>23001</v>
      </c>
      <c r="D594" t="s">
        <v>136</v>
      </c>
      <c r="E594">
        <v>590</v>
      </c>
      <c r="F594" t="s">
        <v>111</v>
      </c>
      <c r="G594" t="s">
        <v>128</v>
      </c>
      <c r="H594">
        <v>1</v>
      </c>
      <c r="I594">
        <v>0.68588171635683648</v>
      </c>
      <c r="K594">
        <v>0.68588171635683648</v>
      </c>
      <c r="L594">
        <v>0.68588171635683648</v>
      </c>
    </row>
    <row r="595" spans="1:12">
      <c r="A595" t="s">
        <v>258</v>
      </c>
      <c r="B595" t="s">
        <v>259</v>
      </c>
      <c r="C595">
        <v>23001</v>
      </c>
      <c r="D595" t="s">
        <v>136</v>
      </c>
      <c r="E595">
        <v>590</v>
      </c>
      <c r="F595" t="s">
        <v>111</v>
      </c>
      <c r="G595" t="s">
        <v>129</v>
      </c>
      <c r="H595">
        <v>380</v>
      </c>
      <c r="I595">
        <v>0.1275415283478693</v>
      </c>
      <c r="J595">
        <v>5.1025182698056963E-3</v>
      </c>
      <c r="K595">
        <v>-0.11399476689849471</v>
      </c>
      <c r="L595">
        <v>0.53897282199647067</v>
      </c>
    </row>
    <row r="596" spans="1:12">
      <c r="A596" t="s">
        <v>258</v>
      </c>
      <c r="B596" t="s">
        <v>259</v>
      </c>
      <c r="C596">
        <v>23001</v>
      </c>
      <c r="D596" t="s">
        <v>136</v>
      </c>
      <c r="E596">
        <v>590</v>
      </c>
      <c r="F596" t="s">
        <v>111</v>
      </c>
      <c r="G596" t="s">
        <v>130</v>
      </c>
      <c r="H596">
        <v>1</v>
      </c>
      <c r="I596">
        <v>0.68588171635683648</v>
      </c>
      <c r="K596">
        <v>0.68588171635683648</v>
      </c>
      <c r="L596">
        <v>0.68588171635683648</v>
      </c>
    </row>
    <row r="597" spans="1:12">
      <c r="A597" t="s">
        <v>258</v>
      </c>
      <c r="B597" t="s">
        <v>259</v>
      </c>
      <c r="C597">
        <v>23001</v>
      </c>
      <c r="D597" t="s">
        <v>136</v>
      </c>
      <c r="E597">
        <v>590</v>
      </c>
      <c r="F597" t="s">
        <v>111</v>
      </c>
      <c r="G597" t="s">
        <v>131</v>
      </c>
      <c r="H597">
        <v>380</v>
      </c>
      <c r="I597">
        <v>0.1275415283478693</v>
      </c>
      <c r="J597">
        <v>5.1025182698056963E-3</v>
      </c>
      <c r="K597">
        <v>-0.11399476689849471</v>
      </c>
      <c r="L597">
        <v>0.53897282199647067</v>
      </c>
    </row>
    <row r="598" spans="1:12">
      <c r="A598" t="s">
        <v>258</v>
      </c>
      <c r="B598" t="s">
        <v>259</v>
      </c>
      <c r="C598">
        <v>23001</v>
      </c>
      <c r="D598" t="s">
        <v>136</v>
      </c>
      <c r="E598">
        <v>590</v>
      </c>
      <c r="F598" t="s">
        <v>111</v>
      </c>
      <c r="G598" t="s">
        <v>132</v>
      </c>
      <c r="H598">
        <v>1</v>
      </c>
      <c r="I598">
        <v>0.68588171635683648</v>
      </c>
      <c r="K598">
        <v>0.68588171635683648</v>
      </c>
      <c r="L598">
        <v>0.68588171635683648</v>
      </c>
    </row>
    <row r="599" spans="1:12">
      <c r="A599" t="s">
        <v>258</v>
      </c>
      <c r="B599" t="s">
        <v>259</v>
      </c>
      <c r="C599">
        <v>23001</v>
      </c>
      <c r="D599" t="s">
        <v>136</v>
      </c>
      <c r="E599">
        <v>590</v>
      </c>
      <c r="F599" t="s">
        <v>111</v>
      </c>
      <c r="G599" t="s">
        <v>133</v>
      </c>
      <c r="H599">
        <v>380</v>
      </c>
      <c r="I599">
        <v>0.1275415283478693</v>
      </c>
      <c r="J599">
        <v>5.1025182698056981E-3</v>
      </c>
      <c r="K599">
        <v>-0.11399476689849471</v>
      </c>
      <c r="L599">
        <v>0.53897282199647067</v>
      </c>
    </row>
    <row r="600" spans="1:12">
      <c r="A600" t="s">
        <v>258</v>
      </c>
      <c r="B600" t="s">
        <v>259</v>
      </c>
      <c r="C600">
        <v>23001</v>
      </c>
      <c r="D600" t="s">
        <v>136</v>
      </c>
      <c r="E600">
        <v>590</v>
      </c>
      <c r="F600" t="s">
        <v>111</v>
      </c>
      <c r="G600" t="s">
        <v>134</v>
      </c>
      <c r="H600">
        <v>1</v>
      </c>
      <c r="I600">
        <v>0.9432063848650174</v>
      </c>
      <c r="K600">
        <v>0.9432063848650174</v>
      </c>
      <c r="L600">
        <v>0.9432063848650174</v>
      </c>
    </row>
    <row r="601" spans="1:12">
      <c r="A601" t="s">
        <v>258</v>
      </c>
      <c r="B601" t="s">
        <v>259</v>
      </c>
      <c r="C601">
        <v>23001</v>
      </c>
      <c r="D601" t="s">
        <v>136</v>
      </c>
      <c r="E601">
        <v>590</v>
      </c>
      <c r="F601" t="s">
        <v>111</v>
      </c>
      <c r="G601" t="s">
        <v>135</v>
      </c>
      <c r="H601">
        <v>380</v>
      </c>
      <c r="I601">
        <v>0.23091530283543291</v>
      </c>
      <c r="J601">
        <v>9.0221501410965924E-3</v>
      </c>
      <c r="K601">
        <v>-1.591089269400436E-2</v>
      </c>
      <c r="L601">
        <v>0.98405421537001592</v>
      </c>
    </row>
    <row r="602" spans="1:12">
      <c r="A602" t="s">
        <v>258</v>
      </c>
      <c r="B602" t="s">
        <v>260</v>
      </c>
      <c r="C602">
        <v>23003</v>
      </c>
      <c r="D602" t="s">
        <v>136</v>
      </c>
      <c r="E602">
        <v>590</v>
      </c>
      <c r="F602" t="s">
        <v>111</v>
      </c>
      <c r="G602" t="s">
        <v>112</v>
      </c>
      <c r="H602">
        <v>1</v>
      </c>
      <c r="I602">
        <v>3.0256867089396469E-2</v>
      </c>
      <c r="K602">
        <v>-999</v>
      </c>
      <c r="L602">
        <v>-999</v>
      </c>
    </row>
    <row r="603" spans="1:12">
      <c r="A603" t="s">
        <v>258</v>
      </c>
      <c r="B603" t="s">
        <v>260</v>
      </c>
      <c r="C603">
        <v>23003</v>
      </c>
      <c r="D603" t="s">
        <v>136</v>
      </c>
      <c r="E603">
        <v>590</v>
      </c>
      <c r="F603" t="s">
        <v>111</v>
      </c>
      <c r="G603" t="s">
        <v>113</v>
      </c>
      <c r="H603">
        <v>380</v>
      </c>
      <c r="I603">
        <v>-3.9443844880438124E-3</v>
      </c>
      <c r="J603">
        <v>8.6782469160353465E-4</v>
      </c>
      <c r="K603">
        <v>-999</v>
      </c>
      <c r="L603">
        <v>-999</v>
      </c>
    </row>
    <row r="604" spans="1:12">
      <c r="A604" t="s">
        <v>258</v>
      </c>
      <c r="B604" t="s">
        <v>260</v>
      </c>
      <c r="C604">
        <v>23003</v>
      </c>
      <c r="D604" t="s">
        <v>136</v>
      </c>
      <c r="E604">
        <v>590</v>
      </c>
      <c r="F604" t="s">
        <v>111</v>
      </c>
      <c r="G604" t="s">
        <v>114</v>
      </c>
      <c r="H604">
        <v>1</v>
      </c>
      <c r="I604">
        <v>0.68588171635683648</v>
      </c>
      <c r="K604">
        <v>0.68588171635683648</v>
      </c>
      <c r="L604">
        <v>0.68588171635683648</v>
      </c>
    </row>
    <row r="605" spans="1:12">
      <c r="A605" t="s">
        <v>258</v>
      </c>
      <c r="B605" t="s">
        <v>260</v>
      </c>
      <c r="C605">
        <v>23003</v>
      </c>
      <c r="D605" t="s">
        <v>136</v>
      </c>
      <c r="E605">
        <v>590</v>
      </c>
      <c r="F605" t="s">
        <v>111</v>
      </c>
      <c r="G605" t="s">
        <v>115</v>
      </c>
      <c r="H605">
        <v>380</v>
      </c>
      <c r="I605">
        <v>0.1275415283478693</v>
      </c>
      <c r="J605">
        <v>5.1025182698056972E-3</v>
      </c>
      <c r="K605">
        <v>-0.11399476689849471</v>
      </c>
      <c r="L605">
        <v>0.53897282199647067</v>
      </c>
    </row>
    <row r="606" spans="1:12">
      <c r="A606" t="s">
        <v>258</v>
      </c>
      <c r="B606" t="s">
        <v>260</v>
      </c>
      <c r="C606">
        <v>23003</v>
      </c>
      <c r="D606" t="s">
        <v>136</v>
      </c>
      <c r="E606">
        <v>590</v>
      </c>
      <c r="F606" t="s">
        <v>111</v>
      </c>
      <c r="G606" t="s">
        <v>116</v>
      </c>
      <c r="H606">
        <v>1</v>
      </c>
      <c r="I606">
        <v>0.46851495465061499</v>
      </c>
      <c r="K606">
        <v>0.46851495465061499</v>
      </c>
      <c r="L606">
        <v>0.46851495465061499</v>
      </c>
    </row>
    <row r="607" spans="1:12">
      <c r="A607" t="s">
        <v>258</v>
      </c>
      <c r="B607" t="s">
        <v>260</v>
      </c>
      <c r="C607">
        <v>23003</v>
      </c>
      <c r="D607" t="s">
        <v>136</v>
      </c>
      <c r="E607">
        <v>590</v>
      </c>
      <c r="F607" t="s">
        <v>111</v>
      </c>
      <c r="G607" t="s">
        <v>117</v>
      </c>
      <c r="H607">
        <v>380</v>
      </c>
      <c r="I607">
        <v>5.463629738034468E-2</v>
      </c>
      <c r="J607">
        <v>3.006912631802733E-3</v>
      </c>
      <c r="K607">
        <v>-0.18984185466185949</v>
      </c>
      <c r="L607">
        <v>0.24294775147343309</v>
      </c>
    </row>
    <row r="608" spans="1:12">
      <c r="A608" t="s">
        <v>258</v>
      </c>
      <c r="B608" t="s">
        <v>260</v>
      </c>
      <c r="C608">
        <v>23003</v>
      </c>
      <c r="D608" t="s">
        <v>136</v>
      </c>
      <c r="E608">
        <v>590</v>
      </c>
      <c r="F608" t="s">
        <v>111</v>
      </c>
      <c r="G608" t="s">
        <v>118</v>
      </c>
      <c r="H608">
        <v>1</v>
      </c>
      <c r="I608">
        <v>0.46851495465061499</v>
      </c>
      <c r="K608">
        <v>0.46851495465061499</v>
      </c>
      <c r="L608">
        <v>0.46851495465061499</v>
      </c>
    </row>
    <row r="609" spans="1:12">
      <c r="A609" t="s">
        <v>258</v>
      </c>
      <c r="B609" t="s">
        <v>260</v>
      </c>
      <c r="C609">
        <v>23003</v>
      </c>
      <c r="D609" t="s">
        <v>136</v>
      </c>
      <c r="E609">
        <v>590</v>
      </c>
      <c r="F609" t="s">
        <v>111</v>
      </c>
      <c r="G609" t="s">
        <v>119</v>
      </c>
      <c r="H609">
        <v>380</v>
      </c>
      <c r="I609">
        <v>5.463629738034468E-2</v>
      </c>
      <c r="J609">
        <v>3.006912631802733E-3</v>
      </c>
      <c r="K609">
        <v>-0.18984185466185949</v>
      </c>
      <c r="L609">
        <v>0.24294775147343309</v>
      </c>
    </row>
    <row r="610" spans="1:12">
      <c r="A610" t="s">
        <v>258</v>
      </c>
      <c r="B610" t="s">
        <v>260</v>
      </c>
      <c r="C610">
        <v>23003</v>
      </c>
      <c r="D610" t="s">
        <v>136</v>
      </c>
      <c r="E610">
        <v>590</v>
      </c>
      <c r="F610" t="s">
        <v>111</v>
      </c>
      <c r="G610" t="s">
        <v>120</v>
      </c>
      <c r="H610">
        <v>1</v>
      </c>
      <c r="I610">
        <v>0.58722992394707774</v>
      </c>
      <c r="K610">
        <v>0.58722992394707774</v>
      </c>
      <c r="L610">
        <v>0.58722992394707774</v>
      </c>
    </row>
    <row r="611" spans="1:12">
      <c r="A611" t="s">
        <v>258</v>
      </c>
      <c r="B611" t="s">
        <v>260</v>
      </c>
      <c r="C611">
        <v>23003</v>
      </c>
      <c r="D611" t="s">
        <v>136</v>
      </c>
      <c r="E611">
        <v>590</v>
      </c>
      <c r="F611" t="s">
        <v>111</v>
      </c>
      <c r="G611" t="s">
        <v>121</v>
      </c>
      <c r="H611">
        <v>380</v>
      </c>
      <c r="I611">
        <v>9.8037782697630305E-2</v>
      </c>
      <c r="J611">
        <v>4.1233166641933827E-3</v>
      </c>
      <c r="K611">
        <v>-0.1468303708437779</v>
      </c>
      <c r="L611">
        <v>0.40125831054688671</v>
      </c>
    </row>
    <row r="612" spans="1:12">
      <c r="A612" t="s">
        <v>258</v>
      </c>
      <c r="B612" t="s">
        <v>260</v>
      </c>
      <c r="C612">
        <v>23003</v>
      </c>
      <c r="D612" t="s">
        <v>136</v>
      </c>
      <c r="E612">
        <v>590</v>
      </c>
      <c r="F612" t="s">
        <v>111</v>
      </c>
      <c r="G612" t="s">
        <v>122</v>
      </c>
      <c r="H612">
        <v>1</v>
      </c>
      <c r="I612">
        <v>0.83950853631144007</v>
      </c>
      <c r="K612">
        <v>0.83950853631144007</v>
      </c>
      <c r="L612">
        <v>0.83950853631144007</v>
      </c>
    </row>
    <row r="613" spans="1:12">
      <c r="A613" t="s">
        <v>258</v>
      </c>
      <c r="B613" t="s">
        <v>260</v>
      </c>
      <c r="C613">
        <v>23003</v>
      </c>
      <c r="D613" t="s">
        <v>136</v>
      </c>
      <c r="E613">
        <v>590</v>
      </c>
      <c r="F613" t="s">
        <v>111</v>
      </c>
      <c r="G613" t="s">
        <v>123</v>
      </c>
      <c r="H613">
        <v>380</v>
      </c>
      <c r="I613">
        <v>0.18491981649430381</v>
      </c>
      <c r="J613">
        <v>6.8536192319260496E-3</v>
      </c>
      <c r="K613">
        <v>-7.5068375976553151E-2</v>
      </c>
      <c r="L613">
        <v>0.73476276820036179</v>
      </c>
    </row>
    <row r="614" spans="1:12">
      <c r="A614" t="s">
        <v>258</v>
      </c>
      <c r="B614" t="s">
        <v>260</v>
      </c>
      <c r="C614">
        <v>23003</v>
      </c>
      <c r="D614" t="s">
        <v>136</v>
      </c>
      <c r="E614">
        <v>590</v>
      </c>
      <c r="F614" t="s">
        <v>111</v>
      </c>
      <c r="G614" t="s">
        <v>124</v>
      </c>
      <c r="H614">
        <v>1</v>
      </c>
      <c r="I614">
        <v>1.0837031497528209</v>
      </c>
      <c r="K614">
        <v>1.0837031497528209</v>
      </c>
      <c r="L614">
        <v>1.0837031497528209</v>
      </c>
    </row>
    <row r="615" spans="1:12">
      <c r="A615" t="s">
        <v>258</v>
      </c>
      <c r="B615" t="s">
        <v>260</v>
      </c>
      <c r="C615">
        <v>23003</v>
      </c>
      <c r="D615" t="s">
        <v>136</v>
      </c>
      <c r="E615">
        <v>590</v>
      </c>
      <c r="F615" t="s">
        <v>111</v>
      </c>
      <c r="G615" t="s">
        <v>125</v>
      </c>
      <c r="H615">
        <v>380</v>
      </c>
      <c r="I615">
        <v>0.27166100984243541</v>
      </c>
      <c r="J615">
        <v>9.9355645494767289E-3</v>
      </c>
      <c r="K615">
        <v>-1.591089269400436E-2</v>
      </c>
      <c r="L615">
        <v>1.0927852859106171</v>
      </c>
    </row>
    <row r="616" spans="1:12">
      <c r="A616" t="s">
        <v>258</v>
      </c>
      <c r="B616" t="s">
        <v>260</v>
      </c>
      <c r="C616">
        <v>23003</v>
      </c>
      <c r="D616" t="s">
        <v>136</v>
      </c>
      <c r="E616">
        <v>590</v>
      </c>
      <c r="F616" t="s">
        <v>111</v>
      </c>
      <c r="G616" t="s">
        <v>126</v>
      </c>
      <c r="H616">
        <v>1</v>
      </c>
      <c r="I616">
        <v>1.32036323857071</v>
      </c>
      <c r="K616">
        <v>1.32036323857071</v>
      </c>
      <c r="L616">
        <v>1.32036323857071</v>
      </c>
    </row>
    <row r="617" spans="1:12">
      <c r="A617" t="s">
        <v>258</v>
      </c>
      <c r="B617" t="s">
        <v>260</v>
      </c>
      <c r="C617">
        <v>23003</v>
      </c>
      <c r="D617" t="s">
        <v>136</v>
      </c>
      <c r="E617">
        <v>590</v>
      </c>
      <c r="F617" t="s">
        <v>111</v>
      </c>
      <c r="G617" t="s">
        <v>127</v>
      </c>
      <c r="H617">
        <v>380</v>
      </c>
      <c r="I617">
        <v>0.36850695940177292</v>
      </c>
      <c r="J617">
        <v>1.3277150139835161E-2</v>
      </c>
      <c r="K617">
        <v>-1.591089269400436E-2</v>
      </c>
      <c r="L617">
        <v>1.4566082639311659</v>
      </c>
    </row>
    <row r="618" spans="1:12">
      <c r="A618" t="s">
        <v>258</v>
      </c>
      <c r="B618" t="s">
        <v>260</v>
      </c>
      <c r="C618">
        <v>23003</v>
      </c>
      <c r="D618" t="s">
        <v>136</v>
      </c>
      <c r="E618">
        <v>590</v>
      </c>
      <c r="F618" t="s">
        <v>111</v>
      </c>
      <c r="G618" t="s">
        <v>128</v>
      </c>
      <c r="H618">
        <v>1</v>
      </c>
      <c r="I618">
        <v>0.68588171635683648</v>
      </c>
      <c r="K618">
        <v>0.68588171635683648</v>
      </c>
      <c r="L618">
        <v>0.68588171635683648</v>
      </c>
    </row>
    <row r="619" spans="1:12">
      <c r="A619" t="s">
        <v>258</v>
      </c>
      <c r="B619" t="s">
        <v>260</v>
      </c>
      <c r="C619">
        <v>23003</v>
      </c>
      <c r="D619" t="s">
        <v>136</v>
      </c>
      <c r="E619">
        <v>590</v>
      </c>
      <c r="F619" t="s">
        <v>111</v>
      </c>
      <c r="G619" t="s">
        <v>129</v>
      </c>
      <c r="H619">
        <v>380</v>
      </c>
      <c r="I619">
        <v>0.1275415283478693</v>
      </c>
      <c r="J619">
        <v>5.1025182698056963E-3</v>
      </c>
      <c r="K619">
        <v>-0.11399476689849471</v>
      </c>
      <c r="L619">
        <v>0.53897282199647067</v>
      </c>
    </row>
    <row r="620" spans="1:12">
      <c r="A620" t="s">
        <v>258</v>
      </c>
      <c r="B620" t="s">
        <v>260</v>
      </c>
      <c r="C620">
        <v>23003</v>
      </c>
      <c r="D620" t="s">
        <v>136</v>
      </c>
      <c r="E620">
        <v>590</v>
      </c>
      <c r="F620" t="s">
        <v>111</v>
      </c>
      <c r="G620" t="s">
        <v>130</v>
      </c>
      <c r="H620">
        <v>1</v>
      </c>
      <c r="I620">
        <v>0.68588171635683648</v>
      </c>
      <c r="K620">
        <v>0.68588171635683648</v>
      </c>
      <c r="L620">
        <v>0.68588171635683648</v>
      </c>
    </row>
    <row r="621" spans="1:12">
      <c r="A621" t="s">
        <v>258</v>
      </c>
      <c r="B621" t="s">
        <v>260</v>
      </c>
      <c r="C621">
        <v>23003</v>
      </c>
      <c r="D621" t="s">
        <v>136</v>
      </c>
      <c r="E621">
        <v>590</v>
      </c>
      <c r="F621" t="s">
        <v>111</v>
      </c>
      <c r="G621" t="s">
        <v>131</v>
      </c>
      <c r="H621">
        <v>380</v>
      </c>
      <c r="I621">
        <v>0.1275415283478693</v>
      </c>
      <c r="J621">
        <v>5.1025182698056963E-3</v>
      </c>
      <c r="K621">
        <v>-0.11399476689849471</v>
      </c>
      <c r="L621">
        <v>0.53897282199647067</v>
      </c>
    </row>
    <row r="622" spans="1:12">
      <c r="A622" t="s">
        <v>258</v>
      </c>
      <c r="B622" t="s">
        <v>260</v>
      </c>
      <c r="C622">
        <v>23003</v>
      </c>
      <c r="D622" t="s">
        <v>136</v>
      </c>
      <c r="E622">
        <v>590</v>
      </c>
      <c r="F622" t="s">
        <v>111</v>
      </c>
      <c r="G622" t="s">
        <v>132</v>
      </c>
      <c r="H622">
        <v>1</v>
      </c>
      <c r="I622">
        <v>0.68588171635683648</v>
      </c>
      <c r="K622">
        <v>0.68588171635683648</v>
      </c>
      <c r="L622">
        <v>0.68588171635683648</v>
      </c>
    </row>
    <row r="623" spans="1:12">
      <c r="A623" t="s">
        <v>258</v>
      </c>
      <c r="B623" t="s">
        <v>260</v>
      </c>
      <c r="C623">
        <v>23003</v>
      </c>
      <c r="D623" t="s">
        <v>136</v>
      </c>
      <c r="E623">
        <v>590</v>
      </c>
      <c r="F623" t="s">
        <v>111</v>
      </c>
      <c r="G623" t="s">
        <v>133</v>
      </c>
      <c r="H623">
        <v>380</v>
      </c>
      <c r="I623">
        <v>0.1275415283478693</v>
      </c>
      <c r="J623">
        <v>5.1025182698056981E-3</v>
      </c>
      <c r="K623">
        <v>-0.11399476689849471</v>
      </c>
      <c r="L623">
        <v>0.53897282199647067</v>
      </c>
    </row>
    <row r="624" spans="1:12">
      <c r="A624" t="s">
        <v>258</v>
      </c>
      <c r="B624" t="s">
        <v>260</v>
      </c>
      <c r="C624">
        <v>23003</v>
      </c>
      <c r="D624" t="s">
        <v>136</v>
      </c>
      <c r="E624">
        <v>590</v>
      </c>
      <c r="F624" t="s">
        <v>111</v>
      </c>
      <c r="G624" t="s">
        <v>134</v>
      </c>
      <c r="H624">
        <v>1</v>
      </c>
      <c r="I624">
        <v>0.9432063848650174</v>
      </c>
      <c r="K624">
        <v>0.9432063848650174</v>
      </c>
      <c r="L624">
        <v>0.9432063848650174</v>
      </c>
    </row>
    <row r="625" spans="1:12">
      <c r="A625" t="s">
        <v>258</v>
      </c>
      <c r="B625" t="s">
        <v>260</v>
      </c>
      <c r="C625">
        <v>23003</v>
      </c>
      <c r="D625" t="s">
        <v>136</v>
      </c>
      <c r="E625">
        <v>590</v>
      </c>
      <c r="F625" t="s">
        <v>111</v>
      </c>
      <c r="G625" t="s">
        <v>135</v>
      </c>
      <c r="H625">
        <v>380</v>
      </c>
      <c r="I625">
        <v>0.23091530283543291</v>
      </c>
      <c r="J625">
        <v>9.0221501410965924E-3</v>
      </c>
      <c r="K625">
        <v>-1.591089269400436E-2</v>
      </c>
      <c r="L625">
        <v>0.98405421537001592</v>
      </c>
    </row>
    <row r="626" spans="1:12">
      <c r="A626" t="s">
        <v>258</v>
      </c>
      <c r="B626" t="s">
        <v>261</v>
      </c>
      <c r="C626">
        <v>23005</v>
      </c>
      <c r="D626" t="s">
        <v>136</v>
      </c>
      <c r="E626">
        <v>590</v>
      </c>
      <c r="F626" t="s">
        <v>111</v>
      </c>
      <c r="G626" t="s">
        <v>112</v>
      </c>
      <c r="H626">
        <v>1</v>
      </c>
      <c r="I626">
        <v>3.0256867089396469E-2</v>
      </c>
      <c r="K626">
        <v>-999</v>
      </c>
      <c r="L626">
        <v>-999</v>
      </c>
    </row>
    <row r="627" spans="1:12">
      <c r="A627" t="s">
        <v>258</v>
      </c>
      <c r="B627" t="s">
        <v>261</v>
      </c>
      <c r="C627">
        <v>23005</v>
      </c>
      <c r="D627" t="s">
        <v>136</v>
      </c>
      <c r="E627">
        <v>590</v>
      </c>
      <c r="F627" t="s">
        <v>111</v>
      </c>
      <c r="G627" t="s">
        <v>113</v>
      </c>
      <c r="H627">
        <v>380</v>
      </c>
      <c r="I627">
        <v>-3.9443844880438124E-3</v>
      </c>
      <c r="J627">
        <v>8.6782469160353465E-4</v>
      </c>
      <c r="K627">
        <v>-999</v>
      </c>
      <c r="L627">
        <v>-999</v>
      </c>
    </row>
    <row r="628" spans="1:12">
      <c r="A628" t="s">
        <v>258</v>
      </c>
      <c r="B628" t="s">
        <v>261</v>
      </c>
      <c r="C628">
        <v>23005</v>
      </c>
      <c r="D628" t="s">
        <v>136</v>
      </c>
      <c r="E628">
        <v>590</v>
      </c>
      <c r="F628" t="s">
        <v>111</v>
      </c>
      <c r="G628" t="s">
        <v>114</v>
      </c>
      <c r="H628">
        <v>1</v>
      </c>
      <c r="I628">
        <v>0.68588171635683648</v>
      </c>
      <c r="K628">
        <v>0.68588171635683648</v>
      </c>
      <c r="L628">
        <v>0.68588171635683648</v>
      </c>
    </row>
    <row r="629" spans="1:12">
      <c r="A629" t="s">
        <v>258</v>
      </c>
      <c r="B629" t="s">
        <v>261</v>
      </c>
      <c r="C629">
        <v>23005</v>
      </c>
      <c r="D629" t="s">
        <v>136</v>
      </c>
      <c r="E629">
        <v>590</v>
      </c>
      <c r="F629" t="s">
        <v>111</v>
      </c>
      <c r="G629" t="s">
        <v>115</v>
      </c>
      <c r="H629">
        <v>380</v>
      </c>
      <c r="I629">
        <v>0.1275415283478693</v>
      </c>
      <c r="J629">
        <v>5.1025182698056972E-3</v>
      </c>
      <c r="K629">
        <v>-0.11399476689849471</v>
      </c>
      <c r="L629">
        <v>0.53897282199647067</v>
      </c>
    </row>
    <row r="630" spans="1:12">
      <c r="A630" t="s">
        <v>258</v>
      </c>
      <c r="B630" t="s">
        <v>261</v>
      </c>
      <c r="C630">
        <v>23005</v>
      </c>
      <c r="D630" t="s">
        <v>136</v>
      </c>
      <c r="E630">
        <v>590</v>
      </c>
      <c r="F630" t="s">
        <v>111</v>
      </c>
      <c r="G630" t="s">
        <v>116</v>
      </c>
      <c r="H630">
        <v>1</v>
      </c>
      <c r="I630">
        <v>0.46851495465061499</v>
      </c>
      <c r="K630">
        <v>0.46851495465061499</v>
      </c>
      <c r="L630">
        <v>0.46851495465061499</v>
      </c>
    </row>
    <row r="631" spans="1:12">
      <c r="A631" t="s">
        <v>258</v>
      </c>
      <c r="B631" t="s">
        <v>261</v>
      </c>
      <c r="C631">
        <v>23005</v>
      </c>
      <c r="D631" t="s">
        <v>136</v>
      </c>
      <c r="E631">
        <v>590</v>
      </c>
      <c r="F631" t="s">
        <v>111</v>
      </c>
      <c r="G631" t="s">
        <v>117</v>
      </c>
      <c r="H631">
        <v>380</v>
      </c>
      <c r="I631">
        <v>5.463629738034468E-2</v>
      </c>
      <c r="J631">
        <v>3.006912631802733E-3</v>
      </c>
      <c r="K631">
        <v>-0.18984185466185949</v>
      </c>
      <c r="L631">
        <v>0.24294775147343309</v>
      </c>
    </row>
    <row r="632" spans="1:12">
      <c r="A632" t="s">
        <v>258</v>
      </c>
      <c r="B632" t="s">
        <v>261</v>
      </c>
      <c r="C632">
        <v>23005</v>
      </c>
      <c r="D632" t="s">
        <v>136</v>
      </c>
      <c r="E632">
        <v>590</v>
      </c>
      <c r="F632" t="s">
        <v>111</v>
      </c>
      <c r="G632" t="s">
        <v>118</v>
      </c>
      <c r="H632">
        <v>1</v>
      </c>
      <c r="I632">
        <v>0.46851495465061499</v>
      </c>
      <c r="K632">
        <v>0.46851495465061499</v>
      </c>
      <c r="L632">
        <v>0.46851495465061499</v>
      </c>
    </row>
    <row r="633" spans="1:12">
      <c r="A633" t="s">
        <v>258</v>
      </c>
      <c r="B633" t="s">
        <v>261</v>
      </c>
      <c r="C633">
        <v>23005</v>
      </c>
      <c r="D633" t="s">
        <v>136</v>
      </c>
      <c r="E633">
        <v>590</v>
      </c>
      <c r="F633" t="s">
        <v>111</v>
      </c>
      <c r="G633" t="s">
        <v>119</v>
      </c>
      <c r="H633">
        <v>380</v>
      </c>
      <c r="I633">
        <v>5.463629738034468E-2</v>
      </c>
      <c r="J633">
        <v>3.006912631802733E-3</v>
      </c>
      <c r="K633">
        <v>-0.18984185466185949</v>
      </c>
      <c r="L633">
        <v>0.24294775147343309</v>
      </c>
    </row>
    <row r="634" spans="1:12">
      <c r="A634" t="s">
        <v>258</v>
      </c>
      <c r="B634" t="s">
        <v>261</v>
      </c>
      <c r="C634">
        <v>23005</v>
      </c>
      <c r="D634" t="s">
        <v>136</v>
      </c>
      <c r="E634">
        <v>590</v>
      </c>
      <c r="F634" t="s">
        <v>111</v>
      </c>
      <c r="G634" t="s">
        <v>120</v>
      </c>
      <c r="H634">
        <v>1</v>
      </c>
      <c r="I634">
        <v>0.58722992394707774</v>
      </c>
      <c r="K634">
        <v>0.58722992394707774</v>
      </c>
      <c r="L634">
        <v>0.58722992394707774</v>
      </c>
    </row>
    <row r="635" spans="1:12">
      <c r="A635" t="s">
        <v>258</v>
      </c>
      <c r="B635" t="s">
        <v>261</v>
      </c>
      <c r="C635">
        <v>23005</v>
      </c>
      <c r="D635" t="s">
        <v>136</v>
      </c>
      <c r="E635">
        <v>590</v>
      </c>
      <c r="F635" t="s">
        <v>111</v>
      </c>
      <c r="G635" t="s">
        <v>121</v>
      </c>
      <c r="H635">
        <v>380</v>
      </c>
      <c r="I635">
        <v>9.8037782697630305E-2</v>
      </c>
      <c r="J635">
        <v>4.1233166641933827E-3</v>
      </c>
      <c r="K635">
        <v>-0.1468303708437779</v>
      </c>
      <c r="L635">
        <v>0.40125831054688671</v>
      </c>
    </row>
    <row r="636" spans="1:12">
      <c r="A636" t="s">
        <v>258</v>
      </c>
      <c r="B636" t="s">
        <v>261</v>
      </c>
      <c r="C636">
        <v>23005</v>
      </c>
      <c r="D636" t="s">
        <v>136</v>
      </c>
      <c r="E636">
        <v>590</v>
      </c>
      <c r="F636" t="s">
        <v>111</v>
      </c>
      <c r="G636" t="s">
        <v>122</v>
      </c>
      <c r="H636">
        <v>1</v>
      </c>
      <c r="I636">
        <v>0.83950853631144007</v>
      </c>
      <c r="K636">
        <v>0.83950853631144007</v>
      </c>
      <c r="L636">
        <v>0.83950853631144007</v>
      </c>
    </row>
    <row r="637" spans="1:12">
      <c r="A637" t="s">
        <v>258</v>
      </c>
      <c r="B637" t="s">
        <v>261</v>
      </c>
      <c r="C637">
        <v>23005</v>
      </c>
      <c r="D637" t="s">
        <v>136</v>
      </c>
      <c r="E637">
        <v>590</v>
      </c>
      <c r="F637" t="s">
        <v>111</v>
      </c>
      <c r="G637" t="s">
        <v>123</v>
      </c>
      <c r="H637">
        <v>380</v>
      </c>
      <c r="I637">
        <v>0.18491981649430381</v>
      </c>
      <c r="J637">
        <v>6.8536192319260496E-3</v>
      </c>
      <c r="K637">
        <v>-7.5068375976553151E-2</v>
      </c>
      <c r="L637">
        <v>0.73476276820036179</v>
      </c>
    </row>
    <row r="638" spans="1:12">
      <c r="A638" t="s">
        <v>258</v>
      </c>
      <c r="B638" t="s">
        <v>261</v>
      </c>
      <c r="C638">
        <v>23005</v>
      </c>
      <c r="D638" t="s">
        <v>136</v>
      </c>
      <c r="E638">
        <v>590</v>
      </c>
      <c r="F638" t="s">
        <v>111</v>
      </c>
      <c r="G638" t="s">
        <v>124</v>
      </c>
      <c r="H638">
        <v>1</v>
      </c>
      <c r="I638">
        <v>1.0837031497528209</v>
      </c>
      <c r="K638">
        <v>1.0837031497528209</v>
      </c>
      <c r="L638">
        <v>1.0837031497528209</v>
      </c>
    </row>
    <row r="639" spans="1:12">
      <c r="A639" t="s">
        <v>258</v>
      </c>
      <c r="B639" t="s">
        <v>261</v>
      </c>
      <c r="C639">
        <v>23005</v>
      </c>
      <c r="D639" t="s">
        <v>136</v>
      </c>
      <c r="E639">
        <v>590</v>
      </c>
      <c r="F639" t="s">
        <v>111</v>
      </c>
      <c r="G639" t="s">
        <v>125</v>
      </c>
      <c r="H639">
        <v>380</v>
      </c>
      <c r="I639">
        <v>0.27166100984243541</v>
      </c>
      <c r="J639">
        <v>9.9355645494767289E-3</v>
      </c>
      <c r="K639">
        <v>-1.591089269400436E-2</v>
      </c>
      <c r="L639">
        <v>1.0927852859106171</v>
      </c>
    </row>
    <row r="640" spans="1:12">
      <c r="A640" t="s">
        <v>258</v>
      </c>
      <c r="B640" t="s">
        <v>261</v>
      </c>
      <c r="C640">
        <v>23005</v>
      </c>
      <c r="D640" t="s">
        <v>136</v>
      </c>
      <c r="E640">
        <v>590</v>
      </c>
      <c r="F640" t="s">
        <v>111</v>
      </c>
      <c r="G640" t="s">
        <v>126</v>
      </c>
      <c r="H640">
        <v>1</v>
      </c>
      <c r="I640">
        <v>1.32036323857071</v>
      </c>
      <c r="K640">
        <v>1.32036323857071</v>
      </c>
      <c r="L640">
        <v>1.32036323857071</v>
      </c>
    </row>
    <row r="641" spans="1:12">
      <c r="A641" t="s">
        <v>258</v>
      </c>
      <c r="B641" t="s">
        <v>261</v>
      </c>
      <c r="C641">
        <v>23005</v>
      </c>
      <c r="D641" t="s">
        <v>136</v>
      </c>
      <c r="E641">
        <v>590</v>
      </c>
      <c r="F641" t="s">
        <v>111</v>
      </c>
      <c r="G641" t="s">
        <v>127</v>
      </c>
      <c r="H641">
        <v>380</v>
      </c>
      <c r="I641">
        <v>0.36850695940177292</v>
      </c>
      <c r="J641">
        <v>1.3277150139835161E-2</v>
      </c>
      <c r="K641">
        <v>-1.591089269400436E-2</v>
      </c>
      <c r="L641">
        <v>1.4566082639311659</v>
      </c>
    </row>
    <row r="642" spans="1:12">
      <c r="A642" t="s">
        <v>258</v>
      </c>
      <c r="B642" t="s">
        <v>261</v>
      </c>
      <c r="C642">
        <v>23005</v>
      </c>
      <c r="D642" t="s">
        <v>136</v>
      </c>
      <c r="E642">
        <v>590</v>
      </c>
      <c r="F642" t="s">
        <v>111</v>
      </c>
      <c r="G642" t="s">
        <v>128</v>
      </c>
      <c r="H642">
        <v>1</v>
      </c>
      <c r="I642">
        <v>0.68588171635683648</v>
      </c>
      <c r="K642">
        <v>0.68588171635683648</v>
      </c>
      <c r="L642">
        <v>0.68588171635683648</v>
      </c>
    </row>
    <row r="643" spans="1:12">
      <c r="A643" t="s">
        <v>258</v>
      </c>
      <c r="B643" t="s">
        <v>261</v>
      </c>
      <c r="C643">
        <v>23005</v>
      </c>
      <c r="D643" t="s">
        <v>136</v>
      </c>
      <c r="E643">
        <v>590</v>
      </c>
      <c r="F643" t="s">
        <v>111</v>
      </c>
      <c r="G643" t="s">
        <v>129</v>
      </c>
      <c r="H643">
        <v>380</v>
      </c>
      <c r="I643">
        <v>0.1275415283478693</v>
      </c>
      <c r="J643">
        <v>5.1025182698056963E-3</v>
      </c>
      <c r="K643">
        <v>-0.11399476689849471</v>
      </c>
      <c r="L643">
        <v>0.53897282199647067</v>
      </c>
    </row>
    <row r="644" spans="1:12">
      <c r="A644" t="s">
        <v>258</v>
      </c>
      <c r="B644" t="s">
        <v>261</v>
      </c>
      <c r="C644">
        <v>23005</v>
      </c>
      <c r="D644" t="s">
        <v>136</v>
      </c>
      <c r="E644">
        <v>590</v>
      </c>
      <c r="F644" t="s">
        <v>111</v>
      </c>
      <c r="G644" t="s">
        <v>130</v>
      </c>
      <c r="H644">
        <v>1</v>
      </c>
      <c r="I644">
        <v>0.68588171635683648</v>
      </c>
      <c r="K644">
        <v>0.68588171635683648</v>
      </c>
      <c r="L644">
        <v>0.68588171635683648</v>
      </c>
    </row>
    <row r="645" spans="1:12">
      <c r="A645" t="s">
        <v>258</v>
      </c>
      <c r="B645" t="s">
        <v>261</v>
      </c>
      <c r="C645">
        <v>23005</v>
      </c>
      <c r="D645" t="s">
        <v>136</v>
      </c>
      <c r="E645">
        <v>590</v>
      </c>
      <c r="F645" t="s">
        <v>111</v>
      </c>
      <c r="G645" t="s">
        <v>131</v>
      </c>
      <c r="H645">
        <v>380</v>
      </c>
      <c r="I645">
        <v>0.1275415283478693</v>
      </c>
      <c r="J645">
        <v>5.1025182698056963E-3</v>
      </c>
      <c r="K645">
        <v>-0.11399476689849471</v>
      </c>
      <c r="L645">
        <v>0.53897282199647067</v>
      </c>
    </row>
    <row r="646" spans="1:12">
      <c r="A646" t="s">
        <v>258</v>
      </c>
      <c r="B646" t="s">
        <v>261</v>
      </c>
      <c r="C646">
        <v>23005</v>
      </c>
      <c r="D646" t="s">
        <v>136</v>
      </c>
      <c r="E646">
        <v>590</v>
      </c>
      <c r="F646" t="s">
        <v>111</v>
      </c>
      <c r="G646" t="s">
        <v>132</v>
      </c>
      <c r="H646">
        <v>1</v>
      </c>
      <c r="I646">
        <v>0.68588171635683648</v>
      </c>
      <c r="K646">
        <v>0.68588171635683648</v>
      </c>
      <c r="L646">
        <v>0.68588171635683648</v>
      </c>
    </row>
    <row r="647" spans="1:12">
      <c r="A647" t="s">
        <v>258</v>
      </c>
      <c r="B647" t="s">
        <v>261</v>
      </c>
      <c r="C647">
        <v>23005</v>
      </c>
      <c r="D647" t="s">
        <v>136</v>
      </c>
      <c r="E647">
        <v>590</v>
      </c>
      <c r="F647" t="s">
        <v>111</v>
      </c>
      <c r="G647" t="s">
        <v>133</v>
      </c>
      <c r="H647">
        <v>380</v>
      </c>
      <c r="I647">
        <v>0.1275415283478693</v>
      </c>
      <c r="J647">
        <v>5.1025182698056981E-3</v>
      </c>
      <c r="K647">
        <v>-0.11399476689849471</v>
      </c>
      <c r="L647">
        <v>0.53897282199647067</v>
      </c>
    </row>
    <row r="648" spans="1:12">
      <c r="A648" t="s">
        <v>258</v>
      </c>
      <c r="B648" t="s">
        <v>261</v>
      </c>
      <c r="C648">
        <v>23005</v>
      </c>
      <c r="D648" t="s">
        <v>136</v>
      </c>
      <c r="E648">
        <v>590</v>
      </c>
      <c r="F648" t="s">
        <v>111</v>
      </c>
      <c r="G648" t="s">
        <v>134</v>
      </c>
      <c r="H648">
        <v>1</v>
      </c>
      <c r="I648">
        <v>0.9432063848650174</v>
      </c>
      <c r="K648">
        <v>0.9432063848650174</v>
      </c>
      <c r="L648">
        <v>0.9432063848650174</v>
      </c>
    </row>
    <row r="649" spans="1:12">
      <c r="A649" t="s">
        <v>258</v>
      </c>
      <c r="B649" t="s">
        <v>261</v>
      </c>
      <c r="C649">
        <v>23005</v>
      </c>
      <c r="D649" t="s">
        <v>136</v>
      </c>
      <c r="E649">
        <v>590</v>
      </c>
      <c r="F649" t="s">
        <v>111</v>
      </c>
      <c r="G649" t="s">
        <v>135</v>
      </c>
      <c r="H649">
        <v>380</v>
      </c>
      <c r="I649">
        <v>0.23091530283543291</v>
      </c>
      <c r="J649">
        <v>9.0221501410965924E-3</v>
      </c>
      <c r="K649">
        <v>-1.591089269400436E-2</v>
      </c>
      <c r="L649">
        <v>0.98405421537001592</v>
      </c>
    </row>
    <row r="650" spans="1:12">
      <c r="A650" t="s">
        <v>258</v>
      </c>
      <c r="B650" t="s">
        <v>262</v>
      </c>
      <c r="C650">
        <v>23007</v>
      </c>
      <c r="D650" t="s">
        <v>136</v>
      </c>
      <c r="E650">
        <v>590</v>
      </c>
      <c r="F650" t="s">
        <v>111</v>
      </c>
      <c r="G650" t="s">
        <v>112</v>
      </c>
      <c r="H650">
        <v>1</v>
      </c>
      <c r="I650">
        <v>3.0256867089396469E-2</v>
      </c>
      <c r="K650">
        <v>-999</v>
      </c>
      <c r="L650">
        <v>-999</v>
      </c>
    </row>
    <row r="651" spans="1:12">
      <c r="A651" t="s">
        <v>258</v>
      </c>
      <c r="B651" t="s">
        <v>262</v>
      </c>
      <c r="C651">
        <v>23007</v>
      </c>
      <c r="D651" t="s">
        <v>136</v>
      </c>
      <c r="E651">
        <v>590</v>
      </c>
      <c r="F651" t="s">
        <v>111</v>
      </c>
      <c r="G651" t="s">
        <v>113</v>
      </c>
      <c r="H651">
        <v>380</v>
      </c>
      <c r="I651">
        <v>-3.9443844880438124E-3</v>
      </c>
      <c r="J651">
        <v>8.6782469160353465E-4</v>
      </c>
      <c r="K651">
        <v>-999</v>
      </c>
      <c r="L651">
        <v>-999</v>
      </c>
    </row>
    <row r="652" spans="1:12">
      <c r="A652" t="s">
        <v>258</v>
      </c>
      <c r="B652" t="s">
        <v>262</v>
      </c>
      <c r="C652">
        <v>23007</v>
      </c>
      <c r="D652" t="s">
        <v>136</v>
      </c>
      <c r="E652">
        <v>590</v>
      </c>
      <c r="F652" t="s">
        <v>111</v>
      </c>
      <c r="G652" t="s">
        <v>114</v>
      </c>
      <c r="H652">
        <v>1</v>
      </c>
      <c r="I652">
        <v>0.68588171635683648</v>
      </c>
      <c r="K652">
        <v>0.68588171635683648</v>
      </c>
      <c r="L652">
        <v>0.68588171635683648</v>
      </c>
    </row>
    <row r="653" spans="1:12">
      <c r="A653" t="s">
        <v>258</v>
      </c>
      <c r="B653" t="s">
        <v>262</v>
      </c>
      <c r="C653">
        <v>23007</v>
      </c>
      <c r="D653" t="s">
        <v>136</v>
      </c>
      <c r="E653">
        <v>590</v>
      </c>
      <c r="F653" t="s">
        <v>111</v>
      </c>
      <c r="G653" t="s">
        <v>115</v>
      </c>
      <c r="H653">
        <v>380</v>
      </c>
      <c r="I653">
        <v>0.1275415283478693</v>
      </c>
      <c r="J653">
        <v>5.1025182698056972E-3</v>
      </c>
      <c r="K653">
        <v>-0.11399476689849471</v>
      </c>
      <c r="L653">
        <v>0.53897282199647067</v>
      </c>
    </row>
    <row r="654" spans="1:12">
      <c r="A654" t="s">
        <v>258</v>
      </c>
      <c r="B654" t="s">
        <v>262</v>
      </c>
      <c r="C654">
        <v>23007</v>
      </c>
      <c r="D654" t="s">
        <v>136</v>
      </c>
      <c r="E654">
        <v>590</v>
      </c>
      <c r="F654" t="s">
        <v>111</v>
      </c>
      <c r="G654" t="s">
        <v>116</v>
      </c>
      <c r="H654">
        <v>1</v>
      </c>
      <c r="I654">
        <v>0.46851495465061499</v>
      </c>
      <c r="K654">
        <v>0.46851495465061499</v>
      </c>
      <c r="L654">
        <v>0.46851495465061499</v>
      </c>
    </row>
    <row r="655" spans="1:12">
      <c r="A655" t="s">
        <v>258</v>
      </c>
      <c r="B655" t="s">
        <v>262</v>
      </c>
      <c r="C655">
        <v>23007</v>
      </c>
      <c r="D655" t="s">
        <v>136</v>
      </c>
      <c r="E655">
        <v>590</v>
      </c>
      <c r="F655" t="s">
        <v>111</v>
      </c>
      <c r="G655" t="s">
        <v>117</v>
      </c>
      <c r="H655">
        <v>380</v>
      </c>
      <c r="I655">
        <v>5.463629738034468E-2</v>
      </c>
      <c r="J655">
        <v>3.006912631802733E-3</v>
      </c>
      <c r="K655">
        <v>-0.18984185466185949</v>
      </c>
      <c r="L655">
        <v>0.24294775147343309</v>
      </c>
    </row>
    <row r="656" spans="1:12">
      <c r="A656" t="s">
        <v>258</v>
      </c>
      <c r="B656" t="s">
        <v>262</v>
      </c>
      <c r="C656">
        <v>23007</v>
      </c>
      <c r="D656" t="s">
        <v>136</v>
      </c>
      <c r="E656">
        <v>590</v>
      </c>
      <c r="F656" t="s">
        <v>111</v>
      </c>
      <c r="G656" t="s">
        <v>118</v>
      </c>
      <c r="H656">
        <v>1</v>
      </c>
      <c r="I656">
        <v>0.46851495465061499</v>
      </c>
      <c r="K656">
        <v>0.46851495465061499</v>
      </c>
      <c r="L656">
        <v>0.46851495465061499</v>
      </c>
    </row>
    <row r="657" spans="1:12">
      <c r="A657" t="s">
        <v>258</v>
      </c>
      <c r="B657" t="s">
        <v>262</v>
      </c>
      <c r="C657">
        <v>23007</v>
      </c>
      <c r="D657" t="s">
        <v>136</v>
      </c>
      <c r="E657">
        <v>590</v>
      </c>
      <c r="F657" t="s">
        <v>111</v>
      </c>
      <c r="G657" t="s">
        <v>119</v>
      </c>
      <c r="H657">
        <v>380</v>
      </c>
      <c r="I657">
        <v>5.463629738034468E-2</v>
      </c>
      <c r="J657">
        <v>3.006912631802733E-3</v>
      </c>
      <c r="K657">
        <v>-0.18984185466185949</v>
      </c>
      <c r="L657">
        <v>0.24294775147343309</v>
      </c>
    </row>
    <row r="658" spans="1:12">
      <c r="A658" t="s">
        <v>258</v>
      </c>
      <c r="B658" t="s">
        <v>262</v>
      </c>
      <c r="C658">
        <v>23007</v>
      </c>
      <c r="D658" t="s">
        <v>136</v>
      </c>
      <c r="E658">
        <v>590</v>
      </c>
      <c r="F658" t="s">
        <v>111</v>
      </c>
      <c r="G658" t="s">
        <v>120</v>
      </c>
      <c r="H658">
        <v>1</v>
      </c>
      <c r="I658">
        <v>0.58722992394707774</v>
      </c>
      <c r="K658">
        <v>0.58722992394707774</v>
      </c>
      <c r="L658">
        <v>0.58722992394707774</v>
      </c>
    </row>
    <row r="659" spans="1:12">
      <c r="A659" t="s">
        <v>258</v>
      </c>
      <c r="B659" t="s">
        <v>262</v>
      </c>
      <c r="C659">
        <v>23007</v>
      </c>
      <c r="D659" t="s">
        <v>136</v>
      </c>
      <c r="E659">
        <v>590</v>
      </c>
      <c r="F659" t="s">
        <v>111</v>
      </c>
      <c r="G659" t="s">
        <v>121</v>
      </c>
      <c r="H659">
        <v>380</v>
      </c>
      <c r="I659">
        <v>9.8037782697630305E-2</v>
      </c>
      <c r="J659">
        <v>4.1233166641933827E-3</v>
      </c>
      <c r="K659">
        <v>-0.1468303708437779</v>
      </c>
      <c r="L659">
        <v>0.40125831054688671</v>
      </c>
    </row>
    <row r="660" spans="1:12">
      <c r="A660" t="s">
        <v>258</v>
      </c>
      <c r="B660" t="s">
        <v>262</v>
      </c>
      <c r="C660">
        <v>23007</v>
      </c>
      <c r="D660" t="s">
        <v>136</v>
      </c>
      <c r="E660">
        <v>590</v>
      </c>
      <c r="F660" t="s">
        <v>111</v>
      </c>
      <c r="G660" t="s">
        <v>122</v>
      </c>
      <c r="H660">
        <v>1</v>
      </c>
      <c r="I660">
        <v>0.83950853631144007</v>
      </c>
      <c r="K660">
        <v>0.83950853631144007</v>
      </c>
      <c r="L660">
        <v>0.83950853631144007</v>
      </c>
    </row>
    <row r="661" spans="1:12">
      <c r="A661" t="s">
        <v>258</v>
      </c>
      <c r="B661" t="s">
        <v>262</v>
      </c>
      <c r="C661">
        <v>23007</v>
      </c>
      <c r="D661" t="s">
        <v>136</v>
      </c>
      <c r="E661">
        <v>590</v>
      </c>
      <c r="F661" t="s">
        <v>111</v>
      </c>
      <c r="G661" t="s">
        <v>123</v>
      </c>
      <c r="H661">
        <v>380</v>
      </c>
      <c r="I661">
        <v>0.18491981649430381</v>
      </c>
      <c r="J661">
        <v>6.8536192319260496E-3</v>
      </c>
      <c r="K661">
        <v>-7.5068375976553151E-2</v>
      </c>
      <c r="L661">
        <v>0.73476276820036179</v>
      </c>
    </row>
    <row r="662" spans="1:12">
      <c r="A662" t="s">
        <v>258</v>
      </c>
      <c r="B662" t="s">
        <v>262</v>
      </c>
      <c r="C662">
        <v>23007</v>
      </c>
      <c r="D662" t="s">
        <v>136</v>
      </c>
      <c r="E662">
        <v>590</v>
      </c>
      <c r="F662" t="s">
        <v>111</v>
      </c>
      <c r="G662" t="s">
        <v>124</v>
      </c>
      <c r="H662">
        <v>1</v>
      </c>
      <c r="I662">
        <v>1.0837031497528209</v>
      </c>
      <c r="K662">
        <v>1.0837031497528209</v>
      </c>
      <c r="L662">
        <v>1.0837031497528209</v>
      </c>
    </row>
    <row r="663" spans="1:12">
      <c r="A663" t="s">
        <v>258</v>
      </c>
      <c r="B663" t="s">
        <v>262</v>
      </c>
      <c r="C663">
        <v>23007</v>
      </c>
      <c r="D663" t="s">
        <v>136</v>
      </c>
      <c r="E663">
        <v>590</v>
      </c>
      <c r="F663" t="s">
        <v>111</v>
      </c>
      <c r="G663" t="s">
        <v>125</v>
      </c>
      <c r="H663">
        <v>380</v>
      </c>
      <c r="I663">
        <v>0.27166100984243541</v>
      </c>
      <c r="J663">
        <v>9.9355645494767289E-3</v>
      </c>
      <c r="K663">
        <v>-1.591089269400436E-2</v>
      </c>
      <c r="L663">
        <v>1.0927852859106171</v>
      </c>
    </row>
    <row r="664" spans="1:12">
      <c r="A664" t="s">
        <v>258</v>
      </c>
      <c r="B664" t="s">
        <v>262</v>
      </c>
      <c r="C664">
        <v>23007</v>
      </c>
      <c r="D664" t="s">
        <v>136</v>
      </c>
      <c r="E664">
        <v>590</v>
      </c>
      <c r="F664" t="s">
        <v>111</v>
      </c>
      <c r="G664" t="s">
        <v>126</v>
      </c>
      <c r="H664">
        <v>1</v>
      </c>
      <c r="I664">
        <v>1.32036323857071</v>
      </c>
      <c r="K664">
        <v>1.32036323857071</v>
      </c>
      <c r="L664">
        <v>1.32036323857071</v>
      </c>
    </row>
    <row r="665" spans="1:12">
      <c r="A665" t="s">
        <v>258</v>
      </c>
      <c r="B665" t="s">
        <v>262</v>
      </c>
      <c r="C665">
        <v>23007</v>
      </c>
      <c r="D665" t="s">
        <v>136</v>
      </c>
      <c r="E665">
        <v>590</v>
      </c>
      <c r="F665" t="s">
        <v>111</v>
      </c>
      <c r="G665" t="s">
        <v>127</v>
      </c>
      <c r="H665">
        <v>380</v>
      </c>
      <c r="I665">
        <v>0.36850695940177292</v>
      </c>
      <c r="J665">
        <v>1.3277150139835161E-2</v>
      </c>
      <c r="K665">
        <v>-1.591089269400436E-2</v>
      </c>
      <c r="L665">
        <v>1.4566082639311659</v>
      </c>
    </row>
    <row r="666" spans="1:12">
      <c r="A666" t="s">
        <v>258</v>
      </c>
      <c r="B666" t="s">
        <v>262</v>
      </c>
      <c r="C666">
        <v>23007</v>
      </c>
      <c r="D666" t="s">
        <v>136</v>
      </c>
      <c r="E666">
        <v>590</v>
      </c>
      <c r="F666" t="s">
        <v>111</v>
      </c>
      <c r="G666" t="s">
        <v>128</v>
      </c>
      <c r="H666">
        <v>1</v>
      </c>
      <c r="I666">
        <v>0.68588171635683648</v>
      </c>
      <c r="K666">
        <v>0.68588171635683648</v>
      </c>
      <c r="L666">
        <v>0.68588171635683648</v>
      </c>
    </row>
    <row r="667" spans="1:12">
      <c r="A667" t="s">
        <v>258</v>
      </c>
      <c r="B667" t="s">
        <v>262</v>
      </c>
      <c r="C667">
        <v>23007</v>
      </c>
      <c r="D667" t="s">
        <v>136</v>
      </c>
      <c r="E667">
        <v>590</v>
      </c>
      <c r="F667" t="s">
        <v>111</v>
      </c>
      <c r="G667" t="s">
        <v>129</v>
      </c>
      <c r="H667">
        <v>380</v>
      </c>
      <c r="I667">
        <v>0.1275415283478693</v>
      </c>
      <c r="J667">
        <v>5.1025182698056963E-3</v>
      </c>
      <c r="K667">
        <v>-0.11399476689849471</v>
      </c>
      <c r="L667">
        <v>0.53897282199647067</v>
      </c>
    </row>
    <row r="668" spans="1:12">
      <c r="A668" t="s">
        <v>258</v>
      </c>
      <c r="B668" t="s">
        <v>262</v>
      </c>
      <c r="C668">
        <v>23007</v>
      </c>
      <c r="D668" t="s">
        <v>136</v>
      </c>
      <c r="E668">
        <v>590</v>
      </c>
      <c r="F668" t="s">
        <v>111</v>
      </c>
      <c r="G668" t="s">
        <v>130</v>
      </c>
      <c r="H668">
        <v>1</v>
      </c>
      <c r="I668">
        <v>0.68588171635683648</v>
      </c>
      <c r="K668">
        <v>0.68588171635683648</v>
      </c>
      <c r="L668">
        <v>0.68588171635683648</v>
      </c>
    </row>
    <row r="669" spans="1:12">
      <c r="A669" t="s">
        <v>258</v>
      </c>
      <c r="B669" t="s">
        <v>262</v>
      </c>
      <c r="C669">
        <v>23007</v>
      </c>
      <c r="D669" t="s">
        <v>136</v>
      </c>
      <c r="E669">
        <v>590</v>
      </c>
      <c r="F669" t="s">
        <v>111</v>
      </c>
      <c r="G669" t="s">
        <v>131</v>
      </c>
      <c r="H669">
        <v>380</v>
      </c>
      <c r="I669">
        <v>0.1275415283478693</v>
      </c>
      <c r="J669">
        <v>5.1025182698056963E-3</v>
      </c>
      <c r="K669">
        <v>-0.11399476689849471</v>
      </c>
      <c r="L669">
        <v>0.53897282199647067</v>
      </c>
    </row>
    <row r="670" spans="1:12">
      <c r="A670" t="s">
        <v>258</v>
      </c>
      <c r="B670" t="s">
        <v>262</v>
      </c>
      <c r="C670">
        <v>23007</v>
      </c>
      <c r="D670" t="s">
        <v>136</v>
      </c>
      <c r="E670">
        <v>590</v>
      </c>
      <c r="F670" t="s">
        <v>111</v>
      </c>
      <c r="G670" t="s">
        <v>132</v>
      </c>
      <c r="H670">
        <v>1</v>
      </c>
      <c r="I670">
        <v>0.68588171635683648</v>
      </c>
      <c r="K670">
        <v>0.68588171635683648</v>
      </c>
      <c r="L670">
        <v>0.68588171635683648</v>
      </c>
    </row>
    <row r="671" spans="1:12">
      <c r="A671" t="s">
        <v>258</v>
      </c>
      <c r="B671" t="s">
        <v>262</v>
      </c>
      <c r="C671">
        <v>23007</v>
      </c>
      <c r="D671" t="s">
        <v>136</v>
      </c>
      <c r="E671">
        <v>590</v>
      </c>
      <c r="F671" t="s">
        <v>111</v>
      </c>
      <c r="G671" t="s">
        <v>133</v>
      </c>
      <c r="H671">
        <v>380</v>
      </c>
      <c r="I671">
        <v>0.1275415283478693</v>
      </c>
      <c r="J671">
        <v>5.1025182698056981E-3</v>
      </c>
      <c r="K671">
        <v>-0.11399476689849471</v>
      </c>
      <c r="L671">
        <v>0.53897282199647067</v>
      </c>
    </row>
    <row r="672" spans="1:12">
      <c r="A672" t="s">
        <v>258</v>
      </c>
      <c r="B672" t="s">
        <v>262</v>
      </c>
      <c r="C672">
        <v>23007</v>
      </c>
      <c r="D672" t="s">
        <v>136</v>
      </c>
      <c r="E672">
        <v>590</v>
      </c>
      <c r="F672" t="s">
        <v>111</v>
      </c>
      <c r="G672" t="s">
        <v>134</v>
      </c>
      <c r="H672">
        <v>1</v>
      </c>
      <c r="I672">
        <v>0.9432063848650174</v>
      </c>
      <c r="K672">
        <v>0.9432063848650174</v>
      </c>
      <c r="L672">
        <v>0.9432063848650174</v>
      </c>
    </row>
    <row r="673" spans="1:12">
      <c r="A673" t="s">
        <v>258</v>
      </c>
      <c r="B673" t="s">
        <v>262</v>
      </c>
      <c r="C673">
        <v>23007</v>
      </c>
      <c r="D673" t="s">
        <v>136</v>
      </c>
      <c r="E673">
        <v>590</v>
      </c>
      <c r="F673" t="s">
        <v>111</v>
      </c>
      <c r="G673" t="s">
        <v>135</v>
      </c>
      <c r="H673">
        <v>380</v>
      </c>
      <c r="I673">
        <v>0.23091530283543291</v>
      </c>
      <c r="J673">
        <v>9.0221501410965924E-3</v>
      </c>
      <c r="K673">
        <v>-1.591089269400436E-2</v>
      </c>
      <c r="L673">
        <v>0.98405421537001592</v>
      </c>
    </row>
    <row r="674" spans="1:12">
      <c r="A674" t="s">
        <v>258</v>
      </c>
      <c r="B674" t="s">
        <v>263</v>
      </c>
      <c r="C674">
        <v>23009</v>
      </c>
      <c r="D674" t="s">
        <v>136</v>
      </c>
      <c r="E674">
        <v>590</v>
      </c>
      <c r="F674" t="s">
        <v>111</v>
      </c>
      <c r="G674" t="s">
        <v>112</v>
      </c>
      <c r="H674">
        <v>1</v>
      </c>
      <c r="I674">
        <v>3.0256867089396469E-2</v>
      </c>
      <c r="K674">
        <v>-999</v>
      </c>
      <c r="L674">
        <v>-999</v>
      </c>
    </row>
    <row r="675" spans="1:12">
      <c r="A675" t="s">
        <v>258</v>
      </c>
      <c r="B675" t="s">
        <v>263</v>
      </c>
      <c r="C675">
        <v>23009</v>
      </c>
      <c r="D675" t="s">
        <v>136</v>
      </c>
      <c r="E675">
        <v>590</v>
      </c>
      <c r="F675" t="s">
        <v>111</v>
      </c>
      <c r="G675" t="s">
        <v>113</v>
      </c>
      <c r="H675">
        <v>380</v>
      </c>
      <c r="I675">
        <v>-3.9443844880438124E-3</v>
      </c>
      <c r="J675">
        <v>8.6782469160353465E-4</v>
      </c>
      <c r="K675">
        <v>-999</v>
      </c>
      <c r="L675">
        <v>-999</v>
      </c>
    </row>
    <row r="676" spans="1:12">
      <c r="A676" t="s">
        <v>258</v>
      </c>
      <c r="B676" t="s">
        <v>263</v>
      </c>
      <c r="C676">
        <v>23009</v>
      </c>
      <c r="D676" t="s">
        <v>136</v>
      </c>
      <c r="E676">
        <v>590</v>
      </c>
      <c r="F676" t="s">
        <v>111</v>
      </c>
      <c r="G676" t="s">
        <v>114</v>
      </c>
      <c r="H676">
        <v>1</v>
      </c>
      <c r="I676">
        <v>0.68588171635683648</v>
      </c>
      <c r="K676">
        <v>0.68588171635683648</v>
      </c>
      <c r="L676">
        <v>0.68588171635683648</v>
      </c>
    </row>
    <row r="677" spans="1:12">
      <c r="A677" t="s">
        <v>258</v>
      </c>
      <c r="B677" t="s">
        <v>263</v>
      </c>
      <c r="C677">
        <v>23009</v>
      </c>
      <c r="D677" t="s">
        <v>136</v>
      </c>
      <c r="E677">
        <v>590</v>
      </c>
      <c r="F677" t="s">
        <v>111</v>
      </c>
      <c r="G677" t="s">
        <v>115</v>
      </c>
      <c r="H677">
        <v>380</v>
      </c>
      <c r="I677">
        <v>0.1275415283478693</v>
      </c>
      <c r="J677">
        <v>5.1025182698056972E-3</v>
      </c>
      <c r="K677">
        <v>-0.11399476689849471</v>
      </c>
      <c r="L677">
        <v>0.53897282199647067</v>
      </c>
    </row>
    <row r="678" spans="1:12">
      <c r="A678" t="s">
        <v>258</v>
      </c>
      <c r="B678" t="s">
        <v>263</v>
      </c>
      <c r="C678">
        <v>23009</v>
      </c>
      <c r="D678" t="s">
        <v>136</v>
      </c>
      <c r="E678">
        <v>590</v>
      </c>
      <c r="F678" t="s">
        <v>111</v>
      </c>
      <c r="G678" t="s">
        <v>116</v>
      </c>
      <c r="H678">
        <v>1</v>
      </c>
      <c r="I678">
        <v>0.46851495465061499</v>
      </c>
      <c r="K678">
        <v>0.46851495465061499</v>
      </c>
      <c r="L678">
        <v>0.46851495465061499</v>
      </c>
    </row>
    <row r="679" spans="1:12">
      <c r="A679" t="s">
        <v>258</v>
      </c>
      <c r="B679" t="s">
        <v>263</v>
      </c>
      <c r="C679">
        <v>23009</v>
      </c>
      <c r="D679" t="s">
        <v>136</v>
      </c>
      <c r="E679">
        <v>590</v>
      </c>
      <c r="F679" t="s">
        <v>111</v>
      </c>
      <c r="G679" t="s">
        <v>117</v>
      </c>
      <c r="H679">
        <v>380</v>
      </c>
      <c r="I679">
        <v>5.463629738034468E-2</v>
      </c>
      <c r="J679">
        <v>3.006912631802733E-3</v>
      </c>
      <c r="K679">
        <v>-0.18984185466185949</v>
      </c>
      <c r="L679">
        <v>0.24294775147343309</v>
      </c>
    </row>
    <row r="680" spans="1:12">
      <c r="A680" t="s">
        <v>258</v>
      </c>
      <c r="B680" t="s">
        <v>263</v>
      </c>
      <c r="C680">
        <v>23009</v>
      </c>
      <c r="D680" t="s">
        <v>136</v>
      </c>
      <c r="E680">
        <v>590</v>
      </c>
      <c r="F680" t="s">
        <v>111</v>
      </c>
      <c r="G680" t="s">
        <v>118</v>
      </c>
      <c r="H680">
        <v>1</v>
      </c>
      <c r="I680">
        <v>0.46851495465061499</v>
      </c>
      <c r="K680">
        <v>0.46851495465061499</v>
      </c>
      <c r="L680">
        <v>0.46851495465061499</v>
      </c>
    </row>
    <row r="681" spans="1:12">
      <c r="A681" t="s">
        <v>258</v>
      </c>
      <c r="B681" t="s">
        <v>263</v>
      </c>
      <c r="C681">
        <v>23009</v>
      </c>
      <c r="D681" t="s">
        <v>136</v>
      </c>
      <c r="E681">
        <v>590</v>
      </c>
      <c r="F681" t="s">
        <v>111</v>
      </c>
      <c r="G681" t="s">
        <v>119</v>
      </c>
      <c r="H681">
        <v>380</v>
      </c>
      <c r="I681">
        <v>5.463629738034468E-2</v>
      </c>
      <c r="J681">
        <v>3.006912631802733E-3</v>
      </c>
      <c r="K681">
        <v>-0.18984185466185949</v>
      </c>
      <c r="L681">
        <v>0.24294775147343309</v>
      </c>
    </row>
    <row r="682" spans="1:12">
      <c r="A682" t="s">
        <v>258</v>
      </c>
      <c r="B682" t="s">
        <v>263</v>
      </c>
      <c r="C682">
        <v>23009</v>
      </c>
      <c r="D682" t="s">
        <v>136</v>
      </c>
      <c r="E682">
        <v>590</v>
      </c>
      <c r="F682" t="s">
        <v>111</v>
      </c>
      <c r="G682" t="s">
        <v>120</v>
      </c>
      <c r="H682">
        <v>1</v>
      </c>
      <c r="I682">
        <v>0.58722992394707774</v>
      </c>
      <c r="K682">
        <v>0.58722992394707774</v>
      </c>
      <c r="L682">
        <v>0.58722992394707774</v>
      </c>
    </row>
    <row r="683" spans="1:12">
      <c r="A683" t="s">
        <v>258</v>
      </c>
      <c r="B683" t="s">
        <v>263</v>
      </c>
      <c r="C683">
        <v>23009</v>
      </c>
      <c r="D683" t="s">
        <v>136</v>
      </c>
      <c r="E683">
        <v>590</v>
      </c>
      <c r="F683" t="s">
        <v>111</v>
      </c>
      <c r="G683" t="s">
        <v>121</v>
      </c>
      <c r="H683">
        <v>380</v>
      </c>
      <c r="I683">
        <v>9.8037782697630305E-2</v>
      </c>
      <c r="J683">
        <v>4.1233166641933827E-3</v>
      </c>
      <c r="K683">
        <v>-0.1468303708437779</v>
      </c>
      <c r="L683">
        <v>0.40125831054688671</v>
      </c>
    </row>
    <row r="684" spans="1:12">
      <c r="A684" t="s">
        <v>258</v>
      </c>
      <c r="B684" t="s">
        <v>263</v>
      </c>
      <c r="C684">
        <v>23009</v>
      </c>
      <c r="D684" t="s">
        <v>136</v>
      </c>
      <c r="E684">
        <v>590</v>
      </c>
      <c r="F684" t="s">
        <v>111</v>
      </c>
      <c r="G684" t="s">
        <v>122</v>
      </c>
      <c r="H684">
        <v>1</v>
      </c>
      <c r="I684">
        <v>0.83950853631144007</v>
      </c>
      <c r="K684">
        <v>0.83950853631144007</v>
      </c>
      <c r="L684">
        <v>0.83950853631144007</v>
      </c>
    </row>
    <row r="685" spans="1:12">
      <c r="A685" t="s">
        <v>258</v>
      </c>
      <c r="B685" t="s">
        <v>263</v>
      </c>
      <c r="C685">
        <v>23009</v>
      </c>
      <c r="D685" t="s">
        <v>136</v>
      </c>
      <c r="E685">
        <v>590</v>
      </c>
      <c r="F685" t="s">
        <v>111</v>
      </c>
      <c r="G685" t="s">
        <v>123</v>
      </c>
      <c r="H685">
        <v>380</v>
      </c>
      <c r="I685">
        <v>0.18491981649430381</v>
      </c>
      <c r="J685">
        <v>6.8536192319260496E-3</v>
      </c>
      <c r="K685">
        <v>-7.5068375976553151E-2</v>
      </c>
      <c r="L685">
        <v>0.73476276820036179</v>
      </c>
    </row>
    <row r="686" spans="1:12">
      <c r="A686" t="s">
        <v>258</v>
      </c>
      <c r="B686" t="s">
        <v>263</v>
      </c>
      <c r="C686">
        <v>23009</v>
      </c>
      <c r="D686" t="s">
        <v>136</v>
      </c>
      <c r="E686">
        <v>590</v>
      </c>
      <c r="F686" t="s">
        <v>111</v>
      </c>
      <c r="G686" t="s">
        <v>124</v>
      </c>
      <c r="H686">
        <v>1</v>
      </c>
      <c r="I686">
        <v>1.0837031497528209</v>
      </c>
      <c r="K686">
        <v>1.0837031497528209</v>
      </c>
      <c r="L686">
        <v>1.0837031497528209</v>
      </c>
    </row>
    <row r="687" spans="1:12">
      <c r="A687" t="s">
        <v>258</v>
      </c>
      <c r="B687" t="s">
        <v>263</v>
      </c>
      <c r="C687">
        <v>23009</v>
      </c>
      <c r="D687" t="s">
        <v>136</v>
      </c>
      <c r="E687">
        <v>590</v>
      </c>
      <c r="F687" t="s">
        <v>111</v>
      </c>
      <c r="G687" t="s">
        <v>125</v>
      </c>
      <c r="H687">
        <v>380</v>
      </c>
      <c r="I687">
        <v>0.27166100984243541</v>
      </c>
      <c r="J687">
        <v>9.9355645494767289E-3</v>
      </c>
      <c r="K687">
        <v>-1.591089269400436E-2</v>
      </c>
      <c r="L687">
        <v>1.0927852859106171</v>
      </c>
    </row>
    <row r="688" spans="1:12">
      <c r="A688" t="s">
        <v>258</v>
      </c>
      <c r="B688" t="s">
        <v>263</v>
      </c>
      <c r="C688">
        <v>23009</v>
      </c>
      <c r="D688" t="s">
        <v>136</v>
      </c>
      <c r="E688">
        <v>590</v>
      </c>
      <c r="F688" t="s">
        <v>111</v>
      </c>
      <c r="G688" t="s">
        <v>126</v>
      </c>
      <c r="H688">
        <v>1</v>
      </c>
      <c r="I688">
        <v>1.32036323857071</v>
      </c>
      <c r="K688">
        <v>1.32036323857071</v>
      </c>
      <c r="L688">
        <v>1.32036323857071</v>
      </c>
    </row>
    <row r="689" spans="1:12">
      <c r="A689" t="s">
        <v>258</v>
      </c>
      <c r="B689" t="s">
        <v>263</v>
      </c>
      <c r="C689">
        <v>23009</v>
      </c>
      <c r="D689" t="s">
        <v>136</v>
      </c>
      <c r="E689">
        <v>590</v>
      </c>
      <c r="F689" t="s">
        <v>111</v>
      </c>
      <c r="G689" t="s">
        <v>127</v>
      </c>
      <c r="H689">
        <v>380</v>
      </c>
      <c r="I689">
        <v>0.36850695940177292</v>
      </c>
      <c r="J689">
        <v>1.3277150139835161E-2</v>
      </c>
      <c r="K689">
        <v>-1.591089269400436E-2</v>
      </c>
      <c r="L689">
        <v>1.4566082639311659</v>
      </c>
    </row>
    <row r="690" spans="1:12">
      <c r="A690" t="s">
        <v>258</v>
      </c>
      <c r="B690" t="s">
        <v>263</v>
      </c>
      <c r="C690">
        <v>23009</v>
      </c>
      <c r="D690" t="s">
        <v>136</v>
      </c>
      <c r="E690">
        <v>590</v>
      </c>
      <c r="F690" t="s">
        <v>111</v>
      </c>
      <c r="G690" t="s">
        <v>128</v>
      </c>
      <c r="H690">
        <v>1</v>
      </c>
      <c r="I690">
        <v>0.68588171635683648</v>
      </c>
      <c r="K690">
        <v>0.68588171635683648</v>
      </c>
      <c r="L690">
        <v>0.68588171635683648</v>
      </c>
    </row>
    <row r="691" spans="1:12">
      <c r="A691" t="s">
        <v>258</v>
      </c>
      <c r="B691" t="s">
        <v>263</v>
      </c>
      <c r="C691">
        <v>23009</v>
      </c>
      <c r="D691" t="s">
        <v>136</v>
      </c>
      <c r="E691">
        <v>590</v>
      </c>
      <c r="F691" t="s">
        <v>111</v>
      </c>
      <c r="G691" t="s">
        <v>129</v>
      </c>
      <c r="H691">
        <v>380</v>
      </c>
      <c r="I691">
        <v>0.1275415283478693</v>
      </c>
      <c r="J691">
        <v>5.1025182698056963E-3</v>
      </c>
      <c r="K691">
        <v>-0.11399476689849471</v>
      </c>
      <c r="L691">
        <v>0.53897282199647067</v>
      </c>
    </row>
    <row r="692" spans="1:12">
      <c r="A692" t="s">
        <v>258</v>
      </c>
      <c r="B692" t="s">
        <v>263</v>
      </c>
      <c r="C692">
        <v>23009</v>
      </c>
      <c r="D692" t="s">
        <v>136</v>
      </c>
      <c r="E692">
        <v>590</v>
      </c>
      <c r="F692" t="s">
        <v>111</v>
      </c>
      <c r="G692" t="s">
        <v>130</v>
      </c>
      <c r="H692">
        <v>1</v>
      </c>
      <c r="I692">
        <v>0.68588171635683648</v>
      </c>
      <c r="K692">
        <v>0.68588171635683648</v>
      </c>
      <c r="L692">
        <v>0.68588171635683648</v>
      </c>
    </row>
    <row r="693" spans="1:12">
      <c r="A693" t="s">
        <v>258</v>
      </c>
      <c r="B693" t="s">
        <v>263</v>
      </c>
      <c r="C693">
        <v>23009</v>
      </c>
      <c r="D693" t="s">
        <v>136</v>
      </c>
      <c r="E693">
        <v>590</v>
      </c>
      <c r="F693" t="s">
        <v>111</v>
      </c>
      <c r="G693" t="s">
        <v>131</v>
      </c>
      <c r="H693">
        <v>380</v>
      </c>
      <c r="I693">
        <v>0.1275415283478693</v>
      </c>
      <c r="J693">
        <v>5.1025182698056963E-3</v>
      </c>
      <c r="K693">
        <v>-0.11399476689849471</v>
      </c>
      <c r="L693">
        <v>0.53897282199647067</v>
      </c>
    </row>
    <row r="694" spans="1:12">
      <c r="A694" t="s">
        <v>258</v>
      </c>
      <c r="B694" t="s">
        <v>263</v>
      </c>
      <c r="C694">
        <v>23009</v>
      </c>
      <c r="D694" t="s">
        <v>136</v>
      </c>
      <c r="E694">
        <v>590</v>
      </c>
      <c r="F694" t="s">
        <v>111</v>
      </c>
      <c r="G694" t="s">
        <v>132</v>
      </c>
      <c r="H694">
        <v>1</v>
      </c>
      <c r="I694">
        <v>0.68588171635683648</v>
      </c>
      <c r="K694">
        <v>0.68588171635683648</v>
      </c>
      <c r="L694">
        <v>0.68588171635683648</v>
      </c>
    </row>
    <row r="695" spans="1:12">
      <c r="A695" t="s">
        <v>258</v>
      </c>
      <c r="B695" t="s">
        <v>263</v>
      </c>
      <c r="C695">
        <v>23009</v>
      </c>
      <c r="D695" t="s">
        <v>136</v>
      </c>
      <c r="E695">
        <v>590</v>
      </c>
      <c r="F695" t="s">
        <v>111</v>
      </c>
      <c r="G695" t="s">
        <v>133</v>
      </c>
      <c r="H695">
        <v>380</v>
      </c>
      <c r="I695">
        <v>0.1275415283478693</v>
      </c>
      <c r="J695">
        <v>5.1025182698056981E-3</v>
      </c>
      <c r="K695">
        <v>-0.11399476689849471</v>
      </c>
      <c r="L695">
        <v>0.53897282199647067</v>
      </c>
    </row>
    <row r="696" spans="1:12">
      <c r="A696" t="s">
        <v>258</v>
      </c>
      <c r="B696" t="s">
        <v>263</v>
      </c>
      <c r="C696">
        <v>23009</v>
      </c>
      <c r="D696" t="s">
        <v>136</v>
      </c>
      <c r="E696">
        <v>590</v>
      </c>
      <c r="F696" t="s">
        <v>111</v>
      </c>
      <c r="G696" t="s">
        <v>134</v>
      </c>
      <c r="H696">
        <v>1</v>
      </c>
      <c r="I696">
        <v>0.9432063848650174</v>
      </c>
      <c r="K696">
        <v>0.9432063848650174</v>
      </c>
      <c r="L696">
        <v>0.9432063848650174</v>
      </c>
    </row>
    <row r="697" spans="1:12">
      <c r="A697" t="s">
        <v>258</v>
      </c>
      <c r="B697" t="s">
        <v>263</v>
      </c>
      <c r="C697">
        <v>23009</v>
      </c>
      <c r="D697" t="s">
        <v>136</v>
      </c>
      <c r="E697">
        <v>590</v>
      </c>
      <c r="F697" t="s">
        <v>111</v>
      </c>
      <c r="G697" t="s">
        <v>135</v>
      </c>
      <c r="H697">
        <v>380</v>
      </c>
      <c r="I697">
        <v>0.23091530283543291</v>
      </c>
      <c r="J697">
        <v>9.0221501410965924E-3</v>
      </c>
      <c r="K697">
        <v>-1.591089269400436E-2</v>
      </c>
      <c r="L697">
        <v>0.98405421537001592</v>
      </c>
    </row>
    <row r="698" spans="1:12">
      <c r="A698" t="s">
        <v>258</v>
      </c>
      <c r="B698" t="s">
        <v>264</v>
      </c>
      <c r="C698">
        <v>23011</v>
      </c>
      <c r="D698" t="s">
        <v>136</v>
      </c>
      <c r="E698">
        <v>590</v>
      </c>
      <c r="F698" t="s">
        <v>111</v>
      </c>
      <c r="G698" t="s">
        <v>112</v>
      </c>
      <c r="H698">
        <v>1</v>
      </c>
      <c r="I698">
        <v>3.0256867089396469E-2</v>
      </c>
      <c r="K698">
        <v>-999</v>
      </c>
      <c r="L698">
        <v>-999</v>
      </c>
    </row>
    <row r="699" spans="1:12">
      <c r="A699" t="s">
        <v>258</v>
      </c>
      <c r="B699" t="s">
        <v>264</v>
      </c>
      <c r="C699">
        <v>23011</v>
      </c>
      <c r="D699" t="s">
        <v>136</v>
      </c>
      <c r="E699">
        <v>590</v>
      </c>
      <c r="F699" t="s">
        <v>111</v>
      </c>
      <c r="G699" t="s">
        <v>113</v>
      </c>
      <c r="H699">
        <v>380</v>
      </c>
      <c r="I699">
        <v>-3.9443844880438124E-3</v>
      </c>
      <c r="J699">
        <v>8.6782469160353465E-4</v>
      </c>
      <c r="K699">
        <v>-999</v>
      </c>
      <c r="L699">
        <v>-999</v>
      </c>
    </row>
    <row r="700" spans="1:12">
      <c r="A700" t="s">
        <v>258</v>
      </c>
      <c r="B700" t="s">
        <v>264</v>
      </c>
      <c r="C700">
        <v>23011</v>
      </c>
      <c r="D700" t="s">
        <v>136</v>
      </c>
      <c r="E700">
        <v>590</v>
      </c>
      <c r="F700" t="s">
        <v>111</v>
      </c>
      <c r="G700" t="s">
        <v>114</v>
      </c>
      <c r="H700">
        <v>1</v>
      </c>
      <c r="I700">
        <v>0.68588171635683648</v>
      </c>
      <c r="K700">
        <v>0.68588171635683648</v>
      </c>
      <c r="L700">
        <v>0.68588171635683648</v>
      </c>
    </row>
    <row r="701" spans="1:12">
      <c r="A701" t="s">
        <v>258</v>
      </c>
      <c r="B701" t="s">
        <v>264</v>
      </c>
      <c r="C701">
        <v>23011</v>
      </c>
      <c r="D701" t="s">
        <v>136</v>
      </c>
      <c r="E701">
        <v>590</v>
      </c>
      <c r="F701" t="s">
        <v>111</v>
      </c>
      <c r="G701" t="s">
        <v>115</v>
      </c>
      <c r="H701">
        <v>380</v>
      </c>
      <c r="I701">
        <v>0.1275415283478693</v>
      </c>
      <c r="J701">
        <v>5.1025182698056972E-3</v>
      </c>
      <c r="K701">
        <v>-0.11399476689849471</v>
      </c>
      <c r="L701">
        <v>0.53897282199647067</v>
      </c>
    </row>
    <row r="702" spans="1:12">
      <c r="A702" t="s">
        <v>258</v>
      </c>
      <c r="B702" t="s">
        <v>264</v>
      </c>
      <c r="C702">
        <v>23011</v>
      </c>
      <c r="D702" t="s">
        <v>136</v>
      </c>
      <c r="E702">
        <v>590</v>
      </c>
      <c r="F702" t="s">
        <v>111</v>
      </c>
      <c r="G702" t="s">
        <v>116</v>
      </c>
      <c r="H702">
        <v>1</v>
      </c>
      <c r="I702">
        <v>0.46851495465061499</v>
      </c>
      <c r="K702">
        <v>0.46851495465061499</v>
      </c>
      <c r="L702">
        <v>0.46851495465061499</v>
      </c>
    </row>
    <row r="703" spans="1:12">
      <c r="A703" t="s">
        <v>258</v>
      </c>
      <c r="B703" t="s">
        <v>264</v>
      </c>
      <c r="C703">
        <v>23011</v>
      </c>
      <c r="D703" t="s">
        <v>136</v>
      </c>
      <c r="E703">
        <v>590</v>
      </c>
      <c r="F703" t="s">
        <v>111</v>
      </c>
      <c r="G703" t="s">
        <v>117</v>
      </c>
      <c r="H703">
        <v>380</v>
      </c>
      <c r="I703">
        <v>5.463629738034468E-2</v>
      </c>
      <c r="J703">
        <v>3.006912631802733E-3</v>
      </c>
      <c r="K703">
        <v>-0.18984185466185949</v>
      </c>
      <c r="L703">
        <v>0.24294775147343309</v>
      </c>
    </row>
    <row r="704" spans="1:12">
      <c r="A704" t="s">
        <v>258</v>
      </c>
      <c r="B704" t="s">
        <v>264</v>
      </c>
      <c r="C704">
        <v>23011</v>
      </c>
      <c r="D704" t="s">
        <v>136</v>
      </c>
      <c r="E704">
        <v>590</v>
      </c>
      <c r="F704" t="s">
        <v>111</v>
      </c>
      <c r="G704" t="s">
        <v>118</v>
      </c>
      <c r="H704">
        <v>1</v>
      </c>
      <c r="I704">
        <v>0.46851495465061499</v>
      </c>
      <c r="K704">
        <v>0.46851495465061499</v>
      </c>
      <c r="L704">
        <v>0.46851495465061499</v>
      </c>
    </row>
    <row r="705" spans="1:12">
      <c r="A705" t="s">
        <v>258</v>
      </c>
      <c r="B705" t="s">
        <v>264</v>
      </c>
      <c r="C705">
        <v>23011</v>
      </c>
      <c r="D705" t="s">
        <v>136</v>
      </c>
      <c r="E705">
        <v>590</v>
      </c>
      <c r="F705" t="s">
        <v>111</v>
      </c>
      <c r="G705" t="s">
        <v>119</v>
      </c>
      <c r="H705">
        <v>380</v>
      </c>
      <c r="I705">
        <v>5.463629738034468E-2</v>
      </c>
      <c r="J705">
        <v>3.006912631802733E-3</v>
      </c>
      <c r="K705">
        <v>-0.18984185466185949</v>
      </c>
      <c r="L705">
        <v>0.24294775147343309</v>
      </c>
    </row>
    <row r="706" spans="1:12">
      <c r="A706" t="s">
        <v>258</v>
      </c>
      <c r="B706" t="s">
        <v>264</v>
      </c>
      <c r="C706">
        <v>23011</v>
      </c>
      <c r="D706" t="s">
        <v>136</v>
      </c>
      <c r="E706">
        <v>590</v>
      </c>
      <c r="F706" t="s">
        <v>111</v>
      </c>
      <c r="G706" t="s">
        <v>120</v>
      </c>
      <c r="H706">
        <v>1</v>
      </c>
      <c r="I706">
        <v>0.58722992394707774</v>
      </c>
      <c r="K706">
        <v>0.58722992394707774</v>
      </c>
      <c r="L706">
        <v>0.58722992394707774</v>
      </c>
    </row>
    <row r="707" spans="1:12">
      <c r="A707" t="s">
        <v>258</v>
      </c>
      <c r="B707" t="s">
        <v>264</v>
      </c>
      <c r="C707">
        <v>23011</v>
      </c>
      <c r="D707" t="s">
        <v>136</v>
      </c>
      <c r="E707">
        <v>590</v>
      </c>
      <c r="F707" t="s">
        <v>111</v>
      </c>
      <c r="G707" t="s">
        <v>121</v>
      </c>
      <c r="H707">
        <v>380</v>
      </c>
      <c r="I707">
        <v>9.8037782697630305E-2</v>
      </c>
      <c r="J707">
        <v>4.1233166641933827E-3</v>
      </c>
      <c r="K707">
        <v>-0.1468303708437779</v>
      </c>
      <c r="L707">
        <v>0.40125831054688671</v>
      </c>
    </row>
    <row r="708" spans="1:12">
      <c r="A708" t="s">
        <v>258</v>
      </c>
      <c r="B708" t="s">
        <v>264</v>
      </c>
      <c r="C708">
        <v>23011</v>
      </c>
      <c r="D708" t="s">
        <v>136</v>
      </c>
      <c r="E708">
        <v>590</v>
      </c>
      <c r="F708" t="s">
        <v>111</v>
      </c>
      <c r="G708" t="s">
        <v>122</v>
      </c>
      <c r="H708">
        <v>1</v>
      </c>
      <c r="I708">
        <v>0.83950853631144007</v>
      </c>
      <c r="K708">
        <v>0.83950853631144007</v>
      </c>
      <c r="L708">
        <v>0.83950853631144007</v>
      </c>
    </row>
    <row r="709" spans="1:12">
      <c r="A709" t="s">
        <v>258</v>
      </c>
      <c r="B709" t="s">
        <v>264</v>
      </c>
      <c r="C709">
        <v>23011</v>
      </c>
      <c r="D709" t="s">
        <v>136</v>
      </c>
      <c r="E709">
        <v>590</v>
      </c>
      <c r="F709" t="s">
        <v>111</v>
      </c>
      <c r="G709" t="s">
        <v>123</v>
      </c>
      <c r="H709">
        <v>380</v>
      </c>
      <c r="I709">
        <v>0.18491981649430381</v>
      </c>
      <c r="J709">
        <v>6.8536192319260496E-3</v>
      </c>
      <c r="K709">
        <v>-7.5068375976553151E-2</v>
      </c>
      <c r="L709">
        <v>0.73476276820036179</v>
      </c>
    </row>
    <row r="710" spans="1:12">
      <c r="A710" t="s">
        <v>258</v>
      </c>
      <c r="B710" t="s">
        <v>264</v>
      </c>
      <c r="C710">
        <v>23011</v>
      </c>
      <c r="D710" t="s">
        <v>136</v>
      </c>
      <c r="E710">
        <v>590</v>
      </c>
      <c r="F710" t="s">
        <v>111</v>
      </c>
      <c r="G710" t="s">
        <v>124</v>
      </c>
      <c r="H710">
        <v>1</v>
      </c>
      <c r="I710">
        <v>1.0837031497528209</v>
      </c>
      <c r="K710">
        <v>1.0837031497528209</v>
      </c>
      <c r="L710">
        <v>1.0837031497528209</v>
      </c>
    </row>
    <row r="711" spans="1:12">
      <c r="A711" t="s">
        <v>258</v>
      </c>
      <c r="B711" t="s">
        <v>264</v>
      </c>
      <c r="C711">
        <v>23011</v>
      </c>
      <c r="D711" t="s">
        <v>136</v>
      </c>
      <c r="E711">
        <v>590</v>
      </c>
      <c r="F711" t="s">
        <v>111</v>
      </c>
      <c r="G711" t="s">
        <v>125</v>
      </c>
      <c r="H711">
        <v>380</v>
      </c>
      <c r="I711">
        <v>0.27166100984243541</v>
      </c>
      <c r="J711">
        <v>9.9355645494767289E-3</v>
      </c>
      <c r="K711">
        <v>-1.591089269400436E-2</v>
      </c>
      <c r="L711">
        <v>1.0927852859106171</v>
      </c>
    </row>
    <row r="712" spans="1:12">
      <c r="A712" t="s">
        <v>258</v>
      </c>
      <c r="B712" t="s">
        <v>264</v>
      </c>
      <c r="C712">
        <v>23011</v>
      </c>
      <c r="D712" t="s">
        <v>136</v>
      </c>
      <c r="E712">
        <v>590</v>
      </c>
      <c r="F712" t="s">
        <v>111</v>
      </c>
      <c r="G712" t="s">
        <v>126</v>
      </c>
      <c r="H712">
        <v>1</v>
      </c>
      <c r="I712">
        <v>1.32036323857071</v>
      </c>
      <c r="K712">
        <v>1.32036323857071</v>
      </c>
      <c r="L712">
        <v>1.32036323857071</v>
      </c>
    </row>
    <row r="713" spans="1:12">
      <c r="A713" t="s">
        <v>258</v>
      </c>
      <c r="B713" t="s">
        <v>264</v>
      </c>
      <c r="C713">
        <v>23011</v>
      </c>
      <c r="D713" t="s">
        <v>136</v>
      </c>
      <c r="E713">
        <v>590</v>
      </c>
      <c r="F713" t="s">
        <v>111</v>
      </c>
      <c r="G713" t="s">
        <v>127</v>
      </c>
      <c r="H713">
        <v>380</v>
      </c>
      <c r="I713">
        <v>0.36850695940177292</v>
      </c>
      <c r="J713">
        <v>1.3277150139835161E-2</v>
      </c>
      <c r="K713">
        <v>-1.591089269400436E-2</v>
      </c>
      <c r="L713">
        <v>1.4566082639311659</v>
      </c>
    </row>
    <row r="714" spans="1:12">
      <c r="A714" t="s">
        <v>258</v>
      </c>
      <c r="B714" t="s">
        <v>264</v>
      </c>
      <c r="C714">
        <v>23011</v>
      </c>
      <c r="D714" t="s">
        <v>136</v>
      </c>
      <c r="E714">
        <v>590</v>
      </c>
      <c r="F714" t="s">
        <v>111</v>
      </c>
      <c r="G714" t="s">
        <v>128</v>
      </c>
      <c r="H714">
        <v>1</v>
      </c>
      <c r="I714">
        <v>0.68588171635683648</v>
      </c>
      <c r="K714">
        <v>0.68588171635683648</v>
      </c>
      <c r="L714">
        <v>0.68588171635683648</v>
      </c>
    </row>
    <row r="715" spans="1:12">
      <c r="A715" t="s">
        <v>258</v>
      </c>
      <c r="B715" t="s">
        <v>264</v>
      </c>
      <c r="C715">
        <v>23011</v>
      </c>
      <c r="D715" t="s">
        <v>136</v>
      </c>
      <c r="E715">
        <v>590</v>
      </c>
      <c r="F715" t="s">
        <v>111</v>
      </c>
      <c r="G715" t="s">
        <v>129</v>
      </c>
      <c r="H715">
        <v>380</v>
      </c>
      <c r="I715">
        <v>0.1275415283478693</v>
      </c>
      <c r="J715">
        <v>5.1025182698056963E-3</v>
      </c>
      <c r="K715">
        <v>-0.11399476689849471</v>
      </c>
      <c r="L715">
        <v>0.53897282199647067</v>
      </c>
    </row>
    <row r="716" spans="1:12">
      <c r="A716" t="s">
        <v>258</v>
      </c>
      <c r="B716" t="s">
        <v>264</v>
      </c>
      <c r="C716">
        <v>23011</v>
      </c>
      <c r="D716" t="s">
        <v>136</v>
      </c>
      <c r="E716">
        <v>590</v>
      </c>
      <c r="F716" t="s">
        <v>111</v>
      </c>
      <c r="G716" t="s">
        <v>130</v>
      </c>
      <c r="H716">
        <v>1</v>
      </c>
      <c r="I716">
        <v>0.68588171635683648</v>
      </c>
      <c r="K716">
        <v>0.68588171635683648</v>
      </c>
      <c r="L716">
        <v>0.68588171635683648</v>
      </c>
    </row>
    <row r="717" spans="1:12">
      <c r="A717" t="s">
        <v>258</v>
      </c>
      <c r="B717" t="s">
        <v>264</v>
      </c>
      <c r="C717">
        <v>23011</v>
      </c>
      <c r="D717" t="s">
        <v>136</v>
      </c>
      <c r="E717">
        <v>590</v>
      </c>
      <c r="F717" t="s">
        <v>111</v>
      </c>
      <c r="G717" t="s">
        <v>131</v>
      </c>
      <c r="H717">
        <v>380</v>
      </c>
      <c r="I717">
        <v>0.1275415283478693</v>
      </c>
      <c r="J717">
        <v>5.1025182698056963E-3</v>
      </c>
      <c r="K717">
        <v>-0.11399476689849471</v>
      </c>
      <c r="L717">
        <v>0.53897282199647067</v>
      </c>
    </row>
    <row r="718" spans="1:12">
      <c r="A718" t="s">
        <v>258</v>
      </c>
      <c r="B718" t="s">
        <v>264</v>
      </c>
      <c r="C718">
        <v>23011</v>
      </c>
      <c r="D718" t="s">
        <v>136</v>
      </c>
      <c r="E718">
        <v>590</v>
      </c>
      <c r="F718" t="s">
        <v>111</v>
      </c>
      <c r="G718" t="s">
        <v>132</v>
      </c>
      <c r="H718">
        <v>1</v>
      </c>
      <c r="I718">
        <v>0.68588171635683648</v>
      </c>
      <c r="K718">
        <v>0.68588171635683648</v>
      </c>
      <c r="L718">
        <v>0.68588171635683648</v>
      </c>
    </row>
    <row r="719" spans="1:12">
      <c r="A719" t="s">
        <v>258</v>
      </c>
      <c r="B719" t="s">
        <v>264</v>
      </c>
      <c r="C719">
        <v>23011</v>
      </c>
      <c r="D719" t="s">
        <v>136</v>
      </c>
      <c r="E719">
        <v>590</v>
      </c>
      <c r="F719" t="s">
        <v>111</v>
      </c>
      <c r="G719" t="s">
        <v>133</v>
      </c>
      <c r="H719">
        <v>380</v>
      </c>
      <c r="I719">
        <v>0.1275415283478693</v>
      </c>
      <c r="J719">
        <v>5.1025182698056981E-3</v>
      </c>
      <c r="K719">
        <v>-0.11399476689849471</v>
      </c>
      <c r="L719">
        <v>0.53897282199647067</v>
      </c>
    </row>
    <row r="720" spans="1:12">
      <c r="A720" t="s">
        <v>258</v>
      </c>
      <c r="B720" t="s">
        <v>264</v>
      </c>
      <c r="C720">
        <v>23011</v>
      </c>
      <c r="D720" t="s">
        <v>136</v>
      </c>
      <c r="E720">
        <v>590</v>
      </c>
      <c r="F720" t="s">
        <v>111</v>
      </c>
      <c r="G720" t="s">
        <v>134</v>
      </c>
      <c r="H720">
        <v>1</v>
      </c>
      <c r="I720">
        <v>0.9432063848650174</v>
      </c>
      <c r="K720">
        <v>0.9432063848650174</v>
      </c>
      <c r="L720">
        <v>0.9432063848650174</v>
      </c>
    </row>
    <row r="721" spans="1:12">
      <c r="A721" t="s">
        <v>258</v>
      </c>
      <c r="B721" t="s">
        <v>264</v>
      </c>
      <c r="C721">
        <v>23011</v>
      </c>
      <c r="D721" t="s">
        <v>136</v>
      </c>
      <c r="E721">
        <v>590</v>
      </c>
      <c r="F721" t="s">
        <v>111</v>
      </c>
      <c r="G721" t="s">
        <v>135</v>
      </c>
      <c r="H721">
        <v>380</v>
      </c>
      <c r="I721">
        <v>0.23091530283543291</v>
      </c>
      <c r="J721">
        <v>9.0221501410965924E-3</v>
      </c>
      <c r="K721">
        <v>-1.591089269400436E-2</v>
      </c>
      <c r="L721">
        <v>0.98405421537001592</v>
      </c>
    </row>
    <row r="722" spans="1:12">
      <c r="A722" t="s">
        <v>258</v>
      </c>
      <c r="B722" t="s">
        <v>265</v>
      </c>
      <c r="C722">
        <v>23013</v>
      </c>
      <c r="D722" t="s">
        <v>136</v>
      </c>
      <c r="E722">
        <v>590</v>
      </c>
      <c r="F722" t="s">
        <v>111</v>
      </c>
      <c r="G722" t="s">
        <v>112</v>
      </c>
      <c r="H722">
        <v>1</v>
      </c>
      <c r="I722">
        <v>3.0256867089396469E-2</v>
      </c>
      <c r="K722">
        <v>-999</v>
      </c>
      <c r="L722">
        <v>-999</v>
      </c>
    </row>
    <row r="723" spans="1:12">
      <c r="A723" t="s">
        <v>258</v>
      </c>
      <c r="B723" t="s">
        <v>265</v>
      </c>
      <c r="C723">
        <v>23013</v>
      </c>
      <c r="D723" t="s">
        <v>136</v>
      </c>
      <c r="E723">
        <v>590</v>
      </c>
      <c r="F723" t="s">
        <v>111</v>
      </c>
      <c r="G723" t="s">
        <v>113</v>
      </c>
      <c r="H723">
        <v>380</v>
      </c>
      <c r="I723">
        <v>-3.9443844880438124E-3</v>
      </c>
      <c r="J723">
        <v>8.6782469160353465E-4</v>
      </c>
      <c r="K723">
        <v>-999</v>
      </c>
      <c r="L723">
        <v>-999</v>
      </c>
    </row>
    <row r="724" spans="1:12">
      <c r="A724" t="s">
        <v>258</v>
      </c>
      <c r="B724" t="s">
        <v>265</v>
      </c>
      <c r="C724">
        <v>23013</v>
      </c>
      <c r="D724" t="s">
        <v>136</v>
      </c>
      <c r="E724">
        <v>590</v>
      </c>
      <c r="F724" t="s">
        <v>111</v>
      </c>
      <c r="G724" t="s">
        <v>114</v>
      </c>
      <c r="H724">
        <v>1</v>
      </c>
      <c r="I724">
        <v>0.68588171635683648</v>
      </c>
      <c r="K724">
        <v>0.68588171635683648</v>
      </c>
      <c r="L724">
        <v>0.68588171635683648</v>
      </c>
    </row>
    <row r="725" spans="1:12">
      <c r="A725" t="s">
        <v>258</v>
      </c>
      <c r="B725" t="s">
        <v>265</v>
      </c>
      <c r="C725">
        <v>23013</v>
      </c>
      <c r="D725" t="s">
        <v>136</v>
      </c>
      <c r="E725">
        <v>590</v>
      </c>
      <c r="F725" t="s">
        <v>111</v>
      </c>
      <c r="G725" t="s">
        <v>115</v>
      </c>
      <c r="H725">
        <v>380</v>
      </c>
      <c r="I725">
        <v>0.1275415283478693</v>
      </c>
      <c r="J725">
        <v>5.1025182698056972E-3</v>
      </c>
      <c r="K725">
        <v>-0.11399476689849471</v>
      </c>
      <c r="L725">
        <v>0.53897282199647067</v>
      </c>
    </row>
    <row r="726" spans="1:12">
      <c r="A726" t="s">
        <v>258</v>
      </c>
      <c r="B726" t="s">
        <v>265</v>
      </c>
      <c r="C726">
        <v>23013</v>
      </c>
      <c r="D726" t="s">
        <v>136</v>
      </c>
      <c r="E726">
        <v>590</v>
      </c>
      <c r="F726" t="s">
        <v>111</v>
      </c>
      <c r="G726" t="s">
        <v>116</v>
      </c>
      <c r="H726">
        <v>1</v>
      </c>
      <c r="I726">
        <v>0.46851495465061499</v>
      </c>
      <c r="K726">
        <v>0.46851495465061499</v>
      </c>
      <c r="L726">
        <v>0.46851495465061499</v>
      </c>
    </row>
    <row r="727" spans="1:12">
      <c r="A727" t="s">
        <v>258</v>
      </c>
      <c r="B727" t="s">
        <v>265</v>
      </c>
      <c r="C727">
        <v>23013</v>
      </c>
      <c r="D727" t="s">
        <v>136</v>
      </c>
      <c r="E727">
        <v>590</v>
      </c>
      <c r="F727" t="s">
        <v>111</v>
      </c>
      <c r="G727" t="s">
        <v>117</v>
      </c>
      <c r="H727">
        <v>380</v>
      </c>
      <c r="I727">
        <v>5.463629738034468E-2</v>
      </c>
      <c r="J727">
        <v>3.006912631802733E-3</v>
      </c>
      <c r="K727">
        <v>-0.18984185466185949</v>
      </c>
      <c r="L727">
        <v>0.24294775147343309</v>
      </c>
    </row>
    <row r="728" spans="1:12">
      <c r="A728" t="s">
        <v>258</v>
      </c>
      <c r="B728" t="s">
        <v>265</v>
      </c>
      <c r="C728">
        <v>23013</v>
      </c>
      <c r="D728" t="s">
        <v>136</v>
      </c>
      <c r="E728">
        <v>590</v>
      </c>
      <c r="F728" t="s">
        <v>111</v>
      </c>
      <c r="G728" t="s">
        <v>118</v>
      </c>
      <c r="H728">
        <v>1</v>
      </c>
      <c r="I728">
        <v>0.46851495465061499</v>
      </c>
      <c r="K728">
        <v>0.46851495465061499</v>
      </c>
      <c r="L728">
        <v>0.46851495465061499</v>
      </c>
    </row>
    <row r="729" spans="1:12">
      <c r="A729" t="s">
        <v>258</v>
      </c>
      <c r="B729" t="s">
        <v>265</v>
      </c>
      <c r="C729">
        <v>23013</v>
      </c>
      <c r="D729" t="s">
        <v>136</v>
      </c>
      <c r="E729">
        <v>590</v>
      </c>
      <c r="F729" t="s">
        <v>111</v>
      </c>
      <c r="G729" t="s">
        <v>119</v>
      </c>
      <c r="H729">
        <v>380</v>
      </c>
      <c r="I729">
        <v>5.463629738034468E-2</v>
      </c>
      <c r="J729">
        <v>3.006912631802733E-3</v>
      </c>
      <c r="K729">
        <v>-0.18984185466185949</v>
      </c>
      <c r="L729">
        <v>0.24294775147343309</v>
      </c>
    </row>
    <row r="730" spans="1:12">
      <c r="A730" t="s">
        <v>258</v>
      </c>
      <c r="B730" t="s">
        <v>265</v>
      </c>
      <c r="C730">
        <v>23013</v>
      </c>
      <c r="D730" t="s">
        <v>136</v>
      </c>
      <c r="E730">
        <v>590</v>
      </c>
      <c r="F730" t="s">
        <v>111</v>
      </c>
      <c r="G730" t="s">
        <v>120</v>
      </c>
      <c r="H730">
        <v>1</v>
      </c>
      <c r="I730">
        <v>0.58722992394707774</v>
      </c>
      <c r="K730">
        <v>0.58722992394707774</v>
      </c>
      <c r="L730">
        <v>0.58722992394707774</v>
      </c>
    </row>
    <row r="731" spans="1:12">
      <c r="A731" t="s">
        <v>258</v>
      </c>
      <c r="B731" t="s">
        <v>265</v>
      </c>
      <c r="C731">
        <v>23013</v>
      </c>
      <c r="D731" t="s">
        <v>136</v>
      </c>
      <c r="E731">
        <v>590</v>
      </c>
      <c r="F731" t="s">
        <v>111</v>
      </c>
      <c r="G731" t="s">
        <v>121</v>
      </c>
      <c r="H731">
        <v>380</v>
      </c>
      <c r="I731">
        <v>9.8037782697630305E-2</v>
      </c>
      <c r="J731">
        <v>4.1233166641933827E-3</v>
      </c>
      <c r="K731">
        <v>-0.1468303708437779</v>
      </c>
      <c r="L731">
        <v>0.40125831054688671</v>
      </c>
    </row>
    <row r="732" spans="1:12">
      <c r="A732" t="s">
        <v>258</v>
      </c>
      <c r="B732" t="s">
        <v>265</v>
      </c>
      <c r="C732">
        <v>23013</v>
      </c>
      <c r="D732" t="s">
        <v>136</v>
      </c>
      <c r="E732">
        <v>590</v>
      </c>
      <c r="F732" t="s">
        <v>111</v>
      </c>
      <c r="G732" t="s">
        <v>122</v>
      </c>
      <c r="H732">
        <v>1</v>
      </c>
      <c r="I732">
        <v>0.83950853631144007</v>
      </c>
      <c r="K732">
        <v>0.83950853631144007</v>
      </c>
      <c r="L732">
        <v>0.83950853631144007</v>
      </c>
    </row>
    <row r="733" spans="1:12">
      <c r="A733" t="s">
        <v>258</v>
      </c>
      <c r="B733" t="s">
        <v>265</v>
      </c>
      <c r="C733">
        <v>23013</v>
      </c>
      <c r="D733" t="s">
        <v>136</v>
      </c>
      <c r="E733">
        <v>590</v>
      </c>
      <c r="F733" t="s">
        <v>111</v>
      </c>
      <c r="G733" t="s">
        <v>123</v>
      </c>
      <c r="H733">
        <v>380</v>
      </c>
      <c r="I733">
        <v>0.18491981649430381</v>
      </c>
      <c r="J733">
        <v>6.8536192319260496E-3</v>
      </c>
      <c r="K733">
        <v>-7.5068375976553151E-2</v>
      </c>
      <c r="L733">
        <v>0.73476276820036179</v>
      </c>
    </row>
    <row r="734" spans="1:12">
      <c r="A734" t="s">
        <v>258</v>
      </c>
      <c r="B734" t="s">
        <v>265</v>
      </c>
      <c r="C734">
        <v>23013</v>
      </c>
      <c r="D734" t="s">
        <v>136</v>
      </c>
      <c r="E734">
        <v>590</v>
      </c>
      <c r="F734" t="s">
        <v>111</v>
      </c>
      <c r="G734" t="s">
        <v>124</v>
      </c>
      <c r="H734">
        <v>1</v>
      </c>
      <c r="I734">
        <v>1.0837031497528209</v>
      </c>
      <c r="K734">
        <v>1.0837031497528209</v>
      </c>
      <c r="L734">
        <v>1.0837031497528209</v>
      </c>
    </row>
    <row r="735" spans="1:12">
      <c r="A735" t="s">
        <v>258</v>
      </c>
      <c r="B735" t="s">
        <v>265</v>
      </c>
      <c r="C735">
        <v>23013</v>
      </c>
      <c r="D735" t="s">
        <v>136</v>
      </c>
      <c r="E735">
        <v>590</v>
      </c>
      <c r="F735" t="s">
        <v>111</v>
      </c>
      <c r="G735" t="s">
        <v>125</v>
      </c>
      <c r="H735">
        <v>380</v>
      </c>
      <c r="I735">
        <v>0.27166100984243541</v>
      </c>
      <c r="J735">
        <v>9.9355645494767289E-3</v>
      </c>
      <c r="K735">
        <v>-1.591089269400436E-2</v>
      </c>
      <c r="L735">
        <v>1.0927852859106171</v>
      </c>
    </row>
    <row r="736" spans="1:12">
      <c r="A736" t="s">
        <v>258</v>
      </c>
      <c r="B736" t="s">
        <v>265</v>
      </c>
      <c r="C736">
        <v>23013</v>
      </c>
      <c r="D736" t="s">
        <v>136</v>
      </c>
      <c r="E736">
        <v>590</v>
      </c>
      <c r="F736" t="s">
        <v>111</v>
      </c>
      <c r="G736" t="s">
        <v>126</v>
      </c>
      <c r="H736">
        <v>1</v>
      </c>
      <c r="I736">
        <v>1.32036323857071</v>
      </c>
      <c r="K736">
        <v>1.32036323857071</v>
      </c>
      <c r="L736">
        <v>1.32036323857071</v>
      </c>
    </row>
    <row r="737" spans="1:12">
      <c r="A737" t="s">
        <v>258</v>
      </c>
      <c r="B737" t="s">
        <v>265</v>
      </c>
      <c r="C737">
        <v>23013</v>
      </c>
      <c r="D737" t="s">
        <v>136</v>
      </c>
      <c r="E737">
        <v>590</v>
      </c>
      <c r="F737" t="s">
        <v>111</v>
      </c>
      <c r="G737" t="s">
        <v>127</v>
      </c>
      <c r="H737">
        <v>380</v>
      </c>
      <c r="I737">
        <v>0.36850695940177292</v>
      </c>
      <c r="J737">
        <v>1.3277150139835161E-2</v>
      </c>
      <c r="K737">
        <v>-1.591089269400436E-2</v>
      </c>
      <c r="L737">
        <v>1.4566082639311659</v>
      </c>
    </row>
    <row r="738" spans="1:12">
      <c r="A738" t="s">
        <v>258</v>
      </c>
      <c r="B738" t="s">
        <v>265</v>
      </c>
      <c r="C738">
        <v>23013</v>
      </c>
      <c r="D738" t="s">
        <v>136</v>
      </c>
      <c r="E738">
        <v>590</v>
      </c>
      <c r="F738" t="s">
        <v>111</v>
      </c>
      <c r="G738" t="s">
        <v>128</v>
      </c>
      <c r="H738">
        <v>1</v>
      </c>
      <c r="I738">
        <v>0.68588171635683648</v>
      </c>
      <c r="K738">
        <v>0.68588171635683648</v>
      </c>
      <c r="L738">
        <v>0.68588171635683648</v>
      </c>
    </row>
    <row r="739" spans="1:12">
      <c r="A739" t="s">
        <v>258</v>
      </c>
      <c r="B739" t="s">
        <v>265</v>
      </c>
      <c r="C739">
        <v>23013</v>
      </c>
      <c r="D739" t="s">
        <v>136</v>
      </c>
      <c r="E739">
        <v>590</v>
      </c>
      <c r="F739" t="s">
        <v>111</v>
      </c>
      <c r="G739" t="s">
        <v>129</v>
      </c>
      <c r="H739">
        <v>380</v>
      </c>
      <c r="I739">
        <v>0.1275415283478693</v>
      </c>
      <c r="J739">
        <v>5.1025182698056963E-3</v>
      </c>
      <c r="K739">
        <v>-0.11399476689849471</v>
      </c>
      <c r="L739">
        <v>0.53897282199647067</v>
      </c>
    </row>
    <row r="740" spans="1:12">
      <c r="A740" t="s">
        <v>258</v>
      </c>
      <c r="B740" t="s">
        <v>265</v>
      </c>
      <c r="C740">
        <v>23013</v>
      </c>
      <c r="D740" t="s">
        <v>136</v>
      </c>
      <c r="E740">
        <v>590</v>
      </c>
      <c r="F740" t="s">
        <v>111</v>
      </c>
      <c r="G740" t="s">
        <v>130</v>
      </c>
      <c r="H740">
        <v>1</v>
      </c>
      <c r="I740">
        <v>0.68588171635683648</v>
      </c>
      <c r="K740">
        <v>0.68588171635683648</v>
      </c>
      <c r="L740">
        <v>0.68588171635683648</v>
      </c>
    </row>
    <row r="741" spans="1:12">
      <c r="A741" t="s">
        <v>258</v>
      </c>
      <c r="B741" t="s">
        <v>265</v>
      </c>
      <c r="C741">
        <v>23013</v>
      </c>
      <c r="D741" t="s">
        <v>136</v>
      </c>
      <c r="E741">
        <v>590</v>
      </c>
      <c r="F741" t="s">
        <v>111</v>
      </c>
      <c r="G741" t="s">
        <v>131</v>
      </c>
      <c r="H741">
        <v>380</v>
      </c>
      <c r="I741">
        <v>0.1275415283478693</v>
      </c>
      <c r="J741">
        <v>5.1025182698056963E-3</v>
      </c>
      <c r="K741">
        <v>-0.11399476689849471</v>
      </c>
      <c r="L741">
        <v>0.53897282199647067</v>
      </c>
    </row>
    <row r="742" spans="1:12">
      <c r="A742" t="s">
        <v>258</v>
      </c>
      <c r="B742" t="s">
        <v>265</v>
      </c>
      <c r="C742">
        <v>23013</v>
      </c>
      <c r="D742" t="s">
        <v>136</v>
      </c>
      <c r="E742">
        <v>590</v>
      </c>
      <c r="F742" t="s">
        <v>111</v>
      </c>
      <c r="G742" t="s">
        <v>132</v>
      </c>
      <c r="H742">
        <v>1</v>
      </c>
      <c r="I742">
        <v>0.68588171635683648</v>
      </c>
      <c r="K742">
        <v>0.68588171635683648</v>
      </c>
      <c r="L742">
        <v>0.68588171635683648</v>
      </c>
    </row>
    <row r="743" spans="1:12">
      <c r="A743" t="s">
        <v>258</v>
      </c>
      <c r="B743" t="s">
        <v>265</v>
      </c>
      <c r="C743">
        <v>23013</v>
      </c>
      <c r="D743" t="s">
        <v>136</v>
      </c>
      <c r="E743">
        <v>590</v>
      </c>
      <c r="F743" t="s">
        <v>111</v>
      </c>
      <c r="G743" t="s">
        <v>133</v>
      </c>
      <c r="H743">
        <v>380</v>
      </c>
      <c r="I743">
        <v>0.1275415283478693</v>
      </c>
      <c r="J743">
        <v>5.1025182698056981E-3</v>
      </c>
      <c r="K743">
        <v>-0.11399476689849471</v>
      </c>
      <c r="L743">
        <v>0.53897282199647067</v>
      </c>
    </row>
    <row r="744" spans="1:12">
      <c r="A744" t="s">
        <v>258</v>
      </c>
      <c r="B744" t="s">
        <v>265</v>
      </c>
      <c r="C744">
        <v>23013</v>
      </c>
      <c r="D744" t="s">
        <v>136</v>
      </c>
      <c r="E744">
        <v>590</v>
      </c>
      <c r="F744" t="s">
        <v>111</v>
      </c>
      <c r="G744" t="s">
        <v>134</v>
      </c>
      <c r="H744">
        <v>1</v>
      </c>
      <c r="I744">
        <v>0.9432063848650174</v>
      </c>
      <c r="K744">
        <v>0.9432063848650174</v>
      </c>
      <c r="L744">
        <v>0.9432063848650174</v>
      </c>
    </row>
    <row r="745" spans="1:12">
      <c r="A745" t="s">
        <v>258</v>
      </c>
      <c r="B745" t="s">
        <v>265</v>
      </c>
      <c r="C745">
        <v>23013</v>
      </c>
      <c r="D745" t="s">
        <v>136</v>
      </c>
      <c r="E745">
        <v>590</v>
      </c>
      <c r="F745" t="s">
        <v>111</v>
      </c>
      <c r="G745" t="s">
        <v>135</v>
      </c>
      <c r="H745">
        <v>380</v>
      </c>
      <c r="I745">
        <v>0.23091530283543291</v>
      </c>
      <c r="J745">
        <v>9.0221501410965924E-3</v>
      </c>
      <c r="K745">
        <v>-1.591089269400436E-2</v>
      </c>
      <c r="L745">
        <v>0.98405421537001592</v>
      </c>
    </row>
    <row r="746" spans="1:12">
      <c r="A746" t="s">
        <v>258</v>
      </c>
      <c r="B746" t="s">
        <v>266</v>
      </c>
      <c r="C746">
        <v>23015</v>
      </c>
      <c r="D746" t="s">
        <v>136</v>
      </c>
      <c r="E746">
        <v>590</v>
      </c>
      <c r="F746" t="s">
        <v>111</v>
      </c>
      <c r="G746" t="s">
        <v>112</v>
      </c>
      <c r="H746">
        <v>1</v>
      </c>
      <c r="I746">
        <v>3.0256867089396469E-2</v>
      </c>
      <c r="K746">
        <v>-999</v>
      </c>
      <c r="L746">
        <v>-999</v>
      </c>
    </row>
    <row r="747" spans="1:12">
      <c r="A747" t="s">
        <v>258</v>
      </c>
      <c r="B747" t="s">
        <v>266</v>
      </c>
      <c r="C747">
        <v>23015</v>
      </c>
      <c r="D747" t="s">
        <v>136</v>
      </c>
      <c r="E747">
        <v>590</v>
      </c>
      <c r="F747" t="s">
        <v>111</v>
      </c>
      <c r="G747" t="s">
        <v>113</v>
      </c>
      <c r="H747">
        <v>380</v>
      </c>
      <c r="I747">
        <v>-3.9443844880438124E-3</v>
      </c>
      <c r="J747">
        <v>8.6782469160353465E-4</v>
      </c>
      <c r="K747">
        <v>-999</v>
      </c>
      <c r="L747">
        <v>-999</v>
      </c>
    </row>
    <row r="748" spans="1:12">
      <c r="A748" t="s">
        <v>258</v>
      </c>
      <c r="B748" t="s">
        <v>266</v>
      </c>
      <c r="C748">
        <v>23015</v>
      </c>
      <c r="D748" t="s">
        <v>136</v>
      </c>
      <c r="E748">
        <v>590</v>
      </c>
      <c r="F748" t="s">
        <v>111</v>
      </c>
      <c r="G748" t="s">
        <v>114</v>
      </c>
      <c r="H748">
        <v>1</v>
      </c>
      <c r="I748">
        <v>0.68588171635683648</v>
      </c>
      <c r="K748">
        <v>0.68588171635683648</v>
      </c>
      <c r="L748">
        <v>0.68588171635683648</v>
      </c>
    </row>
    <row r="749" spans="1:12">
      <c r="A749" t="s">
        <v>258</v>
      </c>
      <c r="B749" t="s">
        <v>266</v>
      </c>
      <c r="C749">
        <v>23015</v>
      </c>
      <c r="D749" t="s">
        <v>136</v>
      </c>
      <c r="E749">
        <v>590</v>
      </c>
      <c r="F749" t="s">
        <v>111</v>
      </c>
      <c r="G749" t="s">
        <v>115</v>
      </c>
      <c r="H749">
        <v>380</v>
      </c>
      <c r="I749">
        <v>0.1275415283478693</v>
      </c>
      <c r="J749">
        <v>5.1025182698056972E-3</v>
      </c>
      <c r="K749">
        <v>-0.11399476689849471</v>
      </c>
      <c r="L749">
        <v>0.53897282199647067</v>
      </c>
    </row>
    <row r="750" spans="1:12">
      <c r="A750" t="s">
        <v>258</v>
      </c>
      <c r="B750" t="s">
        <v>266</v>
      </c>
      <c r="C750">
        <v>23015</v>
      </c>
      <c r="D750" t="s">
        <v>136</v>
      </c>
      <c r="E750">
        <v>590</v>
      </c>
      <c r="F750" t="s">
        <v>111</v>
      </c>
      <c r="G750" t="s">
        <v>116</v>
      </c>
      <c r="H750">
        <v>1</v>
      </c>
      <c r="I750">
        <v>0.46851495465061499</v>
      </c>
      <c r="K750">
        <v>0.46851495465061499</v>
      </c>
      <c r="L750">
        <v>0.46851495465061499</v>
      </c>
    </row>
    <row r="751" spans="1:12">
      <c r="A751" t="s">
        <v>258</v>
      </c>
      <c r="B751" t="s">
        <v>266</v>
      </c>
      <c r="C751">
        <v>23015</v>
      </c>
      <c r="D751" t="s">
        <v>136</v>
      </c>
      <c r="E751">
        <v>590</v>
      </c>
      <c r="F751" t="s">
        <v>111</v>
      </c>
      <c r="G751" t="s">
        <v>117</v>
      </c>
      <c r="H751">
        <v>380</v>
      </c>
      <c r="I751">
        <v>5.463629738034468E-2</v>
      </c>
      <c r="J751">
        <v>3.006912631802733E-3</v>
      </c>
      <c r="K751">
        <v>-0.18984185466185949</v>
      </c>
      <c r="L751">
        <v>0.24294775147343309</v>
      </c>
    </row>
    <row r="752" spans="1:12">
      <c r="A752" t="s">
        <v>258</v>
      </c>
      <c r="B752" t="s">
        <v>266</v>
      </c>
      <c r="C752">
        <v>23015</v>
      </c>
      <c r="D752" t="s">
        <v>136</v>
      </c>
      <c r="E752">
        <v>590</v>
      </c>
      <c r="F752" t="s">
        <v>111</v>
      </c>
      <c r="G752" t="s">
        <v>118</v>
      </c>
      <c r="H752">
        <v>1</v>
      </c>
      <c r="I752">
        <v>0.46851495465061499</v>
      </c>
      <c r="K752">
        <v>0.46851495465061499</v>
      </c>
      <c r="L752">
        <v>0.46851495465061499</v>
      </c>
    </row>
    <row r="753" spans="1:12">
      <c r="A753" t="s">
        <v>258</v>
      </c>
      <c r="B753" t="s">
        <v>266</v>
      </c>
      <c r="C753">
        <v>23015</v>
      </c>
      <c r="D753" t="s">
        <v>136</v>
      </c>
      <c r="E753">
        <v>590</v>
      </c>
      <c r="F753" t="s">
        <v>111</v>
      </c>
      <c r="G753" t="s">
        <v>119</v>
      </c>
      <c r="H753">
        <v>380</v>
      </c>
      <c r="I753">
        <v>5.463629738034468E-2</v>
      </c>
      <c r="J753">
        <v>3.006912631802733E-3</v>
      </c>
      <c r="K753">
        <v>-0.18984185466185949</v>
      </c>
      <c r="L753">
        <v>0.24294775147343309</v>
      </c>
    </row>
    <row r="754" spans="1:12">
      <c r="A754" t="s">
        <v>258</v>
      </c>
      <c r="B754" t="s">
        <v>266</v>
      </c>
      <c r="C754">
        <v>23015</v>
      </c>
      <c r="D754" t="s">
        <v>136</v>
      </c>
      <c r="E754">
        <v>590</v>
      </c>
      <c r="F754" t="s">
        <v>111</v>
      </c>
      <c r="G754" t="s">
        <v>120</v>
      </c>
      <c r="H754">
        <v>1</v>
      </c>
      <c r="I754">
        <v>0.58722992394707774</v>
      </c>
      <c r="K754">
        <v>0.58722992394707774</v>
      </c>
      <c r="L754">
        <v>0.58722992394707774</v>
      </c>
    </row>
    <row r="755" spans="1:12">
      <c r="A755" t="s">
        <v>258</v>
      </c>
      <c r="B755" t="s">
        <v>266</v>
      </c>
      <c r="C755">
        <v>23015</v>
      </c>
      <c r="D755" t="s">
        <v>136</v>
      </c>
      <c r="E755">
        <v>590</v>
      </c>
      <c r="F755" t="s">
        <v>111</v>
      </c>
      <c r="G755" t="s">
        <v>121</v>
      </c>
      <c r="H755">
        <v>380</v>
      </c>
      <c r="I755">
        <v>9.8037782697630305E-2</v>
      </c>
      <c r="J755">
        <v>4.1233166641933827E-3</v>
      </c>
      <c r="K755">
        <v>-0.1468303708437779</v>
      </c>
      <c r="L755">
        <v>0.40125831054688671</v>
      </c>
    </row>
    <row r="756" spans="1:12">
      <c r="A756" t="s">
        <v>258</v>
      </c>
      <c r="B756" t="s">
        <v>266</v>
      </c>
      <c r="C756">
        <v>23015</v>
      </c>
      <c r="D756" t="s">
        <v>136</v>
      </c>
      <c r="E756">
        <v>590</v>
      </c>
      <c r="F756" t="s">
        <v>111</v>
      </c>
      <c r="G756" t="s">
        <v>122</v>
      </c>
      <c r="H756">
        <v>1</v>
      </c>
      <c r="I756">
        <v>0.83950853631144007</v>
      </c>
      <c r="K756">
        <v>0.83950853631144007</v>
      </c>
      <c r="L756">
        <v>0.83950853631144007</v>
      </c>
    </row>
    <row r="757" spans="1:12">
      <c r="A757" t="s">
        <v>258</v>
      </c>
      <c r="B757" t="s">
        <v>266</v>
      </c>
      <c r="C757">
        <v>23015</v>
      </c>
      <c r="D757" t="s">
        <v>136</v>
      </c>
      <c r="E757">
        <v>590</v>
      </c>
      <c r="F757" t="s">
        <v>111</v>
      </c>
      <c r="G757" t="s">
        <v>123</v>
      </c>
      <c r="H757">
        <v>380</v>
      </c>
      <c r="I757">
        <v>0.18491981649430381</v>
      </c>
      <c r="J757">
        <v>6.8536192319260496E-3</v>
      </c>
      <c r="K757">
        <v>-7.5068375976553151E-2</v>
      </c>
      <c r="L757">
        <v>0.73476276820036179</v>
      </c>
    </row>
    <row r="758" spans="1:12">
      <c r="A758" t="s">
        <v>258</v>
      </c>
      <c r="B758" t="s">
        <v>266</v>
      </c>
      <c r="C758">
        <v>23015</v>
      </c>
      <c r="D758" t="s">
        <v>136</v>
      </c>
      <c r="E758">
        <v>590</v>
      </c>
      <c r="F758" t="s">
        <v>111</v>
      </c>
      <c r="G758" t="s">
        <v>124</v>
      </c>
      <c r="H758">
        <v>1</v>
      </c>
      <c r="I758">
        <v>1.0837031497528209</v>
      </c>
      <c r="K758">
        <v>1.0837031497528209</v>
      </c>
      <c r="L758">
        <v>1.0837031497528209</v>
      </c>
    </row>
    <row r="759" spans="1:12">
      <c r="A759" t="s">
        <v>258</v>
      </c>
      <c r="B759" t="s">
        <v>266</v>
      </c>
      <c r="C759">
        <v>23015</v>
      </c>
      <c r="D759" t="s">
        <v>136</v>
      </c>
      <c r="E759">
        <v>590</v>
      </c>
      <c r="F759" t="s">
        <v>111</v>
      </c>
      <c r="G759" t="s">
        <v>125</v>
      </c>
      <c r="H759">
        <v>380</v>
      </c>
      <c r="I759">
        <v>0.27166100984243541</v>
      </c>
      <c r="J759">
        <v>9.9355645494767289E-3</v>
      </c>
      <c r="K759">
        <v>-1.591089269400436E-2</v>
      </c>
      <c r="L759">
        <v>1.0927852859106171</v>
      </c>
    </row>
    <row r="760" spans="1:12">
      <c r="A760" t="s">
        <v>258</v>
      </c>
      <c r="B760" t="s">
        <v>266</v>
      </c>
      <c r="C760">
        <v>23015</v>
      </c>
      <c r="D760" t="s">
        <v>136</v>
      </c>
      <c r="E760">
        <v>590</v>
      </c>
      <c r="F760" t="s">
        <v>111</v>
      </c>
      <c r="G760" t="s">
        <v>126</v>
      </c>
      <c r="H760">
        <v>1</v>
      </c>
      <c r="I760">
        <v>1.32036323857071</v>
      </c>
      <c r="K760">
        <v>1.32036323857071</v>
      </c>
      <c r="L760">
        <v>1.32036323857071</v>
      </c>
    </row>
    <row r="761" spans="1:12">
      <c r="A761" t="s">
        <v>258</v>
      </c>
      <c r="B761" t="s">
        <v>266</v>
      </c>
      <c r="C761">
        <v>23015</v>
      </c>
      <c r="D761" t="s">
        <v>136</v>
      </c>
      <c r="E761">
        <v>590</v>
      </c>
      <c r="F761" t="s">
        <v>111</v>
      </c>
      <c r="G761" t="s">
        <v>127</v>
      </c>
      <c r="H761">
        <v>380</v>
      </c>
      <c r="I761">
        <v>0.36850695940177292</v>
      </c>
      <c r="J761">
        <v>1.3277150139835161E-2</v>
      </c>
      <c r="K761">
        <v>-1.591089269400436E-2</v>
      </c>
      <c r="L761">
        <v>1.4566082639311659</v>
      </c>
    </row>
    <row r="762" spans="1:12">
      <c r="A762" t="s">
        <v>258</v>
      </c>
      <c r="B762" t="s">
        <v>266</v>
      </c>
      <c r="C762">
        <v>23015</v>
      </c>
      <c r="D762" t="s">
        <v>136</v>
      </c>
      <c r="E762">
        <v>590</v>
      </c>
      <c r="F762" t="s">
        <v>111</v>
      </c>
      <c r="G762" t="s">
        <v>128</v>
      </c>
      <c r="H762">
        <v>1</v>
      </c>
      <c r="I762">
        <v>0.68588171635683648</v>
      </c>
      <c r="K762">
        <v>0.68588171635683648</v>
      </c>
      <c r="L762">
        <v>0.68588171635683648</v>
      </c>
    </row>
    <row r="763" spans="1:12">
      <c r="A763" t="s">
        <v>258</v>
      </c>
      <c r="B763" t="s">
        <v>266</v>
      </c>
      <c r="C763">
        <v>23015</v>
      </c>
      <c r="D763" t="s">
        <v>136</v>
      </c>
      <c r="E763">
        <v>590</v>
      </c>
      <c r="F763" t="s">
        <v>111</v>
      </c>
      <c r="G763" t="s">
        <v>129</v>
      </c>
      <c r="H763">
        <v>380</v>
      </c>
      <c r="I763">
        <v>0.1275415283478693</v>
      </c>
      <c r="J763">
        <v>5.1025182698056963E-3</v>
      </c>
      <c r="K763">
        <v>-0.11399476689849471</v>
      </c>
      <c r="L763">
        <v>0.53897282199647067</v>
      </c>
    </row>
    <row r="764" spans="1:12">
      <c r="A764" t="s">
        <v>258</v>
      </c>
      <c r="B764" t="s">
        <v>266</v>
      </c>
      <c r="C764">
        <v>23015</v>
      </c>
      <c r="D764" t="s">
        <v>136</v>
      </c>
      <c r="E764">
        <v>590</v>
      </c>
      <c r="F764" t="s">
        <v>111</v>
      </c>
      <c r="G764" t="s">
        <v>130</v>
      </c>
      <c r="H764">
        <v>1</v>
      </c>
      <c r="I764">
        <v>0.68588171635683648</v>
      </c>
      <c r="K764">
        <v>0.68588171635683648</v>
      </c>
      <c r="L764">
        <v>0.68588171635683648</v>
      </c>
    </row>
    <row r="765" spans="1:12">
      <c r="A765" t="s">
        <v>258</v>
      </c>
      <c r="B765" t="s">
        <v>266</v>
      </c>
      <c r="C765">
        <v>23015</v>
      </c>
      <c r="D765" t="s">
        <v>136</v>
      </c>
      <c r="E765">
        <v>590</v>
      </c>
      <c r="F765" t="s">
        <v>111</v>
      </c>
      <c r="G765" t="s">
        <v>131</v>
      </c>
      <c r="H765">
        <v>380</v>
      </c>
      <c r="I765">
        <v>0.1275415283478693</v>
      </c>
      <c r="J765">
        <v>5.1025182698056963E-3</v>
      </c>
      <c r="K765">
        <v>-0.11399476689849471</v>
      </c>
      <c r="L765">
        <v>0.53897282199647067</v>
      </c>
    </row>
    <row r="766" spans="1:12">
      <c r="A766" t="s">
        <v>258</v>
      </c>
      <c r="B766" t="s">
        <v>266</v>
      </c>
      <c r="C766">
        <v>23015</v>
      </c>
      <c r="D766" t="s">
        <v>136</v>
      </c>
      <c r="E766">
        <v>590</v>
      </c>
      <c r="F766" t="s">
        <v>111</v>
      </c>
      <c r="G766" t="s">
        <v>132</v>
      </c>
      <c r="H766">
        <v>1</v>
      </c>
      <c r="I766">
        <v>0.68588171635683648</v>
      </c>
      <c r="K766">
        <v>0.68588171635683648</v>
      </c>
      <c r="L766">
        <v>0.68588171635683648</v>
      </c>
    </row>
    <row r="767" spans="1:12">
      <c r="A767" t="s">
        <v>258</v>
      </c>
      <c r="B767" t="s">
        <v>266</v>
      </c>
      <c r="C767">
        <v>23015</v>
      </c>
      <c r="D767" t="s">
        <v>136</v>
      </c>
      <c r="E767">
        <v>590</v>
      </c>
      <c r="F767" t="s">
        <v>111</v>
      </c>
      <c r="G767" t="s">
        <v>133</v>
      </c>
      <c r="H767">
        <v>380</v>
      </c>
      <c r="I767">
        <v>0.1275415283478693</v>
      </c>
      <c r="J767">
        <v>5.1025182698056981E-3</v>
      </c>
      <c r="K767">
        <v>-0.11399476689849471</v>
      </c>
      <c r="L767">
        <v>0.53897282199647067</v>
      </c>
    </row>
    <row r="768" spans="1:12">
      <c r="A768" t="s">
        <v>258</v>
      </c>
      <c r="B768" t="s">
        <v>266</v>
      </c>
      <c r="C768">
        <v>23015</v>
      </c>
      <c r="D768" t="s">
        <v>136</v>
      </c>
      <c r="E768">
        <v>590</v>
      </c>
      <c r="F768" t="s">
        <v>111</v>
      </c>
      <c r="G768" t="s">
        <v>134</v>
      </c>
      <c r="H768">
        <v>1</v>
      </c>
      <c r="I768">
        <v>0.9432063848650174</v>
      </c>
      <c r="K768">
        <v>0.9432063848650174</v>
      </c>
      <c r="L768">
        <v>0.9432063848650174</v>
      </c>
    </row>
    <row r="769" spans="1:12">
      <c r="A769" t="s">
        <v>258</v>
      </c>
      <c r="B769" t="s">
        <v>266</v>
      </c>
      <c r="C769">
        <v>23015</v>
      </c>
      <c r="D769" t="s">
        <v>136</v>
      </c>
      <c r="E769">
        <v>590</v>
      </c>
      <c r="F769" t="s">
        <v>111</v>
      </c>
      <c r="G769" t="s">
        <v>135</v>
      </c>
      <c r="H769">
        <v>380</v>
      </c>
      <c r="I769">
        <v>0.23091530283543291</v>
      </c>
      <c r="J769">
        <v>9.0221501410965924E-3</v>
      </c>
      <c r="K769">
        <v>-1.591089269400436E-2</v>
      </c>
      <c r="L769">
        <v>0.98405421537001592</v>
      </c>
    </row>
    <row r="770" spans="1:12">
      <c r="A770" t="s">
        <v>258</v>
      </c>
      <c r="B770" t="s">
        <v>267</v>
      </c>
      <c r="C770">
        <v>23017</v>
      </c>
      <c r="D770" t="s">
        <v>136</v>
      </c>
      <c r="E770">
        <v>590</v>
      </c>
      <c r="F770" t="s">
        <v>111</v>
      </c>
      <c r="G770" t="s">
        <v>112</v>
      </c>
      <c r="H770">
        <v>1</v>
      </c>
      <c r="I770">
        <v>3.0256867089396469E-2</v>
      </c>
      <c r="K770">
        <v>-999</v>
      </c>
      <c r="L770">
        <v>-999</v>
      </c>
    </row>
    <row r="771" spans="1:12">
      <c r="A771" t="s">
        <v>258</v>
      </c>
      <c r="B771" t="s">
        <v>267</v>
      </c>
      <c r="C771">
        <v>23017</v>
      </c>
      <c r="D771" t="s">
        <v>136</v>
      </c>
      <c r="E771">
        <v>590</v>
      </c>
      <c r="F771" t="s">
        <v>111</v>
      </c>
      <c r="G771" t="s">
        <v>113</v>
      </c>
      <c r="H771">
        <v>380</v>
      </c>
      <c r="I771">
        <v>-3.9443844880438124E-3</v>
      </c>
      <c r="J771">
        <v>8.6782469160353465E-4</v>
      </c>
      <c r="K771">
        <v>-999</v>
      </c>
      <c r="L771">
        <v>-999</v>
      </c>
    </row>
    <row r="772" spans="1:12">
      <c r="A772" t="s">
        <v>258</v>
      </c>
      <c r="B772" t="s">
        <v>267</v>
      </c>
      <c r="C772">
        <v>23017</v>
      </c>
      <c r="D772" t="s">
        <v>136</v>
      </c>
      <c r="E772">
        <v>590</v>
      </c>
      <c r="F772" t="s">
        <v>111</v>
      </c>
      <c r="G772" t="s">
        <v>114</v>
      </c>
      <c r="H772">
        <v>1</v>
      </c>
      <c r="I772">
        <v>0.68588171635683648</v>
      </c>
      <c r="K772">
        <v>0.68588171635683648</v>
      </c>
      <c r="L772">
        <v>0.68588171635683648</v>
      </c>
    </row>
    <row r="773" spans="1:12">
      <c r="A773" t="s">
        <v>258</v>
      </c>
      <c r="B773" t="s">
        <v>267</v>
      </c>
      <c r="C773">
        <v>23017</v>
      </c>
      <c r="D773" t="s">
        <v>136</v>
      </c>
      <c r="E773">
        <v>590</v>
      </c>
      <c r="F773" t="s">
        <v>111</v>
      </c>
      <c r="G773" t="s">
        <v>115</v>
      </c>
      <c r="H773">
        <v>380</v>
      </c>
      <c r="I773">
        <v>0.1275415283478693</v>
      </c>
      <c r="J773">
        <v>5.1025182698056972E-3</v>
      </c>
      <c r="K773">
        <v>-0.11399476689849471</v>
      </c>
      <c r="L773">
        <v>0.53897282199647067</v>
      </c>
    </row>
    <row r="774" spans="1:12">
      <c r="A774" t="s">
        <v>258</v>
      </c>
      <c r="B774" t="s">
        <v>267</v>
      </c>
      <c r="C774">
        <v>23017</v>
      </c>
      <c r="D774" t="s">
        <v>136</v>
      </c>
      <c r="E774">
        <v>590</v>
      </c>
      <c r="F774" t="s">
        <v>111</v>
      </c>
      <c r="G774" t="s">
        <v>116</v>
      </c>
      <c r="H774">
        <v>1</v>
      </c>
      <c r="I774">
        <v>0.46851495465061499</v>
      </c>
      <c r="K774">
        <v>0.46851495465061499</v>
      </c>
      <c r="L774">
        <v>0.46851495465061499</v>
      </c>
    </row>
    <row r="775" spans="1:12">
      <c r="A775" t="s">
        <v>258</v>
      </c>
      <c r="B775" t="s">
        <v>267</v>
      </c>
      <c r="C775">
        <v>23017</v>
      </c>
      <c r="D775" t="s">
        <v>136</v>
      </c>
      <c r="E775">
        <v>590</v>
      </c>
      <c r="F775" t="s">
        <v>111</v>
      </c>
      <c r="G775" t="s">
        <v>117</v>
      </c>
      <c r="H775">
        <v>380</v>
      </c>
      <c r="I775">
        <v>5.463629738034468E-2</v>
      </c>
      <c r="J775">
        <v>3.006912631802733E-3</v>
      </c>
      <c r="K775">
        <v>-0.18984185466185949</v>
      </c>
      <c r="L775">
        <v>0.24294775147343309</v>
      </c>
    </row>
    <row r="776" spans="1:12">
      <c r="A776" t="s">
        <v>258</v>
      </c>
      <c r="B776" t="s">
        <v>267</v>
      </c>
      <c r="C776">
        <v>23017</v>
      </c>
      <c r="D776" t="s">
        <v>136</v>
      </c>
      <c r="E776">
        <v>590</v>
      </c>
      <c r="F776" t="s">
        <v>111</v>
      </c>
      <c r="G776" t="s">
        <v>118</v>
      </c>
      <c r="H776">
        <v>1</v>
      </c>
      <c r="I776">
        <v>0.46851495465061499</v>
      </c>
      <c r="K776">
        <v>0.46851495465061499</v>
      </c>
      <c r="L776">
        <v>0.46851495465061499</v>
      </c>
    </row>
    <row r="777" spans="1:12">
      <c r="A777" t="s">
        <v>258</v>
      </c>
      <c r="B777" t="s">
        <v>267</v>
      </c>
      <c r="C777">
        <v>23017</v>
      </c>
      <c r="D777" t="s">
        <v>136</v>
      </c>
      <c r="E777">
        <v>590</v>
      </c>
      <c r="F777" t="s">
        <v>111</v>
      </c>
      <c r="G777" t="s">
        <v>119</v>
      </c>
      <c r="H777">
        <v>380</v>
      </c>
      <c r="I777">
        <v>5.463629738034468E-2</v>
      </c>
      <c r="J777">
        <v>3.006912631802733E-3</v>
      </c>
      <c r="K777">
        <v>-0.18984185466185949</v>
      </c>
      <c r="L777">
        <v>0.24294775147343309</v>
      </c>
    </row>
    <row r="778" spans="1:12">
      <c r="A778" t="s">
        <v>258</v>
      </c>
      <c r="B778" t="s">
        <v>267</v>
      </c>
      <c r="C778">
        <v>23017</v>
      </c>
      <c r="D778" t="s">
        <v>136</v>
      </c>
      <c r="E778">
        <v>590</v>
      </c>
      <c r="F778" t="s">
        <v>111</v>
      </c>
      <c r="G778" t="s">
        <v>120</v>
      </c>
      <c r="H778">
        <v>1</v>
      </c>
      <c r="I778">
        <v>0.58722992394707774</v>
      </c>
      <c r="K778">
        <v>0.58722992394707774</v>
      </c>
      <c r="L778">
        <v>0.58722992394707774</v>
      </c>
    </row>
    <row r="779" spans="1:12">
      <c r="A779" t="s">
        <v>258</v>
      </c>
      <c r="B779" t="s">
        <v>267</v>
      </c>
      <c r="C779">
        <v>23017</v>
      </c>
      <c r="D779" t="s">
        <v>136</v>
      </c>
      <c r="E779">
        <v>590</v>
      </c>
      <c r="F779" t="s">
        <v>111</v>
      </c>
      <c r="G779" t="s">
        <v>121</v>
      </c>
      <c r="H779">
        <v>380</v>
      </c>
      <c r="I779">
        <v>9.8037782697630305E-2</v>
      </c>
      <c r="J779">
        <v>4.1233166641933827E-3</v>
      </c>
      <c r="K779">
        <v>-0.1468303708437779</v>
      </c>
      <c r="L779">
        <v>0.40125831054688671</v>
      </c>
    </row>
    <row r="780" spans="1:12">
      <c r="A780" t="s">
        <v>258</v>
      </c>
      <c r="B780" t="s">
        <v>267</v>
      </c>
      <c r="C780">
        <v>23017</v>
      </c>
      <c r="D780" t="s">
        <v>136</v>
      </c>
      <c r="E780">
        <v>590</v>
      </c>
      <c r="F780" t="s">
        <v>111</v>
      </c>
      <c r="G780" t="s">
        <v>122</v>
      </c>
      <c r="H780">
        <v>1</v>
      </c>
      <c r="I780">
        <v>0.83950853631144007</v>
      </c>
      <c r="K780">
        <v>0.83950853631144007</v>
      </c>
      <c r="L780">
        <v>0.83950853631144007</v>
      </c>
    </row>
    <row r="781" spans="1:12">
      <c r="A781" t="s">
        <v>258</v>
      </c>
      <c r="B781" t="s">
        <v>267</v>
      </c>
      <c r="C781">
        <v>23017</v>
      </c>
      <c r="D781" t="s">
        <v>136</v>
      </c>
      <c r="E781">
        <v>590</v>
      </c>
      <c r="F781" t="s">
        <v>111</v>
      </c>
      <c r="G781" t="s">
        <v>123</v>
      </c>
      <c r="H781">
        <v>380</v>
      </c>
      <c r="I781">
        <v>0.18491981649430381</v>
      </c>
      <c r="J781">
        <v>6.8536192319260496E-3</v>
      </c>
      <c r="K781">
        <v>-7.5068375976553151E-2</v>
      </c>
      <c r="L781">
        <v>0.73476276820036179</v>
      </c>
    </row>
    <row r="782" spans="1:12">
      <c r="A782" t="s">
        <v>258</v>
      </c>
      <c r="B782" t="s">
        <v>267</v>
      </c>
      <c r="C782">
        <v>23017</v>
      </c>
      <c r="D782" t="s">
        <v>136</v>
      </c>
      <c r="E782">
        <v>590</v>
      </c>
      <c r="F782" t="s">
        <v>111</v>
      </c>
      <c r="G782" t="s">
        <v>124</v>
      </c>
      <c r="H782">
        <v>1</v>
      </c>
      <c r="I782">
        <v>1.0837031497528209</v>
      </c>
      <c r="K782">
        <v>1.0837031497528209</v>
      </c>
      <c r="L782">
        <v>1.0837031497528209</v>
      </c>
    </row>
    <row r="783" spans="1:12">
      <c r="A783" t="s">
        <v>258</v>
      </c>
      <c r="B783" t="s">
        <v>267</v>
      </c>
      <c r="C783">
        <v>23017</v>
      </c>
      <c r="D783" t="s">
        <v>136</v>
      </c>
      <c r="E783">
        <v>590</v>
      </c>
      <c r="F783" t="s">
        <v>111</v>
      </c>
      <c r="G783" t="s">
        <v>125</v>
      </c>
      <c r="H783">
        <v>380</v>
      </c>
      <c r="I783">
        <v>0.27166100984243541</v>
      </c>
      <c r="J783">
        <v>9.9355645494767289E-3</v>
      </c>
      <c r="K783">
        <v>-1.591089269400436E-2</v>
      </c>
      <c r="L783">
        <v>1.0927852859106171</v>
      </c>
    </row>
    <row r="784" spans="1:12">
      <c r="A784" t="s">
        <v>258</v>
      </c>
      <c r="B784" t="s">
        <v>267</v>
      </c>
      <c r="C784">
        <v>23017</v>
      </c>
      <c r="D784" t="s">
        <v>136</v>
      </c>
      <c r="E784">
        <v>590</v>
      </c>
      <c r="F784" t="s">
        <v>111</v>
      </c>
      <c r="G784" t="s">
        <v>126</v>
      </c>
      <c r="H784">
        <v>1</v>
      </c>
      <c r="I784">
        <v>1.32036323857071</v>
      </c>
      <c r="K784">
        <v>1.32036323857071</v>
      </c>
      <c r="L784">
        <v>1.32036323857071</v>
      </c>
    </row>
    <row r="785" spans="1:12">
      <c r="A785" t="s">
        <v>258</v>
      </c>
      <c r="B785" t="s">
        <v>267</v>
      </c>
      <c r="C785">
        <v>23017</v>
      </c>
      <c r="D785" t="s">
        <v>136</v>
      </c>
      <c r="E785">
        <v>590</v>
      </c>
      <c r="F785" t="s">
        <v>111</v>
      </c>
      <c r="G785" t="s">
        <v>127</v>
      </c>
      <c r="H785">
        <v>380</v>
      </c>
      <c r="I785">
        <v>0.36850695940177292</v>
      </c>
      <c r="J785">
        <v>1.3277150139835161E-2</v>
      </c>
      <c r="K785">
        <v>-1.591089269400436E-2</v>
      </c>
      <c r="L785">
        <v>1.4566082639311659</v>
      </c>
    </row>
    <row r="786" spans="1:12">
      <c r="A786" t="s">
        <v>258</v>
      </c>
      <c r="B786" t="s">
        <v>267</v>
      </c>
      <c r="C786">
        <v>23017</v>
      </c>
      <c r="D786" t="s">
        <v>136</v>
      </c>
      <c r="E786">
        <v>590</v>
      </c>
      <c r="F786" t="s">
        <v>111</v>
      </c>
      <c r="G786" t="s">
        <v>128</v>
      </c>
      <c r="H786">
        <v>1</v>
      </c>
      <c r="I786">
        <v>0.68588171635683648</v>
      </c>
      <c r="K786">
        <v>0.68588171635683648</v>
      </c>
      <c r="L786">
        <v>0.68588171635683648</v>
      </c>
    </row>
    <row r="787" spans="1:12">
      <c r="A787" t="s">
        <v>258</v>
      </c>
      <c r="B787" t="s">
        <v>267</v>
      </c>
      <c r="C787">
        <v>23017</v>
      </c>
      <c r="D787" t="s">
        <v>136</v>
      </c>
      <c r="E787">
        <v>590</v>
      </c>
      <c r="F787" t="s">
        <v>111</v>
      </c>
      <c r="G787" t="s">
        <v>129</v>
      </c>
      <c r="H787">
        <v>380</v>
      </c>
      <c r="I787">
        <v>0.1275415283478693</v>
      </c>
      <c r="J787">
        <v>5.1025182698056963E-3</v>
      </c>
      <c r="K787">
        <v>-0.11399476689849471</v>
      </c>
      <c r="L787">
        <v>0.53897282199647067</v>
      </c>
    </row>
    <row r="788" spans="1:12">
      <c r="A788" t="s">
        <v>258</v>
      </c>
      <c r="B788" t="s">
        <v>267</v>
      </c>
      <c r="C788">
        <v>23017</v>
      </c>
      <c r="D788" t="s">
        <v>136</v>
      </c>
      <c r="E788">
        <v>590</v>
      </c>
      <c r="F788" t="s">
        <v>111</v>
      </c>
      <c r="G788" t="s">
        <v>130</v>
      </c>
      <c r="H788">
        <v>1</v>
      </c>
      <c r="I788">
        <v>0.68588171635683648</v>
      </c>
      <c r="K788">
        <v>0.68588171635683648</v>
      </c>
      <c r="L788">
        <v>0.68588171635683648</v>
      </c>
    </row>
    <row r="789" spans="1:12">
      <c r="A789" t="s">
        <v>258</v>
      </c>
      <c r="B789" t="s">
        <v>267</v>
      </c>
      <c r="C789">
        <v>23017</v>
      </c>
      <c r="D789" t="s">
        <v>136</v>
      </c>
      <c r="E789">
        <v>590</v>
      </c>
      <c r="F789" t="s">
        <v>111</v>
      </c>
      <c r="G789" t="s">
        <v>131</v>
      </c>
      <c r="H789">
        <v>380</v>
      </c>
      <c r="I789">
        <v>0.1275415283478693</v>
      </c>
      <c r="J789">
        <v>5.1025182698056963E-3</v>
      </c>
      <c r="K789">
        <v>-0.11399476689849471</v>
      </c>
      <c r="L789">
        <v>0.53897282199647067</v>
      </c>
    </row>
    <row r="790" spans="1:12">
      <c r="A790" t="s">
        <v>258</v>
      </c>
      <c r="B790" t="s">
        <v>267</v>
      </c>
      <c r="C790">
        <v>23017</v>
      </c>
      <c r="D790" t="s">
        <v>136</v>
      </c>
      <c r="E790">
        <v>590</v>
      </c>
      <c r="F790" t="s">
        <v>111</v>
      </c>
      <c r="G790" t="s">
        <v>132</v>
      </c>
      <c r="H790">
        <v>1</v>
      </c>
      <c r="I790">
        <v>0.68588171635683648</v>
      </c>
      <c r="K790">
        <v>0.68588171635683648</v>
      </c>
      <c r="L790">
        <v>0.68588171635683648</v>
      </c>
    </row>
    <row r="791" spans="1:12">
      <c r="A791" t="s">
        <v>258</v>
      </c>
      <c r="B791" t="s">
        <v>267</v>
      </c>
      <c r="C791">
        <v>23017</v>
      </c>
      <c r="D791" t="s">
        <v>136</v>
      </c>
      <c r="E791">
        <v>590</v>
      </c>
      <c r="F791" t="s">
        <v>111</v>
      </c>
      <c r="G791" t="s">
        <v>133</v>
      </c>
      <c r="H791">
        <v>380</v>
      </c>
      <c r="I791">
        <v>0.1275415283478693</v>
      </c>
      <c r="J791">
        <v>5.1025182698056981E-3</v>
      </c>
      <c r="K791">
        <v>-0.11399476689849471</v>
      </c>
      <c r="L791">
        <v>0.53897282199647067</v>
      </c>
    </row>
    <row r="792" spans="1:12">
      <c r="A792" t="s">
        <v>258</v>
      </c>
      <c r="B792" t="s">
        <v>267</v>
      </c>
      <c r="C792">
        <v>23017</v>
      </c>
      <c r="D792" t="s">
        <v>136</v>
      </c>
      <c r="E792">
        <v>590</v>
      </c>
      <c r="F792" t="s">
        <v>111</v>
      </c>
      <c r="G792" t="s">
        <v>134</v>
      </c>
      <c r="H792">
        <v>1</v>
      </c>
      <c r="I792">
        <v>0.9432063848650174</v>
      </c>
      <c r="K792">
        <v>0.9432063848650174</v>
      </c>
      <c r="L792">
        <v>0.9432063848650174</v>
      </c>
    </row>
    <row r="793" spans="1:12">
      <c r="A793" t="s">
        <v>258</v>
      </c>
      <c r="B793" t="s">
        <v>267</v>
      </c>
      <c r="C793">
        <v>23017</v>
      </c>
      <c r="D793" t="s">
        <v>136</v>
      </c>
      <c r="E793">
        <v>590</v>
      </c>
      <c r="F793" t="s">
        <v>111</v>
      </c>
      <c r="G793" t="s">
        <v>135</v>
      </c>
      <c r="H793">
        <v>380</v>
      </c>
      <c r="I793">
        <v>0.23091530283543291</v>
      </c>
      <c r="J793">
        <v>9.0221501410965924E-3</v>
      </c>
      <c r="K793">
        <v>-1.591089269400436E-2</v>
      </c>
      <c r="L793">
        <v>0.98405421537001592</v>
      </c>
    </row>
    <row r="794" spans="1:12">
      <c r="A794" t="s">
        <v>258</v>
      </c>
      <c r="B794" t="s">
        <v>268</v>
      </c>
      <c r="C794">
        <v>23019</v>
      </c>
      <c r="D794" t="s">
        <v>136</v>
      </c>
      <c r="E794">
        <v>590</v>
      </c>
      <c r="F794" t="s">
        <v>111</v>
      </c>
      <c r="G794" t="s">
        <v>112</v>
      </c>
      <c r="H794">
        <v>1</v>
      </c>
      <c r="I794">
        <v>3.0256867089396469E-2</v>
      </c>
      <c r="K794">
        <v>-999</v>
      </c>
      <c r="L794">
        <v>-999</v>
      </c>
    </row>
    <row r="795" spans="1:12">
      <c r="A795" t="s">
        <v>258</v>
      </c>
      <c r="B795" t="s">
        <v>268</v>
      </c>
      <c r="C795">
        <v>23019</v>
      </c>
      <c r="D795" t="s">
        <v>136</v>
      </c>
      <c r="E795">
        <v>590</v>
      </c>
      <c r="F795" t="s">
        <v>111</v>
      </c>
      <c r="G795" t="s">
        <v>113</v>
      </c>
      <c r="H795">
        <v>380</v>
      </c>
      <c r="I795">
        <v>-3.9443844880438124E-3</v>
      </c>
      <c r="J795">
        <v>8.6782469160353465E-4</v>
      </c>
      <c r="K795">
        <v>-999</v>
      </c>
      <c r="L795">
        <v>-999</v>
      </c>
    </row>
    <row r="796" spans="1:12">
      <c r="A796" t="s">
        <v>258</v>
      </c>
      <c r="B796" t="s">
        <v>268</v>
      </c>
      <c r="C796">
        <v>23019</v>
      </c>
      <c r="D796" t="s">
        <v>136</v>
      </c>
      <c r="E796">
        <v>590</v>
      </c>
      <c r="F796" t="s">
        <v>111</v>
      </c>
      <c r="G796" t="s">
        <v>114</v>
      </c>
      <c r="H796">
        <v>1</v>
      </c>
      <c r="I796">
        <v>0.68588171635683648</v>
      </c>
      <c r="K796">
        <v>0.68588171635683648</v>
      </c>
      <c r="L796">
        <v>0.68588171635683648</v>
      </c>
    </row>
    <row r="797" spans="1:12">
      <c r="A797" t="s">
        <v>258</v>
      </c>
      <c r="B797" t="s">
        <v>268</v>
      </c>
      <c r="C797">
        <v>23019</v>
      </c>
      <c r="D797" t="s">
        <v>136</v>
      </c>
      <c r="E797">
        <v>590</v>
      </c>
      <c r="F797" t="s">
        <v>111</v>
      </c>
      <c r="G797" t="s">
        <v>115</v>
      </c>
      <c r="H797">
        <v>380</v>
      </c>
      <c r="I797">
        <v>0.1275415283478693</v>
      </c>
      <c r="J797">
        <v>5.1025182698056972E-3</v>
      </c>
      <c r="K797">
        <v>-0.11399476689849471</v>
      </c>
      <c r="L797">
        <v>0.53897282199647067</v>
      </c>
    </row>
    <row r="798" spans="1:12">
      <c r="A798" t="s">
        <v>258</v>
      </c>
      <c r="B798" t="s">
        <v>268</v>
      </c>
      <c r="C798">
        <v>23019</v>
      </c>
      <c r="D798" t="s">
        <v>136</v>
      </c>
      <c r="E798">
        <v>590</v>
      </c>
      <c r="F798" t="s">
        <v>111</v>
      </c>
      <c r="G798" t="s">
        <v>116</v>
      </c>
      <c r="H798">
        <v>1</v>
      </c>
      <c r="I798">
        <v>0.46851495465061499</v>
      </c>
      <c r="K798">
        <v>0.46851495465061499</v>
      </c>
      <c r="L798">
        <v>0.46851495465061499</v>
      </c>
    </row>
    <row r="799" spans="1:12">
      <c r="A799" t="s">
        <v>258</v>
      </c>
      <c r="B799" t="s">
        <v>268</v>
      </c>
      <c r="C799">
        <v>23019</v>
      </c>
      <c r="D799" t="s">
        <v>136</v>
      </c>
      <c r="E799">
        <v>590</v>
      </c>
      <c r="F799" t="s">
        <v>111</v>
      </c>
      <c r="G799" t="s">
        <v>117</v>
      </c>
      <c r="H799">
        <v>380</v>
      </c>
      <c r="I799">
        <v>5.463629738034468E-2</v>
      </c>
      <c r="J799">
        <v>3.006912631802733E-3</v>
      </c>
      <c r="K799">
        <v>-0.18984185466185949</v>
      </c>
      <c r="L799">
        <v>0.24294775147343309</v>
      </c>
    </row>
    <row r="800" spans="1:12">
      <c r="A800" t="s">
        <v>258</v>
      </c>
      <c r="B800" t="s">
        <v>268</v>
      </c>
      <c r="C800">
        <v>23019</v>
      </c>
      <c r="D800" t="s">
        <v>136</v>
      </c>
      <c r="E800">
        <v>590</v>
      </c>
      <c r="F800" t="s">
        <v>111</v>
      </c>
      <c r="G800" t="s">
        <v>118</v>
      </c>
      <c r="H800">
        <v>1</v>
      </c>
      <c r="I800">
        <v>0.46851495465061499</v>
      </c>
      <c r="K800">
        <v>0.46851495465061499</v>
      </c>
      <c r="L800">
        <v>0.46851495465061499</v>
      </c>
    </row>
    <row r="801" spans="1:12">
      <c r="A801" t="s">
        <v>258</v>
      </c>
      <c r="B801" t="s">
        <v>268</v>
      </c>
      <c r="C801">
        <v>23019</v>
      </c>
      <c r="D801" t="s">
        <v>136</v>
      </c>
      <c r="E801">
        <v>590</v>
      </c>
      <c r="F801" t="s">
        <v>111</v>
      </c>
      <c r="G801" t="s">
        <v>119</v>
      </c>
      <c r="H801">
        <v>380</v>
      </c>
      <c r="I801">
        <v>5.463629738034468E-2</v>
      </c>
      <c r="J801">
        <v>3.006912631802733E-3</v>
      </c>
      <c r="K801">
        <v>-0.18984185466185949</v>
      </c>
      <c r="L801">
        <v>0.24294775147343309</v>
      </c>
    </row>
    <row r="802" spans="1:12">
      <c r="A802" t="s">
        <v>258</v>
      </c>
      <c r="B802" t="s">
        <v>268</v>
      </c>
      <c r="C802">
        <v>23019</v>
      </c>
      <c r="D802" t="s">
        <v>136</v>
      </c>
      <c r="E802">
        <v>590</v>
      </c>
      <c r="F802" t="s">
        <v>111</v>
      </c>
      <c r="G802" t="s">
        <v>120</v>
      </c>
      <c r="H802">
        <v>1</v>
      </c>
      <c r="I802">
        <v>0.58722992394707774</v>
      </c>
      <c r="K802">
        <v>0.58722992394707774</v>
      </c>
      <c r="L802">
        <v>0.58722992394707774</v>
      </c>
    </row>
    <row r="803" spans="1:12">
      <c r="A803" t="s">
        <v>258</v>
      </c>
      <c r="B803" t="s">
        <v>268</v>
      </c>
      <c r="C803">
        <v>23019</v>
      </c>
      <c r="D803" t="s">
        <v>136</v>
      </c>
      <c r="E803">
        <v>590</v>
      </c>
      <c r="F803" t="s">
        <v>111</v>
      </c>
      <c r="G803" t="s">
        <v>121</v>
      </c>
      <c r="H803">
        <v>380</v>
      </c>
      <c r="I803">
        <v>9.8037782697630305E-2</v>
      </c>
      <c r="J803">
        <v>4.1233166641933827E-3</v>
      </c>
      <c r="K803">
        <v>-0.1468303708437779</v>
      </c>
      <c r="L803">
        <v>0.40125831054688671</v>
      </c>
    </row>
    <row r="804" spans="1:12">
      <c r="A804" t="s">
        <v>258</v>
      </c>
      <c r="B804" t="s">
        <v>268</v>
      </c>
      <c r="C804">
        <v>23019</v>
      </c>
      <c r="D804" t="s">
        <v>136</v>
      </c>
      <c r="E804">
        <v>590</v>
      </c>
      <c r="F804" t="s">
        <v>111</v>
      </c>
      <c r="G804" t="s">
        <v>122</v>
      </c>
      <c r="H804">
        <v>1</v>
      </c>
      <c r="I804">
        <v>0.83950853631144007</v>
      </c>
      <c r="K804">
        <v>0.83950853631144007</v>
      </c>
      <c r="L804">
        <v>0.83950853631144007</v>
      </c>
    </row>
    <row r="805" spans="1:12">
      <c r="A805" t="s">
        <v>258</v>
      </c>
      <c r="B805" t="s">
        <v>268</v>
      </c>
      <c r="C805">
        <v>23019</v>
      </c>
      <c r="D805" t="s">
        <v>136</v>
      </c>
      <c r="E805">
        <v>590</v>
      </c>
      <c r="F805" t="s">
        <v>111</v>
      </c>
      <c r="G805" t="s">
        <v>123</v>
      </c>
      <c r="H805">
        <v>380</v>
      </c>
      <c r="I805">
        <v>0.18491981649430381</v>
      </c>
      <c r="J805">
        <v>6.8536192319260496E-3</v>
      </c>
      <c r="K805">
        <v>-7.5068375976553151E-2</v>
      </c>
      <c r="L805">
        <v>0.73476276820036179</v>
      </c>
    </row>
    <row r="806" spans="1:12">
      <c r="A806" t="s">
        <v>258</v>
      </c>
      <c r="B806" t="s">
        <v>268</v>
      </c>
      <c r="C806">
        <v>23019</v>
      </c>
      <c r="D806" t="s">
        <v>136</v>
      </c>
      <c r="E806">
        <v>590</v>
      </c>
      <c r="F806" t="s">
        <v>111</v>
      </c>
      <c r="G806" t="s">
        <v>124</v>
      </c>
      <c r="H806">
        <v>1</v>
      </c>
      <c r="I806">
        <v>1.0837031497528209</v>
      </c>
      <c r="K806">
        <v>1.0837031497528209</v>
      </c>
      <c r="L806">
        <v>1.0837031497528209</v>
      </c>
    </row>
    <row r="807" spans="1:12">
      <c r="A807" t="s">
        <v>258</v>
      </c>
      <c r="B807" t="s">
        <v>268</v>
      </c>
      <c r="C807">
        <v>23019</v>
      </c>
      <c r="D807" t="s">
        <v>136</v>
      </c>
      <c r="E807">
        <v>590</v>
      </c>
      <c r="F807" t="s">
        <v>111</v>
      </c>
      <c r="G807" t="s">
        <v>125</v>
      </c>
      <c r="H807">
        <v>380</v>
      </c>
      <c r="I807">
        <v>0.27166100984243541</v>
      </c>
      <c r="J807">
        <v>9.9355645494767289E-3</v>
      </c>
      <c r="K807">
        <v>-1.591089269400436E-2</v>
      </c>
      <c r="L807">
        <v>1.0927852859106171</v>
      </c>
    </row>
    <row r="808" spans="1:12">
      <c r="A808" t="s">
        <v>258</v>
      </c>
      <c r="B808" t="s">
        <v>268</v>
      </c>
      <c r="C808">
        <v>23019</v>
      </c>
      <c r="D808" t="s">
        <v>136</v>
      </c>
      <c r="E808">
        <v>590</v>
      </c>
      <c r="F808" t="s">
        <v>111</v>
      </c>
      <c r="G808" t="s">
        <v>126</v>
      </c>
      <c r="H808">
        <v>1</v>
      </c>
      <c r="I808">
        <v>1.32036323857071</v>
      </c>
      <c r="K808">
        <v>1.32036323857071</v>
      </c>
      <c r="L808">
        <v>1.32036323857071</v>
      </c>
    </row>
    <row r="809" spans="1:12">
      <c r="A809" t="s">
        <v>258</v>
      </c>
      <c r="B809" t="s">
        <v>268</v>
      </c>
      <c r="C809">
        <v>23019</v>
      </c>
      <c r="D809" t="s">
        <v>136</v>
      </c>
      <c r="E809">
        <v>590</v>
      </c>
      <c r="F809" t="s">
        <v>111</v>
      </c>
      <c r="G809" t="s">
        <v>127</v>
      </c>
      <c r="H809">
        <v>380</v>
      </c>
      <c r="I809">
        <v>0.36850695940177292</v>
      </c>
      <c r="J809">
        <v>1.3277150139835161E-2</v>
      </c>
      <c r="K809">
        <v>-1.591089269400436E-2</v>
      </c>
      <c r="L809">
        <v>1.4566082639311659</v>
      </c>
    </row>
    <row r="810" spans="1:12">
      <c r="A810" t="s">
        <v>258</v>
      </c>
      <c r="B810" t="s">
        <v>268</v>
      </c>
      <c r="C810">
        <v>23019</v>
      </c>
      <c r="D810" t="s">
        <v>136</v>
      </c>
      <c r="E810">
        <v>590</v>
      </c>
      <c r="F810" t="s">
        <v>111</v>
      </c>
      <c r="G810" t="s">
        <v>128</v>
      </c>
      <c r="H810">
        <v>1</v>
      </c>
      <c r="I810">
        <v>0.68588171635683648</v>
      </c>
      <c r="K810">
        <v>0.68588171635683648</v>
      </c>
      <c r="L810">
        <v>0.68588171635683648</v>
      </c>
    </row>
    <row r="811" spans="1:12">
      <c r="A811" t="s">
        <v>258</v>
      </c>
      <c r="B811" t="s">
        <v>268</v>
      </c>
      <c r="C811">
        <v>23019</v>
      </c>
      <c r="D811" t="s">
        <v>136</v>
      </c>
      <c r="E811">
        <v>590</v>
      </c>
      <c r="F811" t="s">
        <v>111</v>
      </c>
      <c r="G811" t="s">
        <v>129</v>
      </c>
      <c r="H811">
        <v>380</v>
      </c>
      <c r="I811">
        <v>0.1275415283478693</v>
      </c>
      <c r="J811">
        <v>5.1025182698056963E-3</v>
      </c>
      <c r="K811">
        <v>-0.11399476689849471</v>
      </c>
      <c r="L811">
        <v>0.53897282199647067</v>
      </c>
    </row>
    <row r="812" spans="1:12">
      <c r="A812" t="s">
        <v>258</v>
      </c>
      <c r="B812" t="s">
        <v>268</v>
      </c>
      <c r="C812">
        <v>23019</v>
      </c>
      <c r="D812" t="s">
        <v>136</v>
      </c>
      <c r="E812">
        <v>590</v>
      </c>
      <c r="F812" t="s">
        <v>111</v>
      </c>
      <c r="G812" t="s">
        <v>130</v>
      </c>
      <c r="H812">
        <v>1</v>
      </c>
      <c r="I812">
        <v>0.68588171635683648</v>
      </c>
      <c r="K812">
        <v>0.68588171635683648</v>
      </c>
      <c r="L812">
        <v>0.68588171635683648</v>
      </c>
    </row>
    <row r="813" spans="1:12">
      <c r="A813" t="s">
        <v>258</v>
      </c>
      <c r="B813" t="s">
        <v>268</v>
      </c>
      <c r="C813">
        <v>23019</v>
      </c>
      <c r="D813" t="s">
        <v>136</v>
      </c>
      <c r="E813">
        <v>590</v>
      </c>
      <c r="F813" t="s">
        <v>111</v>
      </c>
      <c r="G813" t="s">
        <v>131</v>
      </c>
      <c r="H813">
        <v>380</v>
      </c>
      <c r="I813">
        <v>0.1275415283478693</v>
      </c>
      <c r="J813">
        <v>5.1025182698056963E-3</v>
      </c>
      <c r="K813">
        <v>-0.11399476689849471</v>
      </c>
      <c r="L813">
        <v>0.53897282199647067</v>
      </c>
    </row>
    <row r="814" spans="1:12">
      <c r="A814" t="s">
        <v>258</v>
      </c>
      <c r="B814" t="s">
        <v>268</v>
      </c>
      <c r="C814">
        <v>23019</v>
      </c>
      <c r="D814" t="s">
        <v>136</v>
      </c>
      <c r="E814">
        <v>590</v>
      </c>
      <c r="F814" t="s">
        <v>111</v>
      </c>
      <c r="G814" t="s">
        <v>132</v>
      </c>
      <c r="H814">
        <v>1</v>
      </c>
      <c r="I814">
        <v>0.68588171635683648</v>
      </c>
      <c r="K814">
        <v>0.68588171635683648</v>
      </c>
      <c r="L814">
        <v>0.68588171635683648</v>
      </c>
    </row>
    <row r="815" spans="1:12">
      <c r="A815" t="s">
        <v>258</v>
      </c>
      <c r="B815" t="s">
        <v>268</v>
      </c>
      <c r="C815">
        <v>23019</v>
      </c>
      <c r="D815" t="s">
        <v>136</v>
      </c>
      <c r="E815">
        <v>590</v>
      </c>
      <c r="F815" t="s">
        <v>111</v>
      </c>
      <c r="G815" t="s">
        <v>133</v>
      </c>
      <c r="H815">
        <v>380</v>
      </c>
      <c r="I815">
        <v>0.1275415283478693</v>
      </c>
      <c r="J815">
        <v>5.1025182698056981E-3</v>
      </c>
      <c r="K815">
        <v>-0.11399476689849471</v>
      </c>
      <c r="L815">
        <v>0.53897282199647067</v>
      </c>
    </row>
    <row r="816" spans="1:12">
      <c r="A816" t="s">
        <v>258</v>
      </c>
      <c r="B816" t="s">
        <v>268</v>
      </c>
      <c r="C816">
        <v>23019</v>
      </c>
      <c r="D816" t="s">
        <v>136</v>
      </c>
      <c r="E816">
        <v>590</v>
      </c>
      <c r="F816" t="s">
        <v>111</v>
      </c>
      <c r="G816" t="s">
        <v>134</v>
      </c>
      <c r="H816">
        <v>1</v>
      </c>
      <c r="I816">
        <v>0.9432063848650174</v>
      </c>
      <c r="K816">
        <v>0.9432063848650174</v>
      </c>
      <c r="L816">
        <v>0.9432063848650174</v>
      </c>
    </row>
    <row r="817" spans="1:12">
      <c r="A817" t="s">
        <v>258</v>
      </c>
      <c r="B817" t="s">
        <v>268</v>
      </c>
      <c r="C817">
        <v>23019</v>
      </c>
      <c r="D817" t="s">
        <v>136</v>
      </c>
      <c r="E817">
        <v>590</v>
      </c>
      <c r="F817" t="s">
        <v>111</v>
      </c>
      <c r="G817" t="s">
        <v>135</v>
      </c>
      <c r="H817">
        <v>380</v>
      </c>
      <c r="I817">
        <v>0.23091530283543291</v>
      </c>
      <c r="J817">
        <v>9.0221501410965924E-3</v>
      </c>
      <c r="K817">
        <v>-1.591089269400436E-2</v>
      </c>
      <c r="L817">
        <v>0.98405421537001592</v>
      </c>
    </row>
    <row r="818" spans="1:12">
      <c r="A818" t="s">
        <v>258</v>
      </c>
      <c r="B818" t="s">
        <v>269</v>
      </c>
      <c r="C818">
        <v>23021</v>
      </c>
      <c r="D818" t="s">
        <v>136</v>
      </c>
      <c r="E818">
        <v>590</v>
      </c>
      <c r="F818" t="s">
        <v>111</v>
      </c>
      <c r="G818" t="s">
        <v>112</v>
      </c>
      <c r="H818">
        <v>1</v>
      </c>
      <c r="I818">
        <v>3.0256867089396469E-2</v>
      </c>
      <c r="K818">
        <v>-999</v>
      </c>
      <c r="L818">
        <v>-999</v>
      </c>
    </row>
    <row r="819" spans="1:12">
      <c r="A819" t="s">
        <v>258</v>
      </c>
      <c r="B819" t="s">
        <v>269</v>
      </c>
      <c r="C819">
        <v>23021</v>
      </c>
      <c r="D819" t="s">
        <v>136</v>
      </c>
      <c r="E819">
        <v>590</v>
      </c>
      <c r="F819" t="s">
        <v>111</v>
      </c>
      <c r="G819" t="s">
        <v>113</v>
      </c>
      <c r="H819">
        <v>380</v>
      </c>
      <c r="I819">
        <v>-3.9443844880438124E-3</v>
      </c>
      <c r="J819">
        <v>8.6782469160353465E-4</v>
      </c>
      <c r="K819">
        <v>-999</v>
      </c>
      <c r="L819">
        <v>-999</v>
      </c>
    </row>
    <row r="820" spans="1:12">
      <c r="A820" t="s">
        <v>258</v>
      </c>
      <c r="B820" t="s">
        <v>269</v>
      </c>
      <c r="C820">
        <v>23021</v>
      </c>
      <c r="D820" t="s">
        <v>136</v>
      </c>
      <c r="E820">
        <v>590</v>
      </c>
      <c r="F820" t="s">
        <v>111</v>
      </c>
      <c r="G820" t="s">
        <v>114</v>
      </c>
      <c r="H820">
        <v>1</v>
      </c>
      <c r="I820">
        <v>0.68588171635683648</v>
      </c>
      <c r="K820">
        <v>0.68588171635683648</v>
      </c>
      <c r="L820">
        <v>0.68588171635683648</v>
      </c>
    </row>
    <row r="821" spans="1:12">
      <c r="A821" t="s">
        <v>258</v>
      </c>
      <c r="B821" t="s">
        <v>269</v>
      </c>
      <c r="C821">
        <v>23021</v>
      </c>
      <c r="D821" t="s">
        <v>136</v>
      </c>
      <c r="E821">
        <v>590</v>
      </c>
      <c r="F821" t="s">
        <v>111</v>
      </c>
      <c r="G821" t="s">
        <v>115</v>
      </c>
      <c r="H821">
        <v>380</v>
      </c>
      <c r="I821">
        <v>0.1275415283478693</v>
      </c>
      <c r="J821">
        <v>5.1025182698056972E-3</v>
      </c>
      <c r="K821">
        <v>-0.11399476689849471</v>
      </c>
      <c r="L821">
        <v>0.53897282199647067</v>
      </c>
    </row>
    <row r="822" spans="1:12">
      <c r="A822" t="s">
        <v>258</v>
      </c>
      <c r="B822" t="s">
        <v>269</v>
      </c>
      <c r="C822">
        <v>23021</v>
      </c>
      <c r="D822" t="s">
        <v>136</v>
      </c>
      <c r="E822">
        <v>590</v>
      </c>
      <c r="F822" t="s">
        <v>111</v>
      </c>
      <c r="G822" t="s">
        <v>116</v>
      </c>
      <c r="H822">
        <v>1</v>
      </c>
      <c r="I822">
        <v>0.46851495465061499</v>
      </c>
      <c r="K822">
        <v>0.46851495465061499</v>
      </c>
      <c r="L822">
        <v>0.46851495465061499</v>
      </c>
    </row>
    <row r="823" spans="1:12">
      <c r="A823" t="s">
        <v>258</v>
      </c>
      <c r="B823" t="s">
        <v>269</v>
      </c>
      <c r="C823">
        <v>23021</v>
      </c>
      <c r="D823" t="s">
        <v>136</v>
      </c>
      <c r="E823">
        <v>590</v>
      </c>
      <c r="F823" t="s">
        <v>111</v>
      </c>
      <c r="G823" t="s">
        <v>117</v>
      </c>
      <c r="H823">
        <v>380</v>
      </c>
      <c r="I823">
        <v>5.463629738034468E-2</v>
      </c>
      <c r="J823">
        <v>3.006912631802733E-3</v>
      </c>
      <c r="K823">
        <v>-0.18984185466185949</v>
      </c>
      <c r="L823">
        <v>0.24294775147343309</v>
      </c>
    </row>
    <row r="824" spans="1:12">
      <c r="A824" t="s">
        <v>258</v>
      </c>
      <c r="B824" t="s">
        <v>269</v>
      </c>
      <c r="C824">
        <v>23021</v>
      </c>
      <c r="D824" t="s">
        <v>136</v>
      </c>
      <c r="E824">
        <v>590</v>
      </c>
      <c r="F824" t="s">
        <v>111</v>
      </c>
      <c r="G824" t="s">
        <v>118</v>
      </c>
      <c r="H824">
        <v>1</v>
      </c>
      <c r="I824">
        <v>0.46851495465061499</v>
      </c>
      <c r="K824">
        <v>0.46851495465061499</v>
      </c>
      <c r="L824">
        <v>0.46851495465061499</v>
      </c>
    </row>
    <row r="825" spans="1:12">
      <c r="A825" t="s">
        <v>258</v>
      </c>
      <c r="B825" t="s">
        <v>269</v>
      </c>
      <c r="C825">
        <v>23021</v>
      </c>
      <c r="D825" t="s">
        <v>136</v>
      </c>
      <c r="E825">
        <v>590</v>
      </c>
      <c r="F825" t="s">
        <v>111</v>
      </c>
      <c r="G825" t="s">
        <v>119</v>
      </c>
      <c r="H825">
        <v>380</v>
      </c>
      <c r="I825">
        <v>5.463629738034468E-2</v>
      </c>
      <c r="J825">
        <v>3.006912631802733E-3</v>
      </c>
      <c r="K825">
        <v>-0.18984185466185949</v>
      </c>
      <c r="L825">
        <v>0.24294775147343309</v>
      </c>
    </row>
    <row r="826" spans="1:12">
      <c r="A826" t="s">
        <v>258</v>
      </c>
      <c r="B826" t="s">
        <v>269</v>
      </c>
      <c r="C826">
        <v>23021</v>
      </c>
      <c r="D826" t="s">
        <v>136</v>
      </c>
      <c r="E826">
        <v>590</v>
      </c>
      <c r="F826" t="s">
        <v>111</v>
      </c>
      <c r="G826" t="s">
        <v>120</v>
      </c>
      <c r="H826">
        <v>1</v>
      </c>
      <c r="I826">
        <v>0.58722992394707774</v>
      </c>
      <c r="K826">
        <v>0.58722992394707774</v>
      </c>
      <c r="L826">
        <v>0.58722992394707774</v>
      </c>
    </row>
    <row r="827" spans="1:12">
      <c r="A827" t="s">
        <v>258</v>
      </c>
      <c r="B827" t="s">
        <v>269</v>
      </c>
      <c r="C827">
        <v>23021</v>
      </c>
      <c r="D827" t="s">
        <v>136</v>
      </c>
      <c r="E827">
        <v>590</v>
      </c>
      <c r="F827" t="s">
        <v>111</v>
      </c>
      <c r="G827" t="s">
        <v>121</v>
      </c>
      <c r="H827">
        <v>380</v>
      </c>
      <c r="I827">
        <v>9.8037782697630305E-2</v>
      </c>
      <c r="J827">
        <v>4.1233166641933827E-3</v>
      </c>
      <c r="K827">
        <v>-0.1468303708437779</v>
      </c>
      <c r="L827">
        <v>0.40125831054688671</v>
      </c>
    </row>
    <row r="828" spans="1:12">
      <c r="A828" t="s">
        <v>258</v>
      </c>
      <c r="B828" t="s">
        <v>269</v>
      </c>
      <c r="C828">
        <v>23021</v>
      </c>
      <c r="D828" t="s">
        <v>136</v>
      </c>
      <c r="E828">
        <v>590</v>
      </c>
      <c r="F828" t="s">
        <v>111</v>
      </c>
      <c r="G828" t="s">
        <v>122</v>
      </c>
      <c r="H828">
        <v>1</v>
      </c>
      <c r="I828">
        <v>0.83950853631144007</v>
      </c>
      <c r="K828">
        <v>0.83950853631144007</v>
      </c>
      <c r="L828">
        <v>0.83950853631144007</v>
      </c>
    </row>
    <row r="829" spans="1:12">
      <c r="A829" t="s">
        <v>258</v>
      </c>
      <c r="B829" t="s">
        <v>269</v>
      </c>
      <c r="C829">
        <v>23021</v>
      </c>
      <c r="D829" t="s">
        <v>136</v>
      </c>
      <c r="E829">
        <v>590</v>
      </c>
      <c r="F829" t="s">
        <v>111</v>
      </c>
      <c r="G829" t="s">
        <v>123</v>
      </c>
      <c r="H829">
        <v>380</v>
      </c>
      <c r="I829">
        <v>0.18491981649430381</v>
      </c>
      <c r="J829">
        <v>6.8536192319260496E-3</v>
      </c>
      <c r="K829">
        <v>-7.5068375976553151E-2</v>
      </c>
      <c r="L829">
        <v>0.73476276820036179</v>
      </c>
    </row>
    <row r="830" spans="1:12">
      <c r="A830" t="s">
        <v>258</v>
      </c>
      <c r="B830" t="s">
        <v>269</v>
      </c>
      <c r="C830">
        <v>23021</v>
      </c>
      <c r="D830" t="s">
        <v>136</v>
      </c>
      <c r="E830">
        <v>590</v>
      </c>
      <c r="F830" t="s">
        <v>111</v>
      </c>
      <c r="G830" t="s">
        <v>124</v>
      </c>
      <c r="H830">
        <v>1</v>
      </c>
      <c r="I830">
        <v>1.0837031497528209</v>
      </c>
      <c r="K830">
        <v>1.0837031497528209</v>
      </c>
      <c r="L830">
        <v>1.0837031497528209</v>
      </c>
    </row>
    <row r="831" spans="1:12">
      <c r="A831" t="s">
        <v>258</v>
      </c>
      <c r="B831" t="s">
        <v>269</v>
      </c>
      <c r="C831">
        <v>23021</v>
      </c>
      <c r="D831" t="s">
        <v>136</v>
      </c>
      <c r="E831">
        <v>590</v>
      </c>
      <c r="F831" t="s">
        <v>111</v>
      </c>
      <c r="G831" t="s">
        <v>125</v>
      </c>
      <c r="H831">
        <v>380</v>
      </c>
      <c r="I831">
        <v>0.27166100984243541</v>
      </c>
      <c r="J831">
        <v>9.9355645494767289E-3</v>
      </c>
      <c r="K831">
        <v>-1.591089269400436E-2</v>
      </c>
      <c r="L831">
        <v>1.0927852859106171</v>
      </c>
    </row>
    <row r="832" spans="1:12">
      <c r="A832" t="s">
        <v>258</v>
      </c>
      <c r="B832" t="s">
        <v>269</v>
      </c>
      <c r="C832">
        <v>23021</v>
      </c>
      <c r="D832" t="s">
        <v>136</v>
      </c>
      <c r="E832">
        <v>590</v>
      </c>
      <c r="F832" t="s">
        <v>111</v>
      </c>
      <c r="G832" t="s">
        <v>126</v>
      </c>
      <c r="H832">
        <v>1</v>
      </c>
      <c r="I832">
        <v>1.32036323857071</v>
      </c>
      <c r="K832">
        <v>1.32036323857071</v>
      </c>
      <c r="L832">
        <v>1.32036323857071</v>
      </c>
    </row>
    <row r="833" spans="1:12">
      <c r="A833" t="s">
        <v>258</v>
      </c>
      <c r="B833" t="s">
        <v>269</v>
      </c>
      <c r="C833">
        <v>23021</v>
      </c>
      <c r="D833" t="s">
        <v>136</v>
      </c>
      <c r="E833">
        <v>590</v>
      </c>
      <c r="F833" t="s">
        <v>111</v>
      </c>
      <c r="G833" t="s">
        <v>127</v>
      </c>
      <c r="H833">
        <v>380</v>
      </c>
      <c r="I833">
        <v>0.36850695940177292</v>
      </c>
      <c r="J833">
        <v>1.3277150139835161E-2</v>
      </c>
      <c r="K833">
        <v>-1.591089269400436E-2</v>
      </c>
      <c r="L833">
        <v>1.4566082639311659</v>
      </c>
    </row>
    <row r="834" spans="1:12">
      <c r="A834" t="s">
        <v>258</v>
      </c>
      <c r="B834" t="s">
        <v>269</v>
      </c>
      <c r="C834">
        <v>23021</v>
      </c>
      <c r="D834" t="s">
        <v>136</v>
      </c>
      <c r="E834">
        <v>590</v>
      </c>
      <c r="F834" t="s">
        <v>111</v>
      </c>
      <c r="G834" t="s">
        <v>128</v>
      </c>
      <c r="H834">
        <v>1</v>
      </c>
      <c r="I834">
        <v>0.68588171635683648</v>
      </c>
      <c r="K834">
        <v>0.68588171635683648</v>
      </c>
      <c r="L834">
        <v>0.68588171635683648</v>
      </c>
    </row>
    <row r="835" spans="1:12">
      <c r="A835" t="s">
        <v>258</v>
      </c>
      <c r="B835" t="s">
        <v>269</v>
      </c>
      <c r="C835">
        <v>23021</v>
      </c>
      <c r="D835" t="s">
        <v>136</v>
      </c>
      <c r="E835">
        <v>590</v>
      </c>
      <c r="F835" t="s">
        <v>111</v>
      </c>
      <c r="G835" t="s">
        <v>129</v>
      </c>
      <c r="H835">
        <v>380</v>
      </c>
      <c r="I835">
        <v>0.1275415283478693</v>
      </c>
      <c r="J835">
        <v>5.1025182698056963E-3</v>
      </c>
      <c r="K835">
        <v>-0.11399476689849471</v>
      </c>
      <c r="L835">
        <v>0.53897282199647067</v>
      </c>
    </row>
    <row r="836" spans="1:12">
      <c r="A836" t="s">
        <v>258</v>
      </c>
      <c r="B836" t="s">
        <v>269</v>
      </c>
      <c r="C836">
        <v>23021</v>
      </c>
      <c r="D836" t="s">
        <v>136</v>
      </c>
      <c r="E836">
        <v>590</v>
      </c>
      <c r="F836" t="s">
        <v>111</v>
      </c>
      <c r="G836" t="s">
        <v>130</v>
      </c>
      <c r="H836">
        <v>1</v>
      </c>
      <c r="I836">
        <v>0.68588171635683648</v>
      </c>
      <c r="K836">
        <v>0.68588171635683648</v>
      </c>
      <c r="L836">
        <v>0.68588171635683648</v>
      </c>
    </row>
    <row r="837" spans="1:12">
      <c r="A837" t="s">
        <v>258</v>
      </c>
      <c r="B837" t="s">
        <v>269</v>
      </c>
      <c r="C837">
        <v>23021</v>
      </c>
      <c r="D837" t="s">
        <v>136</v>
      </c>
      <c r="E837">
        <v>590</v>
      </c>
      <c r="F837" t="s">
        <v>111</v>
      </c>
      <c r="G837" t="s">
        <v>131</v>
      </c>
      <c r="H837">
        <v>380</v>
      </c>
      <c r="I837">
        <v>0.1275415283478693</v>
      </c>
      <c r="J837">
        <v>5.1025182698056963E-3</v>
      </c>
      <c r="K837">
        <v>-0.11399476689849471</v>
      </c>
      <c r="L837">
        <v>0.53897282199647067</v>
      </c>
    </row>
    <row r="838" spans="1:12">
      <c r="A838" t="s">
        <v>258</v>
      </c>
      <c r="B838" t="s">
        <v>269</v>
      </c>
      <c r="C838">
        <v>23021</v>
      </c>
      <c r="D838" t="s">
        <v>136</v>
      </c>
      <c r="E838">
        <v>590</v>
      </c>
      <c r="F838" t="s">
        <v>111</v>
      </c>
      <c r="G838" t="s">
        <v>132</v>
      </c>
      <c r="H838">
        <v>1</v>
      </c>
      <c r="I838">
        <v>0.68588171635683648</v>
      </c>
      <c r="K838">
        <v>0.68588171635683648</v>
      </c>
      <c r="L838">
        <v>0.68588171635683648</v>
      </c>
    </row>
    <row r="839" spans="1:12">
      <c r="A839" t="s">
        <v>258</v>
      </c>
      <c r="B839" t="s">
        <v>269</v>
      </c>
      <c r="C839">
        <v>23021</v>
      </c>
      <c r="D839" t="s">
        <v>136</v>
      </c>
      <c r="E839">
        <v>590</v>
      </c>
      <c r="F839" t="s">
        <v>111</v>
      </c>
      <c r="G839" t="s">
        <v>133</v>
      </c>
      <c r="H839">
        <v>380</v>
      </c>
      <c r="I839">
        <v>0.1275415283478693</v>
      </c>
      <c r="J839">
        <v>5.1025182698056981E-3</v>
      </c>
      <c r="K839">
        <v>-0.11399476689849471</v>
      </c>
      <c r="L839">
        <v>0.53897282199647067</v>
      </c>
    </row>
    <row r="840" spans="1:12">
      <c r="A840" t="s">
        <v>258</v>
      </c>
      <c r="B840" t="s">
        <v>269</v>
      </c>
      <c r="C840">
        <v>23021</v>
      </c>
      <c r="D840" t="s">
        <v>136</v>
      </c>
      <c r="E840">
        <v>590</v>
      </c>
      <c r="F840" t="s">
        <v>111</v>
      </c>
      <c r="G840" t="s">
        <v>134</v>
      </c>
      <c r="H840">
        <v>1</v>
      </c>
      <c r="I840">
        <v>0.9432063848650174</v>
      </c>
      <c r="K840">
        <v>0.9432063848650174</v>
      </c>
      <c r="L840">
        <v>0.9432063848650174</v>
      </c>
    </row>
    <row r="841" spans="1:12">
      <c r="A841" t="s">
        <v>258</v>
      </c>
      <c r="B841" t="s">
        <v>269</v>
      </c>
      <c r="C841">
        <v>23021</v>
      </c>
      <c r="D841" t="s">
        <v>136</v>
      </c>
      <c r="E841">
        <v>590</v>
      </c>
      <c r="F841" t="s">
        <v>111</v>
      </c>
      <c r="G841" t="s">
        <v>135</v>
      </c>
      <c r="H841">
        <v>380</v>
      </c>
      <c r="I841">
        <v>0.23091530283543291</v>
      </c>
      <c r="J841">
        <v>9.0221501410965924E-3</v>
      </c>
      <c r="K841">
        <v>-1.591089269400436E-2</v>
      </c>
      <c r="L841">
        <v>0.98405421537001592</v>
      </c>
    </row>
    <row r="842" spans="1:12">
      <c r="A842" t="s">
        <v>258</v>
      </c>
      <c r="B842" t="s">
        <v>270</v>
      </c>
      <c r="C842">
        <v>23023</v>
      </c>
      <c r="D842" t="s">
        <v>136</v>
      </c>
      <c r="E842">
        <v>590</v>
      </c>
      <c r="F842" t="s">
        <v>111</v>
      </c>
      <c r="G842" t="s">
        <v>112</v>
      </c>
      <c r="H842">
        <v>1</v>
      </c>
      <c r="I842">
        <v>3.0256867089396469E-2</v>
      </c>
      <c r="K842">
        <v>-999</v>
      </c>
      <c r="L842">
        <v>-999</v>
      </c>
    </row>
    <row r="843" spans="1:12">
      <c r="A843" t="s">
        <v>258</v>
      </c>
      <c r="B843" t="s">
        <v>270</v>
      </c>
      <c r="C843">
        <v>23023</v>
      </c>
      <c r="D843" t="s">
        <v>136</v>
      </c>
      <c r="E843">
        <v>590</v>
      </c>
      <c r="F843" t="s">
        <v>111</v>
      </c>
      <c r="G843" t="s">
        <v>113</v>
      </c>
      <c r="H843">
        <v>380</v>
      </c>
      <c r="I843">
        <v>-3.9443844880438124E-3</v>
      </c>
      <c r="J843">
        <v>8.6782469160353465E-4</v>
      </c>
      <c r="K843">
        <v>-999</v>
      </c>
      <c r="L843">
        <v>-999</v>
      </c>
    </row>
    <row r="844" spans="1:12">
      <c r="A844" t="s">
        <v>258</v>
      </c>
      <c r="B844" t="s">
        <v>270</v>
      </c>
      <c r="C844">
        <v>23023</v>
      </c>
      <c r="D844" t="s">
        <v>136</v>
      </c>
      <c r="E844">
        <v>590</v>
      </c>
      <c r="F844" t="s">
        <v>111</v>
      </c>
      <c r="G844" t="s">
        <v>114</v>
      </c>
      <c r="H844">
        <v>1</v>
      </c>
      <c r="I844">
        <v>0.68588171635683648</v>
      </c>
      <c r="K844">
        <v>0.68588171635683648</v>
      </c>
      <c r="L844">
        <v>0.68588171635683648</v>
      </c>
    </row>
    <row r="845" spans="1:12">
      <c r="A845" t="s">
        <v>258</v>
      </c>
      <c r="B845" t="s">
        <v>270</v>
      </c>
      <c r="C845">
        <v>23023</v>
      </c>
      <c r="D845" t="s">
        <v>136</v>
      </c>
      <c r="E845">
        <v>590</v>
      </c>
      <c r="F845" t="s">
        <v>111</v>
      </c>
      <c r="G845" t="s">
        <v>115</v>
      </c>
      <c r="H845">
        <v>380</v>
      </c>
      <c r="I845">
        <v>0.1275415283478693</v>
      </c>
      <c r="J845">
        <v>5.1025182698056972E-3</v>
      </c>
      <c r="K845">
        <v>-0.11399476689849471</v>
      </c>
      <c r="L845">
        <v>0.53897282199647067</v>
      </c>
    </row>
    <row r="846" spans="1:12">
      <c r="A846" t="s">
        <v>258</v>
      </c>
      <c r="B846" t="s">
        <v>270</v>
      </c>
      <c r="C846">
        <v>23023</v>
      </c>
      <c r="D846" t="s">
        <v>136</v>
      </c>
      <c r="E846">
        <v>590</v>
      </c>
      <c r="F846" t="s">
        <v>111</v>
      </c>
      <c r="G846" t="s">
        <v>116</v>
      </c>
      <c r="H846">
        <v>1</v>
      </c>
      <c r="I846">
        <v>0.46851495465061499</v>
      </c>
      <c r="K846">
        <v>0.46851495465061499</v>
      </c>
      <c r="L846">
        <v>0.46851495465061499</v>
      </c>
    </row>
    <row r="847" spans="1:12">
      <c r="A847" t="s">
        <v>258</v>
      </c>
      <c r="B847" t="s">
        <v>270</v>
      </c>
      <c r="C847">
        <v>23023</v>
      </c>
      <c r="D847" t="s">
        <v>136</v>
      </c>
      <c r="E847">
        <v>590</v>
      </c>
      <c r="F847" t="s">
        <v>111</v>
      </c>
      <c r="G847" t="s">
        <v>117</v>
      </c>
      <c r="H847">
        <v>380</v>
      </c>
      <c r="I847">
        <v>5.463629738034468E-2</v>
      </c>
      <c r="J847">
        <v>3.006912631802733E-3</v>
      </c>
      <c r="K847">
        <v>-0.18984185466185949</v>
      </c>
      <c r="L847">
        <v>0.24294775147343309</v>
      </c>
    </row>
    <row r="848" spans="1:12">
      <c r="A848" t="s">
        <v>258</v>
      </c>
      <c r="B848" t="s">
        <v>270</v>
      </c>
      <c r="C848">
        <v>23023</v>
      </c>
      <c r="D848" t="s">
        <v>136</v>
      </c>
      <c r="E848">
        <v>590</v>
      </c>
      <c r="F848" t="s">
        <v>111</v>
      </c>
      <c r="G848" t="s">
        <v>118</v>
      </c>
      <c r="H848">
        <v>1</v>
      </c>
      <c r="I848">
        <v>0.46851495465061499</v>
      </c>
      <c r="K848">
        <v>0.46851495465061499</v>
      </c>
      <c r="L848">
        <v>0.46851495465061499</v>
      </c>
    </row>
    <row r="849" spans="1:12">
      <c r="A849" t="s">
        <v>258</v>
      </c>
      <c r="B849" t="s">
        <v>270</v>
      </c>
      <c r="C849">
        <v>23023</v>
      </c>
      <c r="D849" t="s">
        <v>136</v>
      </c>
      <c r="E849">
        <v>590</v>
      </c>
      <c r="F849" t="s">
        <v>111</v>
      </c>
      <c r="G849" t="s">
        <v>119</v>
      </c>
      <c r="H849">
        <v>380</v>
      </c>
      <c r="I849">
        <v>5.463629738034468E-2</v>
      </c>
      <c r="J849">
        <v>3.006912631802733E-3</v>
      </c>
      <c r="K849">
        <v>-0.18984185466185949</v>
      </c>
      <c r="L849">
        <v>0.24294775147343309</v>
      </c>
    </row>
    <row r="850" spans="1:12">
      <c r="A850" t="s">
        <v>258</v>
      </c>
      <c r="B850" t="s">
        <v>270</v>
      </c>
      <c r="C850">
        <v>23023</v>
      </c>
      <c r="D850" t="s">
        <v>136</v>
      </c>
      <c r="E850">
        <v>590</v>
      </c>
      <c r="F850" t="s">
        <v>111</v>
      </c>
      <c r="G850" t="s">
        <v>120</v>
      </c>
      <c r="H850">
        <v>1</v>
      </c>
      <c r="I850">
        <v>0.58722992394707774</v>
      </c>
      <c r="K850">
        <v>0.58722992394707774</v>
      </c>
      <c r="L850">
        <v>0.58722992394707774</v>
      </c>
    </row>
    <row r="851" spans="1:12">
      <c r="A851" t="s">
        <v>258</v>
      </c>
      <c r="B851" t="s">
        <v>270</v>
      </c>
      <c r="C851">
        <v>23023</v>
      </c>
      <c r="D851" t="s">
        <v>136</v>
      </c>
      <c r="E851">
        <v>590</v>
      </c>
      <c r="F851" t="s">
        <v>111</v>
      </c>
      <c r="G851" t="s">
        <v>121</v>
      </c>
      <c r="H851">
        <v>380</v>
      </c>
      <c r="I851">
        <v>9.8037782697630305E-2</v>
      </c>
      <c r="J851">
        <v>4.1233166641933827E-3</v>
      </c>
      <c r="K851">
        <v>-0.1468303708437779</v>
      </c>
      <c r="L851">
        <v>0.40125831054688671</v>
      </c>
    </row>
    <row r="852" spans="1:12">
      <c r="A852" t="s">
        <v>258</v>
      </c>
      <c r="B852" t="s">
        <v>270</v>
      </c>
      <c r="C852">
        <v>23023</v>
      </c>
      <c r="D852" t="s">
        <v>136</v>
      </c>
      <c r="E852">
        <v>590</v>
      </c>
      <c r="F852" t="s">
        <v>111</v>
      </c>
      <c r="G852" t="s">
        <v>122</v>
      </c>
      <c r="H852">
        <v>1</v>
      </c>
      <c r="I852">
        <v>0.83950853631144007</v>
      </c>
      <c r="K852">
        <v>0.83950853631144007</v>
      </c>
      <c r="L852">
        <v>0.83950853631144007</v>
      </c>
    </row>
    <row r="853" spans="1:12">
      <c r="A853" t="s">
        <v>258</v>
      </c>
      <c r="B853" t="s">
        <v>270</v>
      </c>
      <c r="C853">
        <v>23023</v>
      </c>
      <c r="D853" t="s">
        <v>136</v>
      </c>
      <c r="E853">
        <v>590</v>
      </c>
      <c r="F853" t="s">
        <v>111</v>
      </c>
      <c r="G853" t="s">
        <v>123</v>
      </c>
      <c r="H853">
        <v>380</v>
      </c>
      <c r="I853">
        <v>0.18491981649430381</v>
      </c>
      <c r="J853">
        <v>6.8536192319260496E-3</v>
      </c>
      <c r="K853">
        <v>-7.5068375976553151E-2</v>
      </c>
      <c r="L853">
        <v>0.73476276820036179</v>
      </c>
    </row>
    <row r="854" spans="1:12">
      <c r="A854" t="s">
        <v>258</v>
      </c>
      <c r="B854" t="s">
        <v>270</v>
      </c>
      <c r="C854">
        <v>23023</v>
      </c>
      <c r="D854" t="s">
        <v>136</v>
      </c>
      <c r="E854">
        <v>590</v>
      </c>
      <c r="F854" t="s">
        <v>111</v>
      </c>
      <c r="G854" t="s">
        <v>124</v>
      </c>
      <c r="H854">
        <v>1</v>
      </c>
      <c r="I854">
        <v>1.0837031497528209</v>
      </c>
      <c r="K854">
        <v>1.0837031497528209</v>
      </c>
      <c r="L854">
        <v>1.0837031497528209</v>
      </c>
    </row>
    <row r="855" spans="1:12">
      <c r="A855" t="s">
        <v>258</v>
      </c>
      <c r="B855" t="s">
        <v>270</v>
      </c>
      <c r="C855">
        <v>23023</v>
      </c>
      <c r="D855" t="s">
        <v>136</v>
      </c>
      <c r="E855">
        <v>590</v>
      </c>
      <c r="F855" t="s">
        <v>111</v>
      </c>
      <c r="G855" t="s">
        <v>125</v>
      </c>
      <c r="H855">
        <v>380</v>
      </c>
      <c r="I855">
        <v>0.27166100984243541</v>
      </c>
      <c r="J855">
        <v>9.9355645494767289E-3</v>
      </c>
      <c r="K855">
        <v>-1.591089269400436E-2</v>
      </c>
      <c r="L855">
        <v>1.0927852859106171</v>
      </c>
    </row>
    <row r="856" spans="1:12">
      <c r="A856" t="s">
        <v>258</v>
      </c>
      <c r="B856" t="s">
        <v>270</v>
      </c>
      <c r="C856">
        <v>23023</v>
      </c>
      <c r="D856" t="s">
        <v>136</v>
      </c>
      <c r="E856">
        <v>590</v>
      </c>
      <c r="F856" t="s">
        <v>111</v>
      </c>
      <c r="G856" t="s">
        <v>126</v>
      </c>
      <c r="H856">
        <v>1</v>
      </c>
      <c r="I856">
        <v>1.32036323857071</v>
      </c>
      <c r="K856">
        <v>1.32036323857071</v>
      </c>
      <c r="L856">
        <v>1.32036323857071</v>
      </c>
    </row>
    <row r="857" spans="1:12">
      <c r="A857" t="s">
        <v>258</v>
      </c>
      <c r="B857" t="s">
        <v>270</v>
      </c>
      <c r="C857">
        <v>23023</v>
      </c>
      <c r="D857" t="s">
        <v>136</v>
      </c>
      <c r="E857">
        <v>590</v>
      </c>
      <c r="F857" t="s">
        <v>111</v>
      </c>
      <c r="G857" t="s">
        <v>127</v>
      </c>
      <c r="H857">
        <v>380</v>
      </c>
      <c r="I857">
        <v>0.36850695940177292</v>
      </c>
      <c r="J857">
        <v>1.3277150139835161E-2</v>
      </c>
      <c r="K857">
        <v>-1.591089269400436E-2</v>
      </c>
      <c r="L857">
        <v>1.4566082639311659</v>
      </c>
    </row>
    <row r="858" spans="1:12">
      <c r="A858" t="s">
        <v>258</v>
      </c>
      <c r="B858" t="s">
        <v>270</v>
      </c>
      <c r="C858">
        <v>23023</v>
      </c>
      <c r="D858" t="s">
        <v>136</v>
      </c>
      <c r="E858">
        <v>590</v>
      </c>
      <c r="F858" t="s">
        <v>111</v>
      </c>
      <c r="G858" t="s">
        <v>128</v>
      </c>
      <c r="H858">
        <v>1</v>
      </c>
      <c r="I858">
        <v>0.68588171635683648</v>
      </c>
      <c r="K858">
        <v>0.68588171635683648</v>
      </c>
      <c r="L858">
        <v>0.68588171635683648</v>
      </c>
    </row>
    <row r="859" spans="1:12">
      <c r="A859" t="s">
        <v>258</v>
      </c>
      <c r="B859" t="s">
        <v>270</v>
      </c>
      <c r="C859">
        <v>23023</v>
      </c>
      <c r="D859" t="s">
        <v>136</v>
      </c>
      <c r="E859">
        <v>590</v>
      </c>
      <c r="F859" t="s">
        <v>111</v>
      </c>
      <c r="G859" t="s">
        <v>129</v>
      </c>
      <c r="H859">
        <v>380</v>
      </c>
      <c r="I859">
        <v>0.1275415283478693</v>
      </c>
      <c r="J859">
        <v>5.1025182698056963E-3</v>
      </c>
      <c r="K859">
        <v>-0.11399476689849471</v>
      </c>
      <c r="L859">
        <v>0.53897282199647067</v>
      </c>
    </row>
    <row r="860" spans="1:12">
      <c r="A860" t="s">
        <v>258</v>
      </c>
      <c r="B860" t="s">
        <v>270</v>
      </c>
      <c r="C860">
        <v>23023</v>
      </c>
      <c r="D860" t="s">
        <v>136</v>
      </c>
      <c r="E860">
        <v>590</v>
      </c>
      <c r="F860" t="s">
        <v>111</v>
      </c>
      <c r="G860" t="s">
        <v>130</v>
      </c>
      <c r="H860">
        <v>1</v>
      </c>
      <c r="I860">
        <v>0.68588171635683648</v>
      </c>
      <c r="K860">
        <v>0.68588171635683648</v>
      </c>
      <c r="L860">
        <v>0.68588171635683648</v>
      </c>
    </row>
    <row r="861" spans="1:12">
      <c r="A861" t="s">
        <v>258</v>
      </c>
      <c r="B861" t="s">
        <v>270</v>
      </c>
      <c r="C861">
        <v>23023</v>
      </c>
      <c r="D861" t="s">
        <v>136</v>
      </c>
      <c r="E861">
        <v>590</v>
      </c>
      <c r="F861" t="s">
        <v>111</v>
      </c>
      <c r="G861" t="s">
        <v>131</v>
      </c>
      <c r="H861">
        <v>380</v>
      </c>
      <c r="I861">
        <v>0.1275415283478693</v>
      </c>
      <c r="J861">
        <v>5.1025182698056963E-3</v>
      </c>
      <c r="K861">
        <v>-0.11399476689849471</v>
      </c>
      <c r="L861">
        <v>0.53897282199647067</v>
      </c>
    </row>
    <row r="862" spans="1:12">
      <c r="A862" t="s">
        <v>258</v>
      </c>
      <c r="B862" t="s">
        <v>270</v>
      </c>
      <c r="C862">
        <v>23023</v>
      </c>
      <c r="D862" t="s">
        <v>136</v>
      </c>
      <c r="E862">
        <v>590</v>
      </c>
      <c r="F862" t="s">
        <v>111</v>
      </c>
      <c r="G862" t="s">
        <v>132</v>
      </c>
      <c r="H862">
        <v>1</v>
      </c>
      <c r="I862">
        <v>0.68588171635683648</v>
      </c>
      <c r="K862">
        <v>0.68588171635683648</v>
      </c>
      <c r="L862">
        <v>0.68588171635683648</v>
      </c>
    </row>
    <row r="863" spans="1:12">
      <c r="A863" t="s">
        <v>258</v>
      </c>
      <c r="B863" t="s">
        <v>270</v>
      </c>
      <c r="C863">
        <v>23023</v>
      </c>
      <c r="D863" t="s">
        <v>136</v>
      </c>
      <c r="E863">
        <v>590</v>
      </c>
      <c r="F863" t="s">
        <v>111</v>
      </c>
      <c r="G863" t="s">
        <v>133</v>
      </c>
      <c r="H863">
        <v>380</v>
      </c>
      <c r="I863">
        <v>0.1275415283478693</v>
      </c>
      <c r="J863">
        <v>5.1025182698056981E-3</v>
      </c>
      <c r="K863">
        <v>-0.11399476689849471</v>
      </c>
      <c r="L863">
        <v>0.53897282199647067</v>
      </c>
    </row>
    <row r="864" spans="1:12">
      <c r="A864" t="s">
        <v>258</v>
      </c>
      <c r="B864" t="s">
        <v>270</v>
      </c>
      <c r="C864">
        <v>23023</v>
      </c>
      <c r="D864" t="s">
        <v>136</v>
      </c>
      <c r="E864">
        <v>590</v>
      </c>
      <c r="F864" t="s">
        <v>111</v>
      </c>
      <c r="G864" t="s">
        <v>134</v>
      </c>
      <c r="H864">
        <v>1</v>
      </c>
      <c r="I864">
        <v>0.9432063848650174</v>
      </c>
      <c r="K864">
        <v>0.9432063848650174</v>
      </c>
      <c r="L864">
        <v>0.9432063848650174</v>
      </c>
    </row>
    <row r="865" spans="1:12">
      <c r="A865" t="s">
        <v>258</v>
      </c>
      <c r="B865" t="s">
        <v>270</v>
      </c>
      <c r="C865">
        <v>23023</v>
      </c>
      <c r="D865" t="s">
        <v>136</v>
      </c>
      <c r="E865">
        <v>590</v>
      </c>
      <c r="F865" t="s">
        <v>111</v>
      </c>
      <c r="G865" t="s">
        <v>135</v>
      </c>
      <c r="H865">
        <v>380</v>
      </c>
      <c r="I865">
        <v>0.23091530283543291</v>
      </c>
      <c r="J865">
        <v>9.0221501410965924E-3</v>
      </c>
      <c r="K865">
        <v>-1.591089269400436E-2</v>
      </c>
      <c r="L865">
        <v>0.98405421537001592</v>
      </c>
    </row>
    <row r="866" spans="1:12">
      <c r="A866" t="s">
        <v>258</v>
      </c>
      <c r="B866" t="s">
        <v>257</v>
      </c>
      <c r="C866">
        <v>23025</v>
      </c>
      <c r="D866" t="s">
        <v>136</v>
      </c>
      <c r="E866">
        <v>590</v>
      </c>
      <c r="F866" t="s">
        <v>111</v>
      </c>
      <c r="G866" t="s">
        <v>112</v>
      </c>
      <c r="H866">
        <v>1</v>
      </c>
      <c r="I866">
        <v>3.0256867089396469E-2</v>
      </c>
      <c r="K866">
        <v>-999</v>
      </c>
      <c r="L866">
        <v>-999</v>
      </c>
    </row>
    <row r="867" spans="1:12">
      <c r="A867" t="s">
        <v>258</v>
      </c>
      <c r="B867" t="s">
        <v>257</v>
      </c>
      <c r="C867">
        <v>23025</v>
      </c>
      <c r="D867" t="s">
        <v>136</v>
      </c>
      <c r="E867">
        <v>590</v>
      </c>
      <c r="F867" t="s">
        <v>111</v>
      </c>
      <c r="G867" t="s">
        <v>113</v>
      </c>
      <c r="H867">
        <v>380</v>
      </c>
      <c r="I867">
        <v>-3.9443844880438124E-3</v>
      </c>
      <c r="J867">
        <v>8.6782469160353465E-4</v>
      </c>
      <c r="K867">
        <v>-999</v>
      </c>
      <c r="L867">
        <v>-999</v>
      </c>
    </row>
    <row r="868" spans="1:12">
      <c r="A868" t="s">
        <v>258</v>
      </c>
      <c r="B868" t="s">
        <v>257</v>
      </c>
      <c r="C868">
        <v>23025</v>
      </c>
      <c r="D868" t="s">
        <v>136</v>
      </c>
      <c r="E868">
        <v>590</v>
      </c>
      <c r="F868" t="s">
        <v>111</v>
      </c>
      <c r="G868" t="s">
        <v>114</v>
      </c>
      <c r="H868">
        <v>1</v>
      </c>
      <c r="I868">
        <v>0.68588171635683648</v>
      </c>
      <c r="K868">
        <v>0.68588171635683648</v>
      </c>
      <c r="L868">
        <v>0.68588171635683648</v>
      </c>
    </row>
    <row r="869" spans="1:12">
      <c r="A869" t="s">
        <v>258</v>
      </c>
      <c r="B869" t="s">
        <v>257</v>
      </c>
      <c r="C869">
        <v>23025</v>
      </c>
      <c r="D869" t="s">
        <v>136</v>
      </c>
      <c r="E869">
        <v>590</v>
      </c>
      <c r="F869" t="s">
        <v>111</v>
      </c>
      <c r="G869" t="s">
        <v>115</v>
      </c>
      <c r="H869">
        <v>380</v>
      </c>
      <c r="I869">
        <v>0.1275415283478693</v>
      </c>
      <c r="J869">
        <v>5.1025182698056972E-3</v>
      </c>
      <c r="K869">
        <v>-0.11399476689849471</v>
      </c>
      <c r="L869">
        <v>0.53897282199647067</v>
      </c>
    </row>
    <row r="870" spans="1:12">
      <c r="A870" t="s">
        <v>258</v>
      </c>
      <c r="B870" t="s">
        <v>257</v>
      </c>
      <c r="C870">
        <v>23025</v>
      </c>
      <c r="D870" t="s">
        <v>136</v>
      </c>
      <c r="E870">
        <v>590</v>
      </c>
      <c r="F870" t="s">
        <v>111</v>
      </c>
      <c r="G870" t="s">
        <v>116</v>
      </c>
      <c r="H870">
        <v>1</v>
      </c>
      <c r="I870">
        <v>0.46851495465061499</v>
      </c>
      <c r="K870">
        <v>0.46851495465061499</v>
      </c>
      <c r="L870">
        <v>0.46851495465061499</v>
      </c>
    </row>
    <row r="871" spans="1:12">
      <c r="A871" t="s">
        <v>258</v>
      </c>
      <c r="B871" t="s">
        <v>257</v>
      </c>
      <c r="C871">
        <v>23025</v>
      </c>
      <c r="D871" t="s">
        <v>136</v>
      </c>
      <c r="E871">
        <v>590</v>
      </c>
      <c r="F871" t="s">
        <v>111</v>
      </c>
      <c r="G871" t="s">
        <v>117</v>
      </c>
      <c r="H871">
        <v>380</v>
      </c>
      <c r="I871">
        <v>5.463629738034468E-2</v>
      </c>
      <c r="J871">
        <v>3.006912631802733E-3</v>
      </c>
      <c r="K871">
        <v>-0.18984185466185949</v>
      </c>
      <c r="L871">
        <v>0.24294775147343309</v>
      </c>
    </row>
    <row r="872" spans="1:12">
      <c r="A872" t="s">
        <v>258</v>
      </c>
      <c r="B872" t="s">
        <v>257</v>
      </c>
      <c r="C872">
        <v>23025</v>
      </c>
      <c r="D872" t="s">
        <v>136</v>
      </c>
      <c r="E872">
        <v>590</v>
      </c>
      <c r="F872" t="s">
        <v>111</v>
      </c>
      <c r="G872" t="s">
        <v>118</v>
      </c>
      <c r="H872">
        <v>1</v>
      </c>
      <c r="I872">
        <v>0.46851495465061499</v>
      </c>
      <c r="K872">
        <v>0.46851495465061499</v>
      </c>
      <c r="L872">
        <v>0.46851495465061499</v>
      </c>
    </row>
    <row r="873" spans="1:12">
      <c r="A873" t="s">
        <v>258</v>
      </c>
      <c r="B873" t="s">
        <v>257</v>
      </c>
      <c r="C873">
        <v>23025</v>
      </c>
      <c r="D873" t="s">
        <v>136</v>
      </c>
      <c r="E873">
        <v>590</v>
      </c>
      <c r="F873" t="s">
        <v>111</v>
      </c>
      <c r="G873" t="s">
        <v>119</v>
      </c>
      <c r="H873">
        <v>380</v>
      </c>
      <c r="I873">
        <v>5.463629738034468E-2</v>
      </c>
      <c r="J873">
        <v>3.006912631802733E-3</v>
      </c>
      <c r="K873">
        <v>-0.18984185466185949</v>
      </c>
      <c r="L873">
        <v>0.24294775147343309</v>
      </c>
    </row>
    <row r="874" spans="1:12">
      <c r="A874" t="s">
        <v>258</v>
      </c>
      <c r="B874" t="s">
        <v>257</v>
      </c>
      <c r="C874">
        <v>23025</v>
      </c>
      <c r="D874" t="s">
        <v>136</v>
      </c>
      <c r="E874">
        <v>590</v>
      </c>
      <c r="F874" t="s">
        <v>111</v>
      </c>
      <c r="G874" t="s">
        <v>120</v>
      </c>
      <c r="H874">
        <v>1</v>
      </c>
      <c r="I874">
        <v>0.58722992394707774</v>
      </c>
      <c r="K874">
        <v>0.58722992394707774</v>
      </c>
      <c r="L874">
        <v>0.58722992394707774</v>
      </c>
    </row>
    <row r="875" spans="1:12">
      <c r="A875" t="s">
        <v>258</v>
      </c>
      <c r="B875" t="s">
        <v>257</v>
      </c>
      <c r="C875">
        <v>23025</v>
      </c>
      <c r="D875" t="s">
        <v>136</v>
      </c>
      <c r="E875">
        <v>590</v>
      </c>
      <c r="F875" t="s">
        <v>111</v>
      </c>
      <c r="G875" t="s">
        <v>121</v>
      </c>
      <c r="H875">
        <v>380</v>
      </c>
      <c r="I875">
        <v>9.8037782697630305E-2</v>
      </c>
      <c r="J875">
        <v>4.1233166641933827E-3</v>
      </c>
      <c r="K875">
        <v>-0.1468303708437779</v>
      </c>
      <c r="L875">
        <v>0.40125831054688671</v>
      </c>
    </row>
    <row r="876" spans="1:12">
      <c r="A876" t="s">
        <v>258</v>
      </c>
      <c r="B876" t="s">
        <v>257</v>
      </c>
      <c r="C876">
        <v>23025</v>
      </c>
      <c r="D876" t="s">
        <v>136</v>
      </c>
      <c r="E876">
        <v>590</v>
      </c>
      <c r="F876" t="s">
        <v>111</v>
      </c>
      <c r="G876" t="s">
        <v>122</v>
      </c>
      <c r="H876">
        <v>1</v>
      </c>
      <c r="I876">
        <v>0.83950853631144007</v>
      </c>
      <c r="K876">
        <v>0.83950853631144007</v>
      </c>
      <c r="L876">
        <v>0.83950853631144007</v>
      </c>
    </row>
    <row r="877" spans="1:12">
      <c r="A877" t="s">
        <v>258</v>
      </c>
      <c r="B877" t="s">
        <v>257</v>
      </c>
      <c r="C877">
        <v>23025</v>
      </c>
      <c r="D877" t="s">
        <v>136</v>
      </c>
      <c r="E877">
        <v>590</v>
      </c>
      <c r="F877" t="s">
        <v>111</v>
      </c>
      <c r="G877" t="s">
        <v>123</v>
      </c>
      <c r="H877">
        <v>380</v>
      </c>
      <c r="I877">
        <v>0.18491981649430381</v>
      </c>
      <c r="J877">
        <v>6.8536192319260496E-3</v>
      </c>
      <c r="K877">
        <v>-7.5068375976553151E-2</v>
      </c>
      <c r="L877">
        <v>0.73476276820036179</v>
      </c>
    </row>
    <row r="878" spans="1:12">
      <c r="A878" t="s">
        <v>258</v>
      </c>
      <c r="B878" t="s">
        <v>257</v>
      </c>
      <c r="C878">
        <v>23025</v>
      </c>
      <c r="D878" t="s">
        <v>136</v>
      </c>
      <c r="E878">
        <v>590</v>
      </c>
      <c r="F878" t="s">
        <v>111</v>
      </c>
      <c r="G878" t="s">
        <v>124</v>
      </c>
      <c r="H878">
        <v>1</v>
      </c>
      <c r="I878">
        <v>1.0837031497528209</v>
      </c>
      <c r="K878">
        <v>1.0837031497528209</v>
      </c>
      <c r="L878">
        <v>1.0837031497528209</v>
      </c>
    </row>
    <row r="879" spans="1:12">
      <c r="A879" t="s">
        <v>258</v>
      </c>
      <c r="B879" t="s">
        <v>257</v>
      </c>
      <c r="C879">
        <v>23025</v>
      </c>
      <c r="D879" t="s">
        <v>136</v>
      </c>
      <c r="E879">
        <v>590</v>
      </c>
      <c r="F879" t="s">
        <v>111</v>
      </c>
      <c r="G879" t="s">
        <v>125</v>
      </c>
      <c r="H879">
        <v>380</v>
      </c>
      <c r="I879">
        <v>0.27166100984243541</v>
      </c>
      <c r="J879">
        <v>9.9355645494767289E-3</v>
      </c>
      <c r="K879">
        <v>-1.591089269400436E-2</v>
      </c>
      <c r="L879">
        <v>1.0927852859106171</v>
      </c>
    </row>
    <row r="880" spans="1:12">
      <c r="A880" t="s">
        <v>258</v>
      </c>
      <c r="B880" t="s">
        <v>257</v>
      </c>
      <c r="C880">
        <v>23025</v>
      </c>
      <c r="D880" t="s">
        <v>136</v>
      </c>
      <c r="E880">
        <v>590</v>
      </c>
      <c r="F880" t="s">
        <v>111</v>
      </c>
      <c r="G880" t="s">
        <v>126</v>
      </c>
      <c r="H880">
        <v>1</v>
      </c>
      <c r="I880">
        <v>1.32036323857071</v>
      </c>
      <c r="K880">
        <v>1.32036323857071</v>
      </c>
      <c r="L880">
        <v>1.32036323857071</v>
      </c>
    </row>
    <row r="881" spans="1:12">
      <c r="A881" t="s">
        <v>258</v>
      </c>
      <c r="B881" t="s">
        <v>257</v>
      </c>
      <c r="C881">
        <v>23025</v>
      </c>
      <c r="D881" t="s">
        <v>136</v>
      </c>
      <c r="E881">
        <v>590</v>
      </c>
      <c r="F881" t="s">
        <v>111</v>
      </c>
      <c r="G881" t="s">
        <v>127</v>
      </c>
      <c r="H881">
        <v>380</v>
      </c>
      <c r="I881">
        <v>0.36850695940177292</v>
      </c>
      <c r="J881">
        <v>1.3277150139835161E-2</v>
      </c>
      <c r="K881">
        <v>-1.591089269400436E-2</v>
      </c>
      <c r="L881">
        <v>1.4566082639311659</v>
      </c>
    </row>
    <row r="882" spans="1:12">
      <c r="A882" t="s">
        <v>258</v>
      </c>
      <c r="B882" t="s">
        <v>257</v>
      </c>
      <c r="C882">
        <v>23025</v>
      </c>
      <c r="D882" t="s">
        <v>136</v>
      </c>
      <c r="E882">
        <v>590</v>
      </c>
      <c r="F882" t="s">
        <v>111</v>
      </c>
      <c r="G882" t="s">
        <v>128</v>
      </c>
      <c r="H882">
        <v>1</v>
      </c>
      <c r="I882">
        <v>0.68588171635683648</v>
      </c>
      <c r="K882">
        <v>0.68588171635683648</v>
      </c>
      <c r="L882">
        <v>0.68588171635683648</v>
      </c>
    </row>
    <row r="883" spans="1:12">
      <c r="A883" t="s">
        <v>258</v>
      </c>
      <c r="B883" t="s">
        <v>257</v>
      </c>
      <c r="C883">
        <v>23025</v>
      </c>
      <c r="D883" t="s">
        <v>136</v>
      </c>
      <c r="E883">
        <v>590</v>
      </c>
      <c r="F883" t="s">
        <v>111</v>
      </c>
      <c r="G883" t="s">
        <v>129</v>
      </c>
      <c r="H883">
        <v>380</v>
      </c>
      <c r="I883">
        <v>0.1275415283478693</v>
      </c>
      <c r="J883">
        <v>5.1025182698056963E-3</v>
      </c>
      <c r="K883">
        <v>-0.11399476689849471</v>
      </c>
      <c r="L883">
        <v>0.53897282199647067</v>
      </c>
    </row>
    <row r="884" spans="1:12">
      <c r="A884" t="s">
        <v>258</v>
      </c>
      <c r="B884" t="s">
        <v>257</v>
      </c>
      <c r="C884">
        <v>23025</v>
      </c>
      <c r="D884" t="s">
        <v>136</v>
      </c>
      <c r="E884">
        <v>590</v>
      </c>
      <c r="F884" t="s">
        <v>111</v>
      </c>
      <c r="G884" t="s">
        <v>130</v>
      </c>
      <c r="H884">
        <v>1</v>
      </c>
      <c r="I884">
        <v>0.68588171635683648</v>
      </c>
      <c r="K884">
        <v>0.68588171635683648</v>
      </c>
      <c r="L884">
        <v>0.68588171635683648</v>
      </c>
    </row>
    <row r="885" spans="1:12">
      <c r="A885" t="s">
        <v>258</v>
      </c>
      <c r="B885" t="s">
        <v>257</v>
      </c>
      <c r="C885">
        <v>23025</v>
      </c>
      <c r="D885" t="s">
        <v>136</v>
      </c>
      <c r="E885">
        <v>590</v>
      </c>
      <c r="F885" t="s">
        <v>111</v>
      </c>
      <c r="G885" t="s">
        <v>131</v>
      </c>
      <c r="H885">
        <v>380</v>
      </c>
      <c r="I885">
        <v>0.1275415283478693</v>
      </c>
      <c r="J885">
        <v>5.1025182698056963E-3</v>
      </c>
      <c r="K885">
        <v>-0.11399476689849471</v>
      </c>
      <c r="L885">
        <v>0.53897282199647067</v>
      </c>
    </row>
    <row r="886" spans="1:12">
      <c r="A886" t="s">
        <v>258</v>
      </c>
      <c r="B886" t="s">
        <v>257</v>
      </c>
      <c r="C886">
        <v>23025</v>
      </c>
      <c r="D886" t="s">
        <v>136</v>
      </c>
      <c r="E886">
        <v>590</v>
      </c>
      <c r="F886" t="s">
        <v>111</v>
      </c>
      <c r="G886" t="s">
        <v>132</v>
      </c>
      <c r="H886">
        <v>1</v>
      </c>
      <c r="I886">
        <v>0.68588171635683648</v>
      </c>
      <c r="K886">
        <v>0.68588171635683648</v>
      </c>
      <c r="L886">
        <v>0.68588171635683648</v>
      </c>
    </row>
    <row r="887" spans="1:12">
      <c r="A887" t="s">
        <v>258</v>
      </c>
      <c r="B887" t="s">
        <v>257</v>
      </c>
      <c r="C887">
        <v>23025</v>
      </c>
      <c r="D887" t="s">
        <v>136</v>
      </c>
      <c r="E887">
        <v>590</v>
      </c>
      <c r="F887" t="s">
        <v>111</v>
      </c>
      <c r="G887" t="s">
        <v>133</v>
      </c>
      <c r="H887">
        <v>380</v>
      </c>
      <c r="I887">
        <v>0.1275415283478693</v>
      </c>
      <c r="J887">
        <v>5.1025182698056981E-3</v>
      </c>
      <c r="K887">
        <v>-0.11399476689849471</v>
      </c>
      <c r="L887">
        <v>0.53897282199647067</v>
      </c>
    </row>
    <row r="888" spans="1:12">
      <c r="A888" t="s">
        <v>258</v>
      </c>
      <c r="B888" t="s">
        <v>257</v>
      </c>
      <c r="C888">
        <v>23025</v>
      </c>
      <c r="D888" t="s">
        <v>136</v>
      </c>
      <c r="E888">
        <v>590</v>
      </c>
      <c r="F888" t="s">
        <v>111</v>
      </c>
      <c r="G888" t="s">
        <v>134</v>
      </c>
      <c r="H888">
        <v>1</v>
      </c>
      <c r="I888">
        <v>0.9432063848650174</v>
      </c>
      <c r="K888">
        <v>0.9432063848650174</v>
      </c>
      <c r="L888">
        <v>0.9432063848650174</v>
      </c>
    </row>
    <row r="889" spans="1:12">
      <c r="A889" t="s">
        <v>258</v>
      </c>
      <c r="B889" t="s">
        <v>257</v>
      </c>
      <c r="C889">
        <v>23025</v>
      </c>
      <c r="D889" t="s">
        <v>136</v>
      </c>
      <c r="E889">
        <v>590</v>
      </c>
      <c r="F889" t="s">
        <v>111</v>
      </c>
      <c r="G889" t="s">
        <v>135</v>
      </c>
      <c r="H889">
        <v>380</v>
      </c>
      <c r="I889">
        <v>0.23091530283543291</v>
      </c>
      <c r="J889">
        <v>9.0221501410965924E-3</v>
      </c>
      <c r="K889">
        <v>-1.591089269400436E-2</v>
      </c>
      <c r="L889">
        <v>0.98405421537001592</v>
      </c>
    </row>
    <row r="890" spans="1:12">
      <c r="A890" t="s">
        <v>258</v>
      </c>
      <c r="B890" t="s">
        <v>271</v>
      </c>
      <c r="C890">
        <v>23027</v>
      </c>
      <c r="D890" t="s">
        <v>136</v>
      </c>
      <c r="E890">
        <v>590</v>
      </c>
      <c r="F890" t="s">
        <v>111</v>
      </c>
      <c r="G890" t="s">
        <v>112</v>
      </c>
      <c r="H890">
        <v>1</v>
      </c>
      <c r="I890">
        <v>3.0256867089396469E-2</v>
      </c>
      <c r="K890">
        <v>-999</v>
      </c>
      <c r="L890">
        <v>-999</v>
      </c>
    </row>
    <row r="891" spans="1:12">
      <c r="A891" t="s">
        <v>258</v>
      </c>
      <c r="B891" t="s">
        <v>271</v>
      </c>
      <c r="C891">
        <v>23027</v>
      </c>
      <c r="D891" t="s">
        <v>136</v>
      </c>
      <c r="E891">
        <v>590</v>
      </c>
      <c r="F891" t="s">
        <v>111</v>
      </c>
      <c r="G891" t="s">
        <v>113</v>
      </c>
      <c r="H891">
        <v>380</v>
      </c>
      <c r="I891">
        <v>-3.9443844880438124E-3</v>
      </c>
      <c r="J891">
        <v>8.6782469160353465E-4</v>
      </c>
      <c r="K891">
        <v>-999</v>
      </c>
      <c r="L891">
        <v>-999</v>
      </c>
    </row>
    <row r="892" spans="1:12">
      <c r="A892" t="s">
        <v>258</v>
      </c>
      <c r="B892" t="s">
        <v>271</v>
      </c>
      <c r="C892">
        <v>23027</v>
      </c>
      <c r="D892" t="s">
        <v>136</v>
      </c>
      <c r="E892">
        <v>590</v>
      </c>
      <c r="F892" t="s">
        <v>111</v>
      </c>
      <c r="G892" t="s">
        <v>114</v>
      </c>
      <c r="H892">
        <v>1</v>
      </c>
      <c r="I892">
        <v>0.68588171635683648</v>
      </c>
      <c r="K892">
        <v>0.68588171635683648</v>
      </c>
      <c r="L892">
        <v>0.68588171635683648</v>
      </c>
    </row>
    <row r="893" spans="1:12">
      <c r="A893" t="s">
        <v>258</v>
      </c>
      <c r="B893" t="s">
        <v>271</v>
      </c>
      <c r="C893">
        <v>23027</v>
      </c>
      <c r="D893" t="s">
        <v>136</v>
      </c>
      <c r="E893">
        <v>590</v>
      </c>
      <c r="F893" t="s">
        <v>111</v>
      </c>
      <c r="G893" t="s">
        <v>115</v>
      </c>
      <c r="H893">
        <v>380</v>
      </c>
      <c r="I893">
        <v>0.1275415283478693</v>
      </c>
      <c r="J893">
        <v>5.1025182698056972E-3</v>
      </c>
      <c r="K893">
        <v>-0.11399476689849471</v>
      </c>
      <c r="L893">
        <v>0.53897282199647067</v>
      </c>
    </row>
    <row r="894" spans="1:12">
      <c r="A894" t="s">
        <v>258</v>
      </c>
      <c r="B894" t="s">
        <v>271</v>
      </c>
      <c r="C894">
        <v>23027</v>
      </c>
      <c r="D894" t="s">
        <v>136</v>
      </c>
      <c r="E894">
        <v>590</v>
      </c>
      <c r="F894" t="s">
        <v>111</v>
      </c>
      <c r="G894" t="s">
        <v>116</v>
      </c>
      <c r="H894">
        <v>1</v>
      </c>
      <c r="I894">
        <v>0.46851495465061499</v>
      </c>
      <c r="K894">
        <v>0.46851495465061499</v>
      </c>
      <c r="L894">
        <v>0.46851495465061499</v>
      </c>
    </row>
    <row r="895" spans="1:12">
      <c r="A895" t="s">
        <v>258</v>
      </c>
      <c r="B895" t="s">
        <v>271</v>
      </c>
      <c r="C895">
        <v>23027</v>
      </c>
      <c r="D895" t="s">
        <v>136</v>
      </c>
      <c r="E895">
        <v>590</v>
      </c>
      <c r="F895" t="s">
        <v>111</v>
      </c>
      <c r="G895" t="s">
        <v>117</v>
      </c>
      <c r="H895">
        <v>380</v>
      </c>
      <c r="I895">
        <v>5.463629738034468E-2</v>
      </c>
      <c r="J895">
        <v>3.006912631802733E-3</v>
      </c>
      <c r="K895">
        <v>-0.18984185466185949</v>
      </c>
      <c r="L895">
        <v>0.24294775147343309</v>
      </c>
    </row>
    <row r="896" spans="1:12">
      <c r="A896" t="s">
        <v>258</v>
      </c>
      <c r="B896" t="s">
        <v>271</v>
      </c>
      <c r="C896">
        <v>23027</v>
      </c>
      <c r="D896" t="s">
        <v>136</v>
      </c>
      <c r="E896">
        <v>590</v>
      </c>
      <c r="F896" t="s">
        <v>111</v>
      </c>
      <c r="G896" t="s">
        <v>118</v>
      </c>
      <c r="H896">
        <v>1</v>
      </c>
      <c r="I896">
        <v>0.46851495465061499</v>
      </c>
      <c r="K896">
        <v>0.46851495465061499</v>
      </c>
      <c r="L896">
        <v>0.46851495465061499</v>
      </c>
    </row>
    <row r="897" spans="1:12">
      <c r="A897" t="s">
        <v>258</v>
      </c>
      <c r="B897" t="s">
        <v>271</v>
      </c>
      <c r="C897">
        <v>23027</v>
      </c>
      <c r="D897" t="s">
        <v>136</v>
      </c>
      <c r="E897">
        <v>590</v>
      </c>
      <c r="F897" t="s">
        <v>111</v>
      </c>
      <c r="G897" t="s">
        <v>119</v>
      </c>
      <c r="H897">
        <v>380</v>
      </c>
      <c r="I897">
        <v>5.463629738034468E-2</v>
      </c>
      <c r="J897">
        <v>3.006912631802733E-3</v>
      </c>
      <c r="K897">
        <v>-0.18984185466185949</v>
      </c>
      <c r="L897">
        <v>0.24294775147343309</v>
      </c>
    </row>
    <row r="898" spans="1:12">
      <c r="A898" t="s">
        <v>258</v>
      </c>
      <c r="B898" t="s">
        <v>271</v>
      </c>
      <c r="C898">
        <v>23027</v>
      </c>
      <c r="D898" t="s">
        <v>136</v>
      </c>
      <c r="E898">
        <v>590</v>
      </c>
      <c r="F898" t="s">
        <v>111</v>
      </c>
      <c r="G898" t="s">
        <v>120</v>
      </c>
      <c r="H898">
        <v>1</v>
      </c>
      <c r="I898">
        <v>0.58722992394707774</v>
      </c>
      <c r="K898">
        <v>0.58722992394707774</v>
      </c>
      <c r="L898">
        <v>0.58722992394707774</v>
      </c>
    </row>
    <row r="899" spans="1:12">
      <c r="A899" t="s">
        <v>258</v>
      </c>
      <c r="B899" t="s">
        <v>271</v>
      </c>
      <c r="C899">
        <v>23027</v>
      </c>
      <c r="D899" t="s">
        <v>136</v>
      </c>
      <c r="E899">
        <v>590</v>
      </c>
      <c r="F899" t="s">
        <v>111</v>
      </c>
      <c r="G899" t="s">
        <v>121</v>
      </c>
      <c r="H899">
        <v>380</v>
      </c>
      <c r="I899">
        <v>9.8037782697630305E-2</v>
      </c>
      <c r="J899">
        <v>4.1233166641933827E-3</v>
      </c>
      <c r="K899">
        <v>-0.1468303708437779</v>
      </c>
      <c r="L899">
        <v>0.40125831054688671</v>
      </c>
    </row>
    <row r="900" spans="1:12">
      <c r="A900" t="s">
        <v>258</v>
      </c>
      <c r="B900" t="s">
        <v>271</v>
      </c>
      <c r="C900">
        <v>23027</v>
      </c>
      <c r="D900" t="s">
        <v>136</v>
      </c>
      <c r="E900">
        <v>590</v>
      </c>
      <c r="F900" t="s">
        <v>111</v>
      </c>
      <c r="G900" t="s">
        <v>122</v>
      </c>
      <c r="H900">
        <v>1</v>
      </c>
      <c r="I900">
        <v>0.83950853631144007</v>
      </c>
      <c r="K900">
        <v>0.83950853631144007</v>
      </c>
      <c r="L900">
        <v>0.83950853631144007</v>
      </c>
    </row>
    <row r="901" spans="1:12">
      <c r="A901" t="s">
        <v>258</v>
      </c>
      <c r="B901" t="s">
        <v>271</v>
      </c>
      <c r="C901">
        <v>23027</v>
      </c>
      <c r="D901" t="s">
        <v>136</v>
      </c>
      <c r="E901">
        <v>590</v>
      </c>
      <c r="F901" t="s">
        <v>111</v>
      </c>
      <c r="G901" t="s">
        <v>123</v>
      </c>
      <c r="H901">
        <v>380</v>
      </c>
      <c r="I901">
        <v>0.18491981649430381</v>
      </c>
      <c r="J901">
        <v>6.8536192319260496E-3</v>
      </c>
      <c r="K901">
        <v>-7.5068375976553151E-2</v>
      </c>
      <c r="L901">
        <v>0.73476276820036179</v>
      </c>
    </row>
    <row r="902" spans="1:12">
      <c r="A902" t="s">
        <v>258</v>
      </c>
      <c r="B902" t="s">
        <v>271</v>
      </c>
      <c r="C902">
        <v>23027</v>
      </c>
      <c r="D902" t="s">
        <v>136</v>
      </c>
      <c r="E902">
        <v>590</v>
      </c>
      <c r="F902" t="s">
        <v>111</v>
      </c>
      <c r="G902" t="s">
        <v>124</v>
      </c>
      <c r="H902">
        <v>1</v>
      </c>
      <c r="I902">
        <v>1.0837031497528209</v>
      </c>
      <c r="K902">
        <v>1.0837031497528209</v>
      </c>
      <c r="L902">
        <v>1.0837031497528209</v>
      </c>
    </row>
    <row r="903" spans="1:12">
      <c r="A903" t="s">
        <v>258</v>
      </c>
      <c r="B903" t="s">
        <v>271</v>
      </c>
      <c r="C903">
        <v>23027</v>
      </c>
      <c r="D903" t="s">
        <v>136</v>
      </c>
      <c r="E903">
        <v>590</v>
      </c>
      <c r="F903" t="s">
        <v>111</v>
      </c>
      <c r="G903" t="s">
        <v>125</v>
      </c>
      <c r="H903">
        <v>380</v>
      </c>
      <c r="I903">
        <v>0.27166100984243541</v>
      </c>
      <c r="J903">
        <v>9.9355645494767289E-3</v>
      </c>
      <c r="K903">
        <v>-1.591089269400436E-2</v>
      </c>
      <c r="L903">
        <v>1.0927852859106171</v>
      </c>
    </row>
    <row r="904" spans="1:12">
      <c r="A904" t="s">
        <v>258</v>
      </c>
      <c r="B904" t="s">
        <v>271</v>
      </c>
      <c r="C904">
        <v>23027</v>
      </c>
      <c r="D904" t="s">
        <v>136</v>
      </c>
      <c r="E904">
        <v>590</v>
      </c>
      <c r="F904" t="s">
        <v>111</v>
      </c>
      <c r="G904" t="s">
        <v>126</v>
      </c>
      <c r="H904">
        <v>1</v>
      </c>
      <c r="I904">
        <v>1.32036323857071</v>
      </c>
      <c r="K904">
        <v>1.32036323857071</v>
      </c>
      <c r="L904">
        <v>1.32036323857071</v>
      </c>
    </row>
    <row r="905" spans="1:12">
      <c r="A905" t="s">
        <v>258</v>
      </c>
      <c r="B905" t="s">
        <v>271</v>
      </c>
      <c r="C905">
        <v>23027</v>
      </c>
      <c r="D905" t="s">
        <v>136</v>
      </c>
      <c r="E905">
        <v>590</v>
      </c>
      <c r="F905" t="s">
        <v>111</v>
      </c>
      <c r="G905" t="s">
        <v>127</v>
      </c>
      <c r="H905">
        <v>380</v>
      </c>
      <c r="I905">
        <v>0.36850695940177292</v>
      </c>
      <c r="J905">
        <v>1.3277150139835161E-2</v>
      </c>
      <c r="K905">
        <v>-1.591089269400436E-2</v>
      </c>
      <c r="L905">
        <v>1.4566082639311659</v>
      </c>
    </row>
    <row r="906" spans="1:12">
      <c r="A906" t="s">
        <v>258</v>
      </c>
      <c r="B906" t="s">
        <v>271</v>
      </c>
      <c r="C906">
        <v>23027</v>
      </c>
      <c r="D906" t="s">
        <v>136</v>
      </c>
      <c r="E906">
        <v>590</v>
      </c>
      <c r="F906" t="s">
        <v>111</v>
      </c>
      <c r="G906" t="s">
        <v>128</v>
      </c>
      <c r="H906">
        <v>1</v>
      </c>
      <c r="I906">
        <v>0.68588171635683648</v>
      </c>
      <c r="K906">
        <v>0.68588171635683648</v>
      </c>
      <c r="L906">
        <v>0.68588171635683648</v>
      </c>
    </row>
    <row r="907" spans="1:12">
      <c r="A907" t="s">
        <v>258</v>
      </c>
      <c r="B907" t="s">
        <v>271</v>
      </c>
      <c r="C907">
        <v>23027</v>
      </c>
      <c r="D907" t="s">
        <v>136</v>
      </c>
      <c r="E907">
        <v>590</v>
      </c>
      <c r="F907" t="s">
        <v>111</v>
      </c>
      <c r="G907" t="s">
        <v>129</v>
      </c>
      <c r="H907">
        <v>380</v>
      </c>
      <c r="I907">
        <v>0.1275415283478693</v>
      </c>
      <c r="J907">
        <v>5.1025182698056963E-3</v>
      </c>
      <c r="K907">
        <v>-0.11399476689849471</v>
      </c>
      <c r="L907">
        <v>0.53897282199647067</v>
      </c>
    </row>
    <row r="908" spans="1:12">
      <c r="A908" t="s">
        <v>258</v>
      </c>
      <c r="B908" t="s">
        <v>271</v>
      </c>
      <c r="C908">
        <v>23027</v>
      </c>
      <c r="D908" t="s">
        <v>136</v>
      </c>
      <c r="E908">
        <v>590</v>
      </c>
      <c r="F908" t="s">
        <v>111</v>
      </c>
      <c r="G908" t="s">
        <v>130</v>
      </c>
      <c r="H908">
        <v>1</v>
      </c>
      <c r="I908">
        <v>0.68588171635683648</v>
      </c>
      <c r="K908">
        <v>0.68588171635683648</v>
      </c>
      <c r="L908">
        <v>0.68588171635683648</v>
      </c>
    </row>
    <row r="909" spans="1:12">
      <c r="A909" t="s">
        <v>258</v>
      </c>
      <c r="B909" t="s">
        <v>271</v>
      </c>
      <c r="C909">
        <v>23027</v>
      </c>
      <c r="D909" t="s">
        <v>136</v>
      </c>
      <c r="E909">
        <v>590</v>
      </c>
      <c r="F909" t="s">
        <v>111</v>
      </c>
      <c r="G909" t="s">
        <v>131</v>
      </c>
      <c r="H909">
        <v>380</v>
      </c>
      <c r="I909">
        <v>0.1275415283478693</v>
      </c>
      <c r="J909">
        <v>5.1025182698056963E-3</v>
      </c>
      <c r="K909">
        <v>-0.11399476689849471</v>
      </c>
      <c r="L909">
        <v>0.53897282199647067</v>
      </c>
    </row>
    <row r="910" spans="1:12">
      <c r="A910" t="s">
        <v>258</v>
      </c>
      <c r="B910" t="s">
        <v>271</v>
      </c>
      <c r="C910">
        <v>23027</v>
      </c>
      <c r="D910" t="s">
        <v>136</v>
      </c>
      <c r="E910">
        <v>590</v>
      </c>
      <c r="F910" t="s">
        <v>111</v>
      </c>
      <c r="G910" t="s">
        <v>132</v>
      </c>
      <c r="H910">
        <v>1</v>
      </c>
      <c r="I910">
        <v>0.68588171635683648</v>
      </c>
      <c r="K910">
        <v>0.68588171635683648</v>
      </c>
      <c r="L910">
        <v>0.68588171635683648</v>
      </c>
    </row>
    <row r="911" spans="1:12">
      <c r="A911" t="s">
        <v>258</v>
      </c>
      <c r="B911" t="s">
        <v>271</v>
      </c>
      <c r="C911">
        <v>23027</v>
      </c>
      <c r="D911" t="s">
        <v>136</v>
      </c>
      <c r="E911">
        <v>590</v>
      </c>
      <c r="F911" t="s">
        <v>111</v>
      </c>
      <c r="G911" t="s">
        <v>133</v>
      </c>
      <c r="H911">
        <v>380</v>
      </c>
      <c r="I911">
        <v>0.1275415283478693</v>
      </c>
      <c r="J911">
        <v>5.1025182698056981E-3</v>
      </c>
      <c r="K911">
        <v>-0.11399476689849471</v>
      </c>
      <c r="L911">
        <v>0.53897282199647067</v>
      </c>
    </row>
    <row r="912" spans="1:12">
      <c r="A912" t="s">
        <v>258</v>
      </c>
      <c r="B912" t="s">
        <v>271</v>
      </c>
      <c r="C912">
        <v>23027</v>
      </c>
      <c r="D912" t="s">
        <v>136</v>
      </c>
      <c r="E912">
        <v>590</v>
      </c>
      <c r="F912" t="s">
        <v>111</v>
      </c>
      <c r="G912" t="s">
        <v>134</v>
      </c>
      <c r="H912">
        <v>1</v>
      </c>
      <c r="I912">
        <v>0.9432063848650174</v>
      </c>
      <c r="K912">
        <v>0.9432063848650174</v>
      </c>
      <c r="L912">
        <v>0.9432063848650174</v>
      </c>
    </row>
    <row r="913" spans="1:12">
      <c r="A913" t="s">
        <v>258</v>
      </c>
      <c r="B913" t="s">
        <v>271</v>
      </c>
      <c r="C913">
        <v>23027</v>
      </c>
      <c r="D913" t="s">
        <v>136</v>
      </c>
      <c r="E913">
        <v>590</v>
      </c>
      <c r="F913" t="s">
        <v>111</v>
      </c>
      <c r="G913" t="s">
        <v>135</v>
      </c>
      <c r="H913">
        <v>380</v>
      </c>
      <c r="I913">
        <v>0.23091530283543291</v>
      </c>
      <c r="J913">
        <v>9.0221501410965924E-3</v>
      </c>
      <c r="K913">
        <v>-1.591089269400436E-2</v>
      </c>
      <c r="L913">
        <v>0.98405421537001592</v>
      </c>
    </row>
    <row r="914" spans="1:12">
      <c r="A914" t="s">
        <v>258</v>
      </c>
      <c r="B914" t="s">
        <v>256</v>
      </c>
      <c r="C914">
        <v>23029</v>
      </c>
      <c r="D914" t="s">
        <v>136</v>
      </c>
      <c r="E914">
        <v>590</v>
      </c>
      <c r="F914" t="s">
        <v>111</v>
      </c>
      <c r="G914" t="s">
        <v>112</v>
      </c>
      <c r="H914">
        <v>1</v>
      </c>
      <c r="I914">
        <v>3.0256867089396469E-2</v>
      </c>
      <c r="K914">
        <v>-999</v>
      </c>
      <c r="L914">
        <v>-999</v>
      </c>
    </row>
    <row r="915" spans="1:12">
      <c r="A915" t="s">
        <v>258</v>
      </c>
      <c r="B915" t="s">
        <v>256</v>
      </c>
      <c r="C915">
        <v>23029</v>
      </c>
      <c r="D915" t="s">
        <v>136</v>
      </c>
      <c r="E915">
        <v>590</v>
      </c>
      <c r="F915" t="s">
        <v>111</v>
      </c>
      <c r="G915" t="s">
        <v>113</v>
      </c>
      <c r="H915">
        <v>380</v>
      </c>
      <c r="I915">
        <v>-3.9443844880438124E-3</v>
      </c>
      <c r="J915">
        <v>8.6782469160353465E-4</v>
      </c>
      <c r="K915">
        <v>-999</v>
      </c>
      <c r="L915">
        <v>-999</v>
      </c>
    </row>
    <row r="916" spans="1:12">
      <c r="A916" t="s">
        <v>258</v>
      </c>
      <c r="B916" t="s">
        <v>256</v>
      </c>
      <c r="C916">
        <v>23029</v>
      </c>
      <c r="D916" t="s">
        <v>136</v>
      </c>
      <c r="E916">
        <v>590</v>
      </c>
      <c r="F916" t="s">
        <v>111</v>
      </c>
      <c r="G916" t="s">
        <v>114</v>
      </c>
      <c r="H916">
        <v>1</v>
      </c>
      <c r="I916">
        <v>0.68588171635683648</v>
      </c>
      <c r="K916">
        <v>0.68588171635683648</v>
      </c>
      <c r="L916">
        <v>0.68588171635683648</v>
      </c>
    </row>
    <row r="917" spans="1:12">
      <c r="A917" t="s">
        <v>258</v>
      </c>
      <c r="B917" t="s">
        <v>256</v>
      </c>
      <c r="C917">
        <v>23029</v>
      </c>
      <c r="D917" t="s">
        <v>136</v>
      </c>
      <c r="E917">
        <v>590</v>
      </c>
      <c r="F917" t="s">
        <v>111</v>
      </c>
      <c r="G917" t="s">
        <v>115</v>
      </c>
      <c r="H917">
        <v>380</v>
      </c>
      <c r="I917">
        <v>0.1275415283478693</v>
      </c>
      <c r="J917">
        <v>5.1025182698056972E-3</v>
      </c>
      <c r="K917">
        <v>-0.11399476689849471</v>
      </c>
      <c r="L917">
        <v>0.53897282199647067</v>
      </c>
    </row>
    <row r="918" spans="1:12">
      <c r="A918" t="s">
        <v>258</v>
      </c>
      <c r="B918" t="s">
        <v>256</v>
      </c>
      <c r="C918">
        <v>23029</v>
      </c>
      <c r="D918" t="s">
        <v>136</v>
      </c>
      <c r="E918">
        <v>590</v>
      </c>
      <c r="F918" t="s">
        <v>111</v>
      </c>
      <c r="G918" t="s">
        <v>116</v>
      </c>
      <c r="H918">
        <v>1</v>
      </c>
      <c r="I918">
        <v>0.46851495465061499</v>
      </c>
      <c r="K918">
        <v>0.46851495465061499</v>
      </c>
      <c r="L918">
        <v>0.46851495465061499</v>
      </c>
    </row>
    <row r="919" spans="1:12">
      <c r="A919" t="s">
        <v>258</v>
      </c>
      <c r="B919" t="s">
        <v>256</v>
      </c>
      <c r="C919">
        <v>23029</v>
      </c>
      <c r="D919" t="s">
        <v>136</v>
      </c>
      <c r="E919">
        <v>590</v>
      </c>
      <c r="F919" t="s">
        <v>111</v>
      </c>
      <c r="G919" t="s">
        <v>117</v>
      </c>
      <c r="H919">
        <v>380</v>
      </c>
      <c r="I919">
        <v>5.463629738034468E-2</v>
      </c>
      <c r="J919">
        <v>3.006912631802733E-3</v>
      </c>
      <c r="K919">
        <v>-0.18984185466185949</v>
      </c>
      <c r="L919">
        <v>0.24294775147343309</v>
      </c>
    </row>
    <row r="920" spans="1:12">
      <c r="A920" t="s">
        <v>258</v>
      </c>
      <c r="B920" t="s">
        <v>256</v>
      </c>
      <c r="C920">
        <v>23029</v>
      </c>
      <c r="D920" t="s">
        <v>136</v>
      </c>
      <c r="E920">
        <v>590</v>
      </c>
      <c r="F920" t="s">
        <v>111</v>
      </c>
      <c r="G920" t="s">
        <v>118</v>
      </c>
      <c r="H920">
        <v>1</v>
      </c>
      <c r="I920">
        <v>0.46851495465061499</v>
      </c>
      <c r="K920">
        <v>0.46851495465061499</v>
      </c>
      <c r="L920">
        <v>0.46851495465061499</v>
      </c>
    </row>
    <row r="921" spans="1:12">
      <c r="A921" t="s">
        <v>258</v>
      </c>
      <c r="B921" t="s">
        <v>256</v>
      </c>
      <c r="C921">
        <v>23029</v>
      </c>
      <c r="D921" t="s">
        <v>136</v>
      </c>
      <c r="E921">
        <v>590</v>
      </c>
      <c r="F921" t="s">
        <v>111</v>
      </c>
      <c r="G921" t="s">
        <v>119</v>
      </c>
      <c r="H921">
        <v>380</v>
      </c>
      <c r="I921">
        <v>5.463629738034468E-2</v>
      </c>
      <c r="J921">
        <v>3.006912631802733E-3</v>
      </c>
      <c r="K921">
        <v>-0.18984185466185949</v>
      </c>
      <c r="L921">
        <v>0.24294775147343309</v>
      </c>
    </row>
    <row r="922" spans="1:12">
      <c r="A922" t="s">
        <v>258</v>
      </c>
      <c r="B922" t="s">
        <v>256</v>
      </c>
      <c r="C922">
        <v>23029</v>
      </c>
      <c r="D922" t="s">
        <v>136</v>
      </c>
      <c r="E922">
        <v>590</v>
      </c>
      <c r="F922" t="s">
        <v>111</v>
      </c>
      <c r="G922" t="s">
        <v>120</v>
      </c>
      <c r="H922">
        <v>1</v>
      </c>
      <c r="I922">
        <v>0.58722992394707774</v>
      </c>
      <c r="K922">
        <v>0.58722992394707774</v>
      </c>
      <c r="L922">
        <v>0.58722992394707774</v>
      </c>
    </row>
    <row r="923" spans="1:12">
      <c r="A923" t="s">
        <v>258</v>
      </c>
      <c r="B923" t="s">
        <v>256</v>
      </c>
      <c r="C923">
        <v>23029</v>
      </c>
      <c r="D923" t="s">
        <v>136</v>
      </c>
      <c r="E923">
        <v>590</v>
      </c>
      <c r="F923" t="s">
        <v>111</v>
      </c>
      <c r="G923" t="s">
        <v>121</v>
      </c>
      <c r="H923">
        <v>380</v>
      </c>
      <c r="I923">
        <v>9.8037782697630305E-2</v>
      </c>
      <c r="J923">
        <v>4.1233166641933827E-3</v>
      </c>
      <c r="K923">
        <v>-0.1468303708437779</v>
      </c>
      <c r="L923">
        <v>0.40125831054688671</v>
      </c>
    </row>
    <row r="924" spans="1:12">
      <c r="A924" t="s">
        <v>258</v>
      </c>
      <c r="B924" t="s">
        <v>256</v>
      </c>
      <c r="C924">
        <v>23029</v>
      </c>
      <c r="D924" t="s">
        <v>136</v>
      </c>
      <c r="E924">
        <v>590</v>
      </c>
      <c r="F924" t="s">
        <v>111</v>
      </c>
      <c r="G924" t="s">
        <v>122</v>
      </c>
      <c r="H924">
        <v>1</v>
      </c>
      <c r="I924">
        <v>0.83950853631144007</v>
      </c>
      <c r="K924">
        <v>0.83950853631144007</v>
      </c>
      <c r="L924">
        <v>0.83950853631144007</v>
      </c>
    </row>
    <row r="925" spans="1:12">
      <c r="A925" t="s">
        <v>258</v>
      </c>
      <c r="B925" t="s">
        <v>256</v>
      </c>
      <c r="C925">
        <v>23029</v>
      </c>
      <c r="D925" t="s">
        <v>136</v>
      </c>
      <c r="E925">
        <v>590</v>
      </c>
      <c r="F925" t="s">
        <v>111</v>
      </c>
      <c r="G925" t="s">
        <v>123</v>
      </c>
      <c r="H925">
        <v>380</v>
      </c>
      <c r="I925">
        <v>0.18491981649430381</v>
      </c>
      <c r="J925">
        <v>6.8536192319260496E-3</v>
      </c>
      <c r="K925">
        <v>-7.5068375976553151E-2</v>
      </c>
      <c r="L925">
        <v>0.73476276820036179</v>
      </c>
    </row>
    <row r="926" spans="1:12">
      <c r="A926" t="s">
        <v>258</v>
      </c>
      <c r="B926" t="s">
        <v>256</v>
      </c>
      <c r="C926">
        <v>23029</v>
      </c>
      <c r="D926" t="s">
        <v>136</v>
      </c>
      <c r="E926">
        <v>590</v>
      </c>
      <c r="F926" t="s">
        <v>111</v>
      </c>
      <c r="G926" t="s">
        <v>124</v>
      </c>
      <c r="H926">
        <v>1</v>
      </c>
      <c r="I926">
        <v>1.0837031497528209</v>
      </c>
      <c r="K926">
        <v>1.0837031497528209</v>
      </c>
      <c r="L926">
        <v>1.0837031497528209</v>
      </c>
    </row>
    <row r="927" spans="1:12">
      <c r="A927" t="s">
        <v>258</v>
      </c>
      <c r="B927" t="s">
        <v>256</v>
      </c>
      <c r="C927">
        <v>23029</v>
      </c>
      <c r="D927" t="s">
        <v>136</v>
      </c>
      <c r="E927">
        <v>590</v>
      </c>
      <c r="F927" t="s">
        <v>111</v>
      </c>
      <c r="G927" t="s">
        <v>125</v>
      </c>
      <c r="H927">
        <v>380</v>
      </c>
      <c r="I927">
        <v>0.27166100984243541</v>
      </c>
      <c r="J927">
        <v>9.9355645494767289E-3</v>
      </c>
      <c r="K927">
        <v>-1.591089269400436E-2</v>
      </c>
      <c r="L927">
        <v>1.0927852859106171</v>
      </c>
    </row>
    <row r="928" spans="1:12">
      <c r="A928" t="s">
        <v>258</v>
      </c>
      <c r="B928" t="s">
        <v>256</v>
      </c>
      <c r="C928">
        <v>23029</v>
      </c>
      <c r="D928" t="s">
        <v>136</v>
      </c>
      <c r="E928">
        <v>590</v>
      </c>
      <c r="F928" t="s">
        <v>111</v>
      </c>
      <c r="G928" t="s">
        <v>126</v>
      </c>
      <c r="H928">
        <v>1</v>
      </c>
      <c r="I928">
        <v>1.32036323857071</v>
      </c>
      <c r="K928">
        <v>1.32036323857071</v>
      </c>
      <c r="L928">
        <v>1.32036323857071</v>
      </c>
    </row>
    <row r="929" spans="1:12">
      <c r="A929" t="s">
        <v>258</v>
      </c>
      <c r="B929" t="s">
        <v>256</v>
      </c>
      <c r="C929">
        <v>23029</v>
      </c>
      <c r="D929" t="s">
        <v>136</v>
      </c>
      <c r="E929">
        <v>590</v>
      </c>
      <c r="F929" t="s">
        <v>111</v>
      </c>
      <c r="G929" t="s">
        <v>127</v>
      </c>
      <c r="H929">
        <v>380</v>
      </c>
      <c r="I929">
        <v>0.36850695940177292</v>
      </c>
      <c r="J929">
        <v>1.3277150139835161E-2</v>
      </c>
      <c r="K929">
        <v>-1.591089269400436E-2</v>
      </c>
      <c r="L929">
        <v>1.4566082639311659</v>
      </c>
    </row>
    <row r="930" spans="1:12">
      <c r="A930" t="s">
        <v>258</v>
      </c>
      <c r="B930" t="s">
        <v>256</v>
      </c>
      <c r="C930">
        <v>23029</v>
      </c>
      <c r="D930" t="s">
        <v>136</v>
      </c>
      <c r="E930">
        <v>590</v>
      </c>
      <c r="F930" t="s">
        <v>111</v>
      </c>
      <c r="G930" t="s">
        <v>128</v>
      </c>
      <c r="H930">
        <v>1</v>
      </c>
      <c r="I930">
        <v>0.68588171635683648</v>
      </c>
      <c r="K930">
        <v>0.68588171635683648</v>
      </c>
      <c r="L930">
        <v>0.68588171635683648</v>
      </c>
    </row>
    <row r="931" spans="1:12">
      <c r="A931" t="s">
        <v>258</v>
      </c>
      <c r="B931" t="s">
        <v>256</v>
      </c>
      <c r="C931">
        <v>23029</v>
      </c>
      <c r="D931" t="s">
        <v>136</v>
      </c>
      <c r="E931">
        <v>590</v>
      </c>
      <c r="F931" t="s">
        <v>111</v>
      </c>
      <c r="G931" t="s">
        <v>129</v>
      </c>
      <c r="H931">
        <v>380</v>
      </c>
      <c r="I931">
        <v>0.1275415283478693</v>
      </c>
      <c r="J931">
        <v>5.1025182698056963E-3</v>
      </c>
      <c r="K931">
        <v>-0.11399476689849471</v>
      </c>
      <c r="L931">
        <v>0.53897282199647067</v>
      </c>
    </row>
    <row r="932" spans="1:12">
      <c r="A932" t="s">
        <v>258</v>
      </c>
      <c r="B932" t="s">
        <v>256</v>
      </c>
      <c r="C932">
        <v>23029</v>
      </c>
      <c r="D932" t="s">
        <v>136</v>
      </c>
      <c r="E932">
        <v>590</v>
      </c>
      <c r="F932" t="s">
        <v>111</v>
      </c>
      <c r="G932" t="s">
        <v>130</v>
      </c>
      <c r="H932">
        <v>1</v>
      </c>
      <c r="I932">
        <v>0.68588171635683648</v>
      </c>
      <c r="K932">
        <v>0.68588171635683648</v>
      </c>
      <c r="L932">
        <v>0.68588171635683648</v>
      </c>
    </row>
    <row r="933" spans="1:12">
      <c r="A933" t="s">
        <v>258</v>
      </c>
      <c r="B933" t="s">
        <v>256</v>
      </c>
      <c r="C933">
        <v>23029</v>
      </c>
      <c r="D933" t="s">
        <v>136</v>
      </c>
      <c r="E933">
        <v>590</v>
      </c>
      <c r="F933" t="s">
        <v>111</v>
      </c>
      <c r="G933" t="s">
        <v>131</v>
      </c>
      <c r="H933">
        <v>380</v>
      </c>
      <c r="I933">
        <v>0.1275415283478693</v>
      </c>
      <c r="J933">
        <v>5.1025182698056963E-3</v>
      </c>
      <c r="K933">
        <v>-0.11399476689849471</v>
      </c>
      <c r="L933">
        <v>0.53897282199647067</v>
      </c>
    </row>
    <row r="934" spans="1:12">
      <c r="A934" t="s">
        <v>258</v>
      </c>
      <c r="B934" t="s">
        <v>256</v>
      </c>
      <c r="C934">
        <v>23029</v>
      </c>
      <c r="D934" t="s">
        <v>136</v>
      </c>
      <c r="E934">
        <v>590</v>
      </c>
      <c r="F934" t="s">
        <v>111</v>
      </c>
      <c r="G934" t="s">
        <v>132</v>
      </c>
      <c r="H934">
        <v>1</v>
      </c>
      <c r="I934">
        <v>0.68588171635683648</v>
      </c>
      <c r="K934">
        <v>0.68588171635683648</v>
      </c>
      <c r="L934">
        <v>0.68588171635683648</v>
      </c>
    </row>
    <row r="935" spans="1:12">
      <c r="A935" t="s">
        <v>258</v>
      </c>
      <c r="B935" t="s">
        <v>256</v>
      </c>
      <c r="C935">
        <v>23029</v>
      </c>
      <c r="D935" t="s">
        <v>136</v>
      </c>
      <c r="E935">
        <v>590</v>
      </c>
      <c r="F935" t="s">
        <v>111</v>
      </c>
      <c r="G935" t="s">
        <v>133</v>
      </c>
      <c r="H935">
        <v>380</v>
      </c>
      <c r="I935">
        <v>0.1275415283478693</v>
      </c>
      <c r="J935">
        <v>5.1025182698056981E-3</v>
      </c>
      <c r="K935">
        <v>-0.11399476689849471</v>
      </c>
      <c r="L935">
        <v>0.53897282199647067</v>
      </c>
    </row>
    <row r="936" spans="1:12">
      <c r="A936" t="s">
        <v>258</v>
      </c>
      <c r="B936" t="s">
        <v>256</v>
      </c>
      <c r="C936">
        <v>23029</v>
      </c>
      <c r="D936" t="s">
        <v>136</v>
      </c>
      <c r="E936">
        <v>590</v>
      </c>
      <c r="F936" t="s">
        <v>111</v>
      </c>
      <c r="G936" t="s">
        <v>134</v>
      </c>
      <c r="H936">
        <v>1</v>
      </c>
      <c r="I936">
        <v>0.9432063848650174</v>
      </c>
      <c r="K936">
        <v>0.9432063848650174</v>
      </c>
      <c r="L936">
        <v>0.9432063848650174</v>
      </c>
    </row>
    <row r="937" spans="1:12">
      <c r="A937" t="s">
        <v>258</v>
      </c>
      <c r="B937" t="s">
        <v>256</v>
      </c>
      <c r="C937">
        <v>23029</v>
      </c>
      <c r="D937" t="s">
        <v>136</v>
      </c>
      <c r="E937">
        <v>590</v>
      </c>
      <c r="F937" t="s">
        <v>111</v>
      </c>
      <c r="G937" t="s">
        <v>135</v>
      </c>
      <c r="H937">
        <v>380</v>
      </c>
      <c r="I937">
        <v>0.23091530283543291</v>
      </c>
      <c r="J937">
        <v>9.0221501410965924E-3</v>
      </c>
      <c r="K937">
        <v>-1.591089269400436E-2</v>
      </c>
      <c r="L937">
        <v>0.98405421537001592</v>
      </c>
    </row>
    <row r="938" spans="1:12">
      <c r="A938" t="s">
        <v>258</v>
      </c>
      <c r="B938" t="s">
        <v>272</v>
      </c>
      <c r="C938">
        <v>23031</v>
      </c>
      <c r="D938" t="s">
        <v>136</v>
      </c>
      <c r="E938">
        <v>590</v>
      </c>
      <c r="F938" t="s">
        <v>111</v>
      </c>
      <c r="G938" t="s">
        <v>112</v>
      </c>
      <c r="H938">
        <v>1</v>
      </c>
      <c r="I938">
        <v>3.0256867089396469E-2</v>
      </c>
      <c r="K938">
        <v>-999</v>
      </c>
      <c r="L938">
        <v>-999</v>
      </c>
    </row>
    <row r="939" spans="1:12">
      <c r="A939" t="s">
        <v>258</v>
      </c>
      <c r="B939" t="s">
        <v>272</v>
      </c>
      <c r="C939">
        <v>23031</v>
      </c>
      <c r="D939" t="s">
        <v>136</v>
      </c>
      <c r="E939">
        <v>590</v>
      </c>
      <c r="F939" t="s">
        <v>111</v>
      </c>
      <c r="G939" t="s">
        <v>113</v>
      </c>
      <c r="H939">
        <v>380</v>
      </c>
      <c r="I939">
        <v>-3.9443844880438124E-3</v>
      </c>
      <c r="J939">
        <v>8.6782469160353465E-4</v>
      </c>
      <c r="K939">
        <v>-999</v>
      </c>
      <c r="L939">
        <v>-999</v>
      </c>
    </row>
    <row r="940" spans="1:12">
      <c r="A940" t="s">
        <v>258</v>
      </c>
      <c r="B940" t="s">
        <v>272</v>
      </c>
      <c r="C940">
        <v>23031</v>
      </c>
      <c r="D940" t="s">
        <v>136</v>
      </c>
      <c r="E940">
        <v>590</v>
      </c>
      <c r="F940" t="s">
        <v>111</v>
      </c>
      <c r="G940" t="s">
        <v>114</v>
      </c>
      <c r="H940">
        <v>1</v>
      </c>
      <c r="I940">
        <v>0.68588171635683648</v>
      </c>
      <c r="K940">
        <v>0.68588171635683648</v>
      </c>
      <c r="L940">
        <v>0.68588171635683648</v>
      </c>
    </row>
    <row r="941" spans="1:12">
      <c r="A941" t="s">
        <v>258</v>
      </c>
      <c r="B941" t="s">
        <v>272</v>
      </c>
      <c r="C941">
        <v>23031</v>
      </c>
      <c r="D941" t="s">
        <v>136</v>
      </c>
      <c r="E941">
        <v>590</v>
      </c>
      <c r="F941" t="s">
        <v>111</v>
      </c>
      <c r="G941" t="s">
        <v>115</v>
      </c>
      <c r="H941">
        <v>380</v>
      </c>
      <c r="I941">
        <v>0.1275415283478693</v>
      </c>
      <c r="J941">
        <v>5.1025182698056972E-3</v>
      </c>
      <c r="K941">
        <v>-0.11399476689849471</v>
      </c>
      <c r="L941">
        <v>0.53897282199647067</v>
      </c>
    </row>
    <row r="942" spans="1:12">
      <c r="A942" t="s">
        <v>258</v>
      </c>
      <c r="B942" t="s">
        <v>272</v>
      </c>
      <c r="C942">
        <v>23031</v>
      </c>
      <c r="D942" t="s">
        <v>136</v>
      </c>
      <c r="E942">
        <v>590</v>
      </c>
      <c r="F942" t="s">
        <v>111</v>
      </c>
      <c r="G942" t="s">
        <v>116</v>
      </c>
      <c r="H942">
        <v>1</v>
      </c>
      <c r="I942">
        <v>0.46851495465061499</v>
      </c>
      <c r="K942">
        <v>0.46851495465061499</v>
      </c>
      <c r="L942">
        <v>0.46851495465061499</v>
      </c>
    </row>
    <row r="943" spans="1:12">
      <c r="A943" t="s">
        <v>258</v>
      </c>
      <c r="B943" t="s">
        <v>272</v>
      </c>
      <c r="C943">
        <v>23031</v>
      </c>
      <c r="D943" t="s">
        <v>136</v>
      </c>
      <c r="E943">
        <v>590</v>
      </c>
      <c r="F943" t="s">
        <v>111</v>
      </c>
      <c r="G943" t="s">
        <v>117</v>
      </c>
      <c r="H943">
        <v>380</v>
      </c>
      <c r="I943">
        <v>5.463629738034468E-2</v>
      </c>
      <c r="J943">
        <v>3.006912631802733E-3</v>
      </c>
      <c r="K943">
        <v>-0.18984185466185949</v>
      </c>
      <c r="L943">
        <v>0.24294775147343309</v>
      </c>
    </row>
    <row r="944" spans="1:12">
      <c r="A944" t="s">
        <v>258</v>
      </c>
      <c r="B944" t="s">
        <v>272</v>
      </c>
      <c r="C944">
        <v>23031</v>
      </c>
      <c r="D944" t="s">
        <v>136</v>
      </c>
      <c r="E944">
        <v>590</v>
      </c>
      <c r="F944" t="s">
        <v>111</v>
      </c>
      <c r="G944" t="s">
        <v>118</v>
      </c>
      <c r="H944">
        <v>1</v>
      </c>
      <c r="I944">
        <v>0.46851495465061499</v>
      </c>
      <c r="K944">
        <v>0.46851495465061499</v>
      </c>
      <c r="L944">
        <v>0.46851495465061499</v>
      </c>
    </row>
    <row r="945" spans="1:12">
      <c r="A945" t="s">
        <v>258</v>
      </c>
      <c r="B945" t="s">
        <v>272</v>
      </c>
      <c r="C945">
        <v>23031</v>
      </c>
      <c r="D945" t="s">
        <v>136</v>
      </c>
      <c r="E945">
        <v>590</v>
      </c>
      <c r="F945" t="s">
        <v>111</v>
      </c>
      <c r="G945" t="s">
        <v>119</v>
      </c>
      <c r="H945">
        <v>380</v>
      </c>
      <c r="I945">
        <v>5.463629738034468E-2</v>
      </c>
      <c r="J945">
        <v>3.006912631802733E-3</v>
      </c>
      <c r="K945">
        <v>-0.18984185466185949</v>
      </c>
      <c r="L945">
        <v>0.24294775147343309</v>
      </c>
    </row>
    <row r="946" spans="1:12">
      <c r="A946" t="s">
        <v>258</v>
      </c>
      <c r="B946" t="s">
        <v>272</v>
      </c>
      <c r="C946">
        <v>23031</v>
      </c>
      <c r="D946" t="s">
        <v>136</v>
      </c>
      <c r="E946">
        <v>590</v>
      </c>
      <c r="F946" t="s">
        <v>111</v>
      </c>
      <c r="G946" t="s">
        <v>120</v>
      </c>
      <c r="H946">
        <v>1</v>
      </c>
      <c r="I946">
        <v>0.58722992394707774</v>
      </c>
      <c r="K946">
        <v>0.58722992394707774</v>
      </c>
      <c r="L946">
        <v>0.58722992394707774</v>
      </c>
    </row>
    <row r="947" spans="1:12">
      <c r="A947" t="s">
        <v>258</v>
      </c>
      <c r="B947" t="s">
        <v>272</v>
      </c>
      <c r="C947">
        <v>23031</v>
      </c>
      <c r="D947" t="s">
        <v>136</v>
      </c>
      <c r="E947">
        <v>590</v>
      </c>
      <c r="F947" t="s">
        <v>111</v>
      </c>
      <c r="G947" t="s">
        <v>121</v>
      </c>
      <c r="H947">
        <v>380</v>
      </c>
      <c r="I947">
        <v>9.8037782697630305E-2</v>
      </c>
      <c r="J947">
        <v>4.1233166641933827E-3</v>
      </c>
      <c r="K947">
        <v>-0.1468303708437779</v>
      </c>
      <c r="L947">
        <v>0.40125831054688671</v>
      </c>
    </row>
    <row r="948" spans="1:12">
      <c r="A948" t="s">
        <v>258</v>
      </c>
      <c r="B948" t="s">
        <v>272</v>
      </c>
      <c r="C948">
        <v>23031</v>
      </c>
      <c r="D948" t="s">
        <v>136</v>
      </c>
      <c r="E948">
        <v>590</v>
      </c>
      <c r="F948" t="s">
        <v>111</v>
      </c>
      <c r="G948" t="s">
        <v>122</v>
      </c>
      <c r="H948">
        <v>1</v>
      </c>
      <c r="I948">
        <v>0.83950853631144007</v>
      </c>
      <c r="K948">
        <v>0.83950853631144007</v>
      </c>
      <c r="L948">
        <v>0.83950853631144007</v>
      </c>
    </row>
    <row r="949" spans="1:12">
      <c r="A949" t="s">
        <v>258</v>
      </c>
      <c r="B949" t="s">
        <v>272</v>
      </c>
      <c r="C949">
        <v>23031</v>
      </c>
      <c r="D949" t="s">
        <v>136</v>
      </c>
      <c r="E949">
        <v>590</v>
      </c>
      <c r="F949" t="s">
        <v>111</v>
      </c>
      <c r="G949" t="s">
        <v>123</v>
      </c>
      <c r="H949">
        <v>380</v>
      </c>
      <c r="I949">
        <v>0.18491981649430381</v>
      </c>
      <c r="J949">
        <v>6.8536192319260496E-3</v>
      </c>
      <c r="K949">
        <v>-7.5068375976553151E-2</v>
      </c>
      <c r="L949">
        <v>0.73476276820036179</v>
      </c>
    </row>
    <row r="950" spans="1:12">
      <c r="A950" t="s">
        <v>258</v>
      </c>
      <c r="B950" t="s">
        <v>272</v>
      </c>
      <c r="C950">
        <v>23031</v>
      </c>
      <c r="D950" t="s">
        <v>136</v>
      </c>
      <c r="E950">
        <v>590</v>
      </c>
      <c r="F950" t="s">
        <v>111</v>
      </c>
      <c r="G950" t="s">
        <v>124</v>
      </c>
      <c r="H950">
        <v>1</v>
      </c>
      <c r="I950">
        <v>1.0837031497528209</v>
      </c>
      <c r="K950">
        <v>1.0837031497528209</v>
      </c>
      <c r="L950">
        <v>1.0837031497528209</v>
      </c>
    </row>
    <row r="951" spans="1:12">
      <c r="A951" t="s">
        <v>258</v>
      </c>
      <c r="B951" t="s">
        <v>272</v>
      </c>
      <c r="C951">
        <v>23031</v>
      </c>
      <c r="D951" t="s">
        <v>136</v>
      </c>
      <c r="E951">
        <v>590</v>
      </c>
      <c r="F951" t="s">
        <v>111</v>
      </c>
      <c r="G951" t="s">
        <v>125</v>
      </c>
      <c r="H951">
        <v>380</v>
      </c>
      <c r="I951">
        <v>0.27166100984243541</v>
      </c>
      <c r="J951">
        <v>9.9355645494767289E-3</v>
      </c>
      <c r="K951">
        <v>-1.591089269400436E-2</v>
      </c>
      <c r="L951">
        <v>1.0927852859106171</v>
      </c>
    </row>
    <row r="952" spans="1:12">
      <c r="A952" t="s">
        <v>258</v>
      </c>
      <c r="B952" t="s">
        <v>272</v>
      </c>
      <c r="C952">
        <v>23031</v>
      </c>
      <c r="D952" t="s">
        <v>136</v>
      </c>
      <c r="E952">
        <v>590</v>
      </c>
      <c r="F952" t="s">
        <v>111</v>
      </c>
      <c r="G952" t="s">
        <v>126</v>
      </c>
      <c r="H952">
        <v>1</v>
      </c>
      <c r="I952">
        <v>1.32036323857071</v>
      </c>
      <c r="K952">
        <v>1.32036323857071</v>
      </c>
      <c r="L952">
        <v>1.32036323857071</v>
      </c>
    </row>
    <row r="953" spans="1:12">
      <c r="A953" t="s">
        <v>258</v>
      </c>
      <c r="B953" t="s">
        <v>272</v>
      </c>
      <c r="C953">
        <v>23031</v>
      </c>
      <c r="D953" t="s">
        <v>136</v>
      </c>
      <c r="E953">
        <v>590</v>
      </c>
      <c r="F953" t="s">
        <v>111</v>
      </c>
      <c r="G953" t="s">
        <v>127</v>
      </c>
      <c r="H953">
        <v>380</v>
      </c>
      <c r="I953">
        <v>0.36850695940177292</v>
      </c>
      <c r="J953">
        <v>1.3277150139835161E-2</v>
      </c>
      <c r="K953">
        <v>-1.591089269400436E-2</v>
      </c>
      <c r="L953">
        <v>1.4566082639311659</v>
      </c>
    </row>
    <row r="954" spans="1:12">
      <c r="A954" t="s">
        <v>258</v>
      </c>
      <c r="B954" t="s">
        <v>272</v>
      </c>
      <c r="C954">
        <v>23031</v>
      </c>
      <c r="D954" t="s">
        <v>136</v>
      </c>
      <c r="E954">
        <v>590</v>
      </c>
      <c r="F954" t="s">
        <v>111</v>
      </c>
      <c r="G954" t="s">
        <v>128</v>
      </c>
      <c r="H954">
        <v>1</v>
      </c>
      <c r="I954">
        <v>0.68588171635683648</v>
      </c>
      <c r="K954">
        <v>0.68588171635683648</v>
      </c>
      <c r="L954">
        <v>0.68588171635683648</v>
      </c>
    </row>
    <row r="955" spans="1:12">
      <c r="A955" t="s">
        <v>258</v>
      </c>
      <c r="B955" t="s">
        <v>272</v>
      </c>
      <c r="C955">
        <v>23031</v>
      </c>
      <c r="D955" t="s">
        <v>136</v>
      </c>
      <c r="E955">
        <v>590</v>
      </c>
      <c r="F955" t="s">
        <v>111</v>
      </c>
      <c r="G955" t="s">
        <v>129</v>
      </c>
      <c r="H955">
        <v>380</v>
      </c>
      <c r="I955">
        <v>0.1275415283478693</v>
      </c>
      <c r="J955">
        <v>5.1025182698056963E-3</v>
      </c>
      <c r="K955">
        <v>-0.11399476689849471</v>
      </c>
      <c r="L955">
        <v>0.53897282199647067</v>
      </c>
    </row>
    <row r="956" spans="1:12">
      <c r="A956" t="s">
        <v>258</v>
      </c>
      <c r="B956" t="s">
        <v>272</v>
      </c>
      <c r="C956">
        <v>23031</v>
      </c>
      <c r="D956" t="s">
        <v>136</v>
      </c>
      <c r="E956">
        <v>590</v>
      </c>
      <c r="F956" t="s">
        <v>111</v>
      </c>
      <c r="G956" t="s">
        <v>130</v>
      </c>
      <c r="H956">
        <v>1</v>
      </c>
      <c r="I956">
        <v>0.68588171635683648</v>
      </c>
      <c r="K956">
        <v>0.68588171635683648</v>
      </c>
      <c r="L956">
        <v>0.68588171635683648</v>
      </c>
    </row>
    <row r="957" spans="1:12">
      <c r="A957" t="s">
        <v>258</v>
      </c>
      <c r="B957" t="s">
        <v>272</v>
      </c>
      <c r="C957">
        <v>23031</v>
      </c>
      <c r="D957" t="s">
        <v>136</v>
      </c>
      <c r="E957">
        <v>590</v>
      </c>
      <c r="F957" t="s">
        <v>111</v>
      </c>
      <c r="G957" t="s">
        <v>131</v>
      </c>
      <c r="H957">
        <v>380</v>
      </c>
      <c r="I957">
        <v>0.1275415283478693</v>
      </c>
      <c r="J957">
        <v>5.1025182698056963E-3</v>
      </c>
      <c r="K957">
        <v>-0.11399476689849471</v>
      </c>
      <c r="L957">
        <v>0.53897282199647067</v>
      </c>
    </row>
    <row r="958" spans="1:12">
      <c r="A958" t="s">
        <v>258</v>
      </c>
      <c r="B958" t="s">
        <v>272</v>
      </c>
      <c r="C958">
        <v>23031</v>
      </c>
      <c r="D958" t="s">
        <v>136</v>
      </c>
      <c r="E958">
        <v>590</v>
      </c>
      <c r="F958" t="s">
        <v>111</v>
      </c>
      <c r="G958" t="s">
        <v>132</v>
      </c>
      <c r="H958">
        <v>1</v>
      </c>
      <c r="I958">
        <v>0.68588171635683648</v>
      </c>
      <c r="K958">
        <v>0.68588171635683648</v>
      </c>
      <c r="L958">
        <v>0.68588171635683648</v>
      </c>
    </row>
    <row r="959" spans="1:12">
      <c r="A959" t="s">
        <v>258</v>
      </c>
      <c r="B959" t="s">
        <v>272</v>
      </c>
      <c r="C959">
        <v>23031</v>
      </c>
      <c r="D959" t="s">
        <v>136</v>
      </c>
      <c r="E959">
        <v>590</v>
      </c>
      <c r="F959" t="s">
        <v>111</v>
      </c>
      <c r="G959" t="s">
        <v>133</v>
      </c>
      <c r="H959">
        <v>380</v>
      </c>
      <c r="I959">
        <v>0.1275415283478693</v>
      </c>
      <c r="J959">
        <v>5.1025182698056981E-3</v>
      </c>
      <c r="K959">
        <v>-0.11399476689849471</v>
      </c>
      <c r="L959">
        <v>0.53897282199647067</v>
      </c>
    </row>
    <row r="960" spans="1:12">
      <c r="A960" t="s">
        <v>258</v>
      </c>
      <c r="B960" t="s">
        <v>272</v>
      </c>
      <c r="C960">
        <v>23031</v>
      </c>
      <c r="D960" t="s">
        <v>136</v>
      </c>
      <c r="E960">
        <v>590</v>
      </c>
      <c r="F960" t="s">
        <v>111</v>
      </c>
      <c r="G960" t="s">
        <v>134</v>
      </c>
      <c r="H960">
        <v>1</v>
      </c>
      <c r="I960">
        <v>0.9432063848650174</v>
      </c>
      <c r="K960">
        <v>0.9432063848650174</v>
      </c>
      <c r="L960">
        <v>0.9432063848650174</v>
      </c>
    </row>
    <row r="961" spans="1:12">
      <c r="A961" t="s">
        <v>258</v>
      </c>
      <c r="B961" t="s">
        <v>272</v>
      </c>
      <c r="C961">
        <v>23031</v>
      </c>
      <c r="D961" t="s">
        <v>136</v>
      </c>
      <c r="E961">
        <v>590</v>
      </c>
      <c r="F961" t="s">
        <v>111</v>
      </c>
      <c r="G961" t="s">
        <v>135</v>
      </c>
      <c r="H961">
        <v>380</v>
      </c>
      <c r="I961">
        <v>0.23091530283543291</v>
      </c>
      <c r="J961">
        <v>9.0221501410965924E-3</v>
      </c>
      <c r="K961">
        <v>-1.591089269400436E-2</v>
      </c>
      <c r="L961">
        <v>0.98405421537001592</v>
      </c>
    </row>
    <row r="962" spans="1:12">
      <c r="A962" t="s">
        <v>258</v>
      </c>
      <c r="B962" t="s">
        <v>259</v>
      </c>
      <c r="C962">
        <v>23001</v>
      </c>
      <c r="D962" t="s">
        <v>136</v>
      </c>
      <c r="E962">
        <v>329</v>
      </c>
      <c r="F962" t="s">
        <v>137</v>
      </c>
      <c r="G962" t="s">
        <v>138</v>
      </c>
      <c r="H962">
        <v>1</v>
      </c>
      <c r="I962">
        <v>0.76064874805784233</v>
      </c>
      <c r="K962">
        <v>0.76064874805784233</v>
      </c>
      <c r="L962">
        <v>0.76064874805784233</v>
      </c>
    </row>
    <row r="963" spans="1:12">
      <c r="A963" t="s">
        <v>258</v>
      </c>
      <c r="B963" t="s">
        <v>259</v>
      </c>
      <c r="C963">
        <v>23001</v>
      </c>
      <c r="D963" t="s">
        <v>136</v>
      </c>
      <c r="E963">
        <v>329</v>
      </c>
      <c r="F963" t="s">
        <v>137</v>
      </c>
      <c r="G963" t="s">
        <v>139</v>
      </c>
      <c r="H963">
        <v>380</v>
      </c>
      <c r="I963">
        <v>0.44866148805387929</v>
      </c>
      <c r="J963">
        <v>1.2171210476639469E-2</v>
      </c>
      <c r="K963">
        <v>-8.7730181701885929E-3</v>
      </c>
      <c r="L963">
        <v>0.87123491212997473</v>
      </c>
    </row>
    <row r="964" spans="1:12">
      <c r="A964" t="s">
        <v>258</v>
      </c>
      <c r="B964" t="s">
        <v>259</v>
      </c>
      <c r="C964">
        <v>23001</v>
      </c>
      <c r="D964" t="s">
        <v>136</v>
      </c>
      <c r="E964">
        <v>329</v>
      </c>
      <c r="F964" t="s">
        <v>137</v>
      </c>
      <c r="G964" t="s">
        <v>140</v>
      </c>
      <c r="H964">
        <v>1</v>
      </c>
      <c r="I964">
        <v>0.54103531787852988</v>
      </c>
      <c r="K964">
        <v>0.54103531787852988</v>
      </c>
      <c r="L964">
        <v>0.54103531787852988</v>
      </c>
    </row>
    <row r="965" spans="1:12">
      <c r="A965" t="s">
        <v>258</v>
      </c>
      <c r="B965" t="s">
        <v>259</v>
      </c>
      <c r="C965">
        <v>23001</v>
      </c>
      <c r="D965" t="s">
        <v>136</v>
      </c>
      <c r="E965">
        <v>329</v>
      </c>
      <c r="F965" t="s">
        <v>137</v>
      </c>
      <c r="G965" t="s">
        <v>141</v>
      </c>
      <c r="H965">
        <v>380</v>
      </c>
      <c r="I965">
        <v>0.3120011387034391</v>
      </c>
      <c r="J965">
        <v>8.8705728744042263E-3</v>
      </c>
      <c r="K965">
        <v>-8.7730181701885929E-3</v>
      </c>
      <c r="L965">
        <v>0.64431478989452562</v>
      </c>
    </row>
    <row r="966" spans="1:12">
      <c r="A966" t="s">
        <v>258</v>
      </c>
      <c r="B966" t="s">
        <v>260</v>
      </c>
      <c r="C966">
        <v>23003</v>
      </c>
      <c r="D966" t="s">
        <v>136</v>
      </c>
      <c r="E966">
        <v>329</v>
      </c>
      <c r="F966" t="s">
        <v>137</v>
      </c>
      <c r="G966" t="s">
        <v>138</v>
      </c>
      <c r="H966">
        <v>1</v>
      </c>
      <c r="I966">
        <v>0.76064874805784233</v>
      </c>
      <c r="K966">
        <v>0.76064874805784233</v>
      </c>
      <c r="L966">
        <v>0.76064874805784233</v>
      </c>
    </row>
    <row r="967" spans="1:12">
      <c r="A967" t="s">
        <v>258</v>
      </c>
      <c r="B967" t="s">
        <v>260</v>
      </c>
      <c r="C967">
        <v>23003</v>
      </c>
      <c r="D967" t="s">
        <v>136</v>
      </c>
      <c r="E967">
        <v>329</v>
      </c>
      <c r="F967" t="s">
        <v>137</v>
      </c>
      <c r="G967" t="s">
        <v>139</v>
      </c>
      <c r="H967">
        <v>380</v>
      </c>
      <c r="I967">
        <v>0.44866148805387929</v>
      </c>
      <c r="J967">
        <v>1.2171210476639469E-2</v>
      </c>
      <c r="K967">
        <v>-8.7730181701885929E-3</v>
      </c>
      <c r="L967">
        <v>0.87123491212997473</v>
      </c>
    </row>
    <row r="968" spans="1:12">
      <c r="A968" t="s">
        <v>258</v>
      </c>
      <c r="B968" t="s">
        <v>260</v>
      </c>
      <c r="C968">
        <v>23003</v>
      </c>
      <c r="D968" t="s">
        <v>136</v>
      </c>
      <c r="E968">
        <v>329</v>
      </c>
      <c r="F968" t="s">
        <v>137</v>
      </c>
      <c r="G968" t="s">
        <v>140</v>
      </c>
      <c r="H968">
        <v>1</v>
      </c>
      <c r="I968">
        <v>0.54103531787852988</v>
      </c>
      <c r="K968">
        <v>0.54103531787852988</v>
      </c>
      <c r="L968">
        <v>0.54103531787852988</v>
      </c>
    </row>
    <row r="969" spans="1:12">
      <c r="A969" t="s">
        <v>258</v>
      </c>
      <c r="B969" t="s">
        <v>260</v>
      </c>
      <c r="C969">
        <v>23003</v>
      </c>
      <c r="D969" t="s">
        <v>136</v>
      </c>
      <c r="E969">
        <v>329</v>
      </c>
      <c r="F969" t="s">
        <v>137</v>
      </c>
      <c r="G969" t="s">
        <v>141</v>
      </c>
      <c r="H969">
        <v>380</v>
      </c>
      <c r="I969">
        <v>0.3120011387034391</v>
      </c>
      <c r="J969">
        <v>8.8705728744042263E-3</v>
      </c>
      <c r="K969">
        <v>-8.7730181701885929E-3</v>
      </c>
      <c r="L969">
        <v>0.64431478989452562</v>
      </c>
    </row>
    <row r="970" spans="1:12">
      <c r="A970" t="s">
        <v>258</v>
      </c>
      <c r="B970" t="s">
        <v>261</v>
      </c>
      <c r="C970">
        <v>23005</v>
      </c>
      <c r="D970" t="s">
        <v>136</v>
      </c>
      <c r="E970">
        <v>329</v>
      </c>
      <c r="F970" t="s">
        <v>137</v>
      </c>
      <c r="G970" t="s">
        <v>138</v>
      </c>
      <c r="H970">
        <v>1</v>
      </c>
      <c r="I970">
        <v>0.76064874805784233</v>
      </c>
      <c r="K970">
        <v>0.76064874805784233</v>
      </c>
      <c r="L970">
        <v>0.76064874805784233</v>
      </c>
    </row>
    <row r="971" spans="1:12">
      <c r="A971" t="s">
        <v>258</v>
      </c>
      <c r="B971" t="s">
        <v>261</v>
      </c>
      <c r="C971">
        <v>23005</v>
      </c>
      <c r="D971" t="s">
        <v>136</v>
      </c>
      <c r="E971">
        <v>329</v>
      </c>
      <c r="F971" t="s">
        <v>137</v>
      </c>
      <c r="G971" t="s">
        <v>139</v>
      </c>
      <c r="H971">
        <v>380</v>
      </c>
      <c r="I971">
        <v>0.44866148805387929</v>
      </c>
      <c r="J971">
        <v>1.2171210476639469E-2</v>
      </c>
      <c r="K971">
        <v>-8.7730181701885929E-3</v>
      </c>
      <c r="L971">
        <v>0.87123491212997473</v>
      </c>
    </row>
    <row r="972" spans="1:12">
      <c r="A972" t="s">
        <v>258</v>
      </c>
      <c r="B972" t="s">
        <v>261</v>
      </c>
      <c r="C972">
        <v>23005</v>
      </c>
      <c r="D972" t="s">
        <v>136</v>
      </c>
      <c r="E972">
        <v>329</v>
      </c>
      <c r="F972" t="s">
        <v>137</v>
      </c>
      <c r="G972" t="s">
        <v>140</v>
      </c>
      <c r="H972">
        <v>1</v>
      </c>
      <c r="I972">
        <v>0.54103531787852988</v>
      </c>
      <c r="K972">
        <v>0.54103531787852988</v>
      </c>
      <c r="L972">
        <v>0.54103531787852988</v>
      </c>
    </row>
    <row r="973" spans="1:12">
      <c r="A973" t="s">
        <v>258</v>
      </c>
      <c r="B973" t="s">
        <v>261</v>
      </c>
      <c r="C973">
        <v>23005</v>
      </c>
      <c r="D973" t="s">
        <v>136</v>
      </c>
      <c r="E973">
        <v>329</v>
      </c>
      <c r="F973" t="s">
        <v>137</v>
      </c>
      <c r="G973" t="s">
        <v>141</v>
      </c>
      <c r="H973">
        <v>380</v>
      </c>
      <c r="I973">
        <v>0.3120011387034391</v>
      </c>
      <c r="J973">
        <v>8.8705728744042263E-3</v>
      </c>
      <c r="K973">
        <v>-8.7730181701885929E-3</v>
      </c>
      <c r="L973">
        <v>0.64431478989452562</v>
      </c>
    </row>
    <row r="974" spans="1:12">
      <c r="A974" t="s">
        <v>258</v>
      </c>
      <c r="B974" t="s">
        <v>262</v>
      </c>
      <c r="C974">
        <v>23007</v>
      </c>
      <c r="D974" t="s">
        <v>136</v>
      </c>
      <c r="E974">
        <v>329</v>
      </c>
      <c r="F974" t="s">
        <v>137</v>
      </c>
      <c r="G974" t="s">
        <v>138</v>
      </c>
      <c r="H974">
        <v>1</v>
      </c>
      <c r="I974">
        <v>0.76064874805784233</v>
      </c>
      <c r="K974">
        <v>0.76064874805784233</v>
      </c>
      <c r="L974">
        <v>0.76064874805784233</v>
      </c>
    </row>
    <row r="975" spans="1:12">
      <c r="A975" t="s">
        <v>258</v>
      </c>
      <c r="B975" t="s">
        <v>262</v>
      </c>
      <c r="C975">
        <v>23007</v>
      </c>
      <c r="D975" t="s">
        <v>136</v>
      </c>
      <c r="E975">
        <v>329</v>
      </c>
      <c r="F975" t="s">
        <v>137</v>
      </c>
      <c r="G975" t="s">
        <v>139</v>
      </c>
      <c r="H975">
        <v>380</v>
      </c>
      <c r="I975">
        <v>0.44866148805387929</v>
      </c>
      <c r="J975">
        <v>1.2171210476639469E-2</v>
      </c>
      <c r="K975">
        <v>-8.7730181701885929E-3</v>
      </c>
      <c r="L975">
        <v>0.87123491212997473</v>
      </c>
    </row>
    <row r="976" spans="1:12">
      <c r="A976" t="s">
        <v>258</v>
      </c>
      <c r="B976" t="s">
        <v>262</v>
      </c>
      <c r="C976">
        <v>23007</v>
      </c>
      <c r="D976" t="s">
        <v>136</v>
      </c>
      <c r="E976">
        <v>329</v>
      </c>
      <c r="F976" t="s">
        <v>137</v>
      </c>
      <c r="G976" t="s">
        <v>140</v>
      </c>
      <c r="H976">
        <v>1</v>
      </c>
      <c r="I976">
        <v>0.54103531787852988</v>
      </c>
      <c r="K976">
        <v>0.54103531787852988</v>
      </c>
      <c r="L976">
        <v>0.54103531787852988</v>
      </c>
    </row>
    <row r="977" spans="1:12">
      <c r="A977" t="s">
        <v>258</v>
      </c>
      <c r="B977" t="s">
        <v>262</v>
      </c>
      <c r="C977">
        <v>23007</v>
      </c>
      <c r="D977" t="s">
        <v>136</v>
      </c>
      <c r="E977">
        <v>329</v>
      </c>
      <c r="F977" t="s">
        <v>137</v>
      </c>
      <c r="G977" t="s">
        <v>141</v>
      </c>
      <c r="H977">
        <v>380</v>
      </c>
      <c r="I977">
        <v>0.3120011387034391</v>
      </c>
      <c r="J977">
        <v>8.8705728744042263E-3</v>
      </c>
      <c r="K977">
        <v>-8.7730181701885929E-3</v>
      </c>
      <c r="L977">
        <v>0.64431478989452562</v>
      </c>
    </row>
    <row r="978" spans="1:12">
      <c r="A978" t="s">
        <v>258</v>
      </c>
      <c r="B978" t="s">
        <v>263</v>
      </c>
      <c r="C978">
        <v>23009</v>
      </c>
      <c r="D978" t="s">
        <v>136</v>
      </c>
      <c r="E978">
        <v>329</v>
      </c>
      <c r="F978" t="s">
        <v>137</v>
      </c>
      <c r="G978" t="s">
        <v>138</v>
      </c>
      <c r="H978">
        <v>1</v>
      </c>
      <c r="I978">
        <v>0.76064874805784233</v>
      </c>
      <c r="K978">
        <v>0.76064874805784233</v>
      </c>
      <c r="L978">
        <v>0.76064874805784233</v>
      </c>
    </row>
    <row r="979" spans="1:12">
      <c r="A979" t="s">
        <v>258</v>
      </c>
      <c r="B979" t="s">
        <v>263</v>
      </c>
      <c r="C979">
        <v>23009</v>
      </c>
      <c r="D979" t="s">
        <v>136</v>
      </c>
      <c r="E979">
        <v>329</v>
      </c>
      <c r="F979" t="s">
        <v>137</v>
      </c>
      <c r="G979" t="s">
        <v>139</v>
      </c>
      <c r="H979">
        <v>380</v>
      </c>
      <c r="I979">
        <v>0.44866148805387929</v>
      </c>
      <c r="J979">
        <v>1.2171210476639469E-2</v>
      </c>
      <c r="K979">
        <v>-8.7730181701885929E-3</v>
      </c>
      <c r="L979">
        <v>0.87123491212997473</v>
      </c>
    </row>
    <row r="980" spans="1:12">
      <c r="A980" t="s">
        <v>258</v>
      </c>
      <c r="B980" t="s">
        <v>263</v>
      </c>
      <c r="C980">
        <v>23009</v>
      </c>
      <c r="D980" t="s">
        <v>136</v>
      </c>
      <c r="E980">
        <v>329</v>
      </c>
      <c r="F980" t="s">
        <v>137</v>
      </c>
      <c r="G980" t="s">
        <v>140</v>
      </c>
      <c r="H980">
        <v>1</v>
      </c>
      <c r="I980">
        <v>0.54103531787852988</v>
      </c>
      <c r="K980">
        <v>0.54103531787852988</v>
      </c>
      <c r="L980">
        <v>0.54103531787852988</v>
      </c>
    </row>
    <row r="981" spans="1:12">
      <c r="A981" t="s">
        <v>258</v>
      </c>
      <c r="B981" t="s">
        <v>263</v>
      </c>
      <c r="C981">
        <v>23009</v>
      </c>
      <c r="D981" t="s">
        <v>136</v>
      </c>
      <c r="E981">
        <v>329</v>
      </c>
      <c r="F981" t="s">
        <v>137</v>
      </c>
      <c r="G981" t="s">
        <v>141</v>
      </c>
      <c r="H981">
        <v>380</v>
      </c>
      <c r="I981">
        <v>0.3120011387034391</v>
      </c>
      <c r="J981">
        <v>8.8705728744042263E-3</v>
      </c>
      <c r="K981">
        <v>-8.7730181701885929E-3</v>
      </c>
      <c r="L981">
        <v>0.64431478989452562</v>
      </c>
    </row>
    <row r="982" spans="1:12">
      <c r="A982" t="s">
        <v>258</v>
      </c>
      <c r="B982" t="s">
        <v>264</v>
      </c>
      <c r="C982">
        <v>23011</v>
      </c>
      <c r="D982" t="s">
        <v>136</v>
      </c>
      <c r="E982">
        <v>329</v>
      </c>
      <c r="F982" t="s">
        <v>137</v>
      </c>
      <c r="G982" t="s">
        <v>138</v>
      </c>
      <c r="H982">
        <v>1</v>
      </c>
      <c r="I982">
        <v>0.76064874805784233</v>
      </c>
      <c r="K982">
        <v>0.76064874805784233</v>
      </c>
      <c r="L982">
        <v>0.76064874805784233</v>
      </c>
    </row>
    <row r="983" spans="1:12">
      <c r="A983" t="s">
        <v>258</v>
      </c>
      <c r="B983" t="s">
        <v>264</v>
      </c>
      <c r="C983">
        <v>23011</v>
      </c>
      <c r="D983" t="s">
        <v>136</v>
      </c>
      <c r="E983">
        <v>329</v>
      </c>
      <c r="F983" t="s">
        <v>137</v>
      </c>
      <c r="G983" t="s">
        <v>139</v>
      </c>
      <c r="H983">
        <v>380</v>
      </c>
      <c r="I983">
        <v>0.44866148805387929</v>
      </c>
      <c r="J983">
        <v>1.2171210476639469E-2</v>
      </c>
      <c r="K983">
        <v>-8.7730181701885929E-3</v>
      </c>
      <c r="L983">
        <v>0.87123491212997473</v>
      </c>
    </row>
    <row r="984" spans="1:12">
      <c r="A984" t="s">
        <v>258</v>
      </c>
      <c r="B984" t="s">
        <v>264</v>
      </c>
      <c r="C984">
        <v>23011</v>
      </c>
      <c r="D984" t="s">
        <v>136</v>
      </c>
      <c r="E984">
        <v>329</v>
      </c>
      <c r="F984" t="s">
        <v>137</v>
      </c>
      <c r="G984" t="s">
        <v>140</v>
      </c>
      <c r="H984">
        <v>1</v>
      </c>
      <c r="I984">
        <v>0.54103531787852988</v>
      </c>
      <c r="K984">
        <v>0.54103531787852988</v>
      </c>
      <c r="L984">
        <v>0.54103531787852988</v>
      </c>
    </row>
    <row r="985" spans="1:12">
      <c r="A985" t="s">
        <v>258</v>
      </c>
      <c r="B985" t="s">
        <v>264</v>
      </c>
      <c r="C985">
        <v>23011</v>
      </c>
      <c r="D985" t="s">
        <v>136</v>
      </c>
      <c r="E985">
        <v>329</v>
      </c>
      <c r="F985" t="s">
        <v>137</v>
      </c>
      <c r="G985" t="s">
        <v>141</v>
      </c>
      <c r="H985">
        <v>380</v>
      </c>
      <c r="I985">
        <v>0.3120011387034391</v>
      </c>
      <c r="J985">
        <v>8.8705728744042263E-3</v>
      </c>
      <c r="K985">
        <v>-8.7730181701885929E-3</v>
      </c>
      <c r="L985">
        <v>0.64431478989452562</v>
      </c>
    </row>
    <row r="986" spans="1:12">
      <c r="A986" t="s">
        <v>258</v>
      </c>
      <c r="B986" t="s">
        <v>265</v>
      </c>
      <c r="C986">
        <v>23013</v>
      </c>
      <c r="D986" t="s">
        <v>136</v>
      </c>
      <c r="E986">
        <v>329</v>
      </c>
      <c r="F986" t="s">
        <v>137</v>
      </c>
      <c r="G986" t="s">
        <v>138</v>
      </c>
      <c r="H986">
        <v>1</v>
      </c>
      <c r="I986">
        <v>0.76064874805784233</v>
      </c>
      <c r="K986">
        <v>0.76064874805784233</v>
      </c>
      <c r="L986">
        <v>0.76064874805784233</v>
      </c>
    </row>
    <row r="987" spans="1:12">
      <c r="A987" t="s">
        <v>258</v>
      </c>
      <c r="B987" t="s">
        <v>265</v>
      </c>
      <c r="C987">
        <v>23013</v>
      </c>
      <c r="D987" t="s">
        <v>136</v>
      </c>
      <c r="E987">
        <v>329</v>
      </c>
      <c r="F987" t="s">
        <v>137</v>
      </c>
      <c r="G987" t="s">
        <v>139</v>
      </c>
      <c r="H987">
        <v>380</v>
      </c>
      <c r="I987">
        <v>0.44866148805387929</v>
      </c>
      <c r="J987">
        <v>1.2171210476639469E-2</v>
      </c>
      <c r="K987">
        <v>-8.7730181701885929E-3</v>
      </c>
      <c r="L987">
        <v>0.87123491212997473</v>
      </c>
    </row>
    <row r="988" spans="1:12">
      <c r="A988" t="s">
        <v>258</v>
      </c>
      <c r="B988" t="s">
        <v>265</v>
      </c>
      <c r="C988">
        <v>23013</v>
      </c>
      <c r="D988" t="s">
        <v>136</v>
      </c>
      <c r="E988">
        <v>329</v>
      </c>
      <c r="F988" t="s">
        <v>137</v>
      </c>
      <c r="G988" t="s">
        <v>140</v>
      </c>
      <c r="H988">
        <v>1</v>
      </c>
      <c r="I988">
        <v>0.54103531787852988</v>
      </c>
      <c r="K988">
        <v>0.54103531787852988</v>
      </c>
      <c r="L988">
        <v>0.54103531787852988</v>
      </c>
    </row>
    <row r="989" spans="1:12">
      <c r="A989" t="s">
        <v>258</v>
      </c>
      <c r="B989" t="s">
        <v>265</v>
      </c>
      <c r="C989">
        <v>23013</v>
      </c>
      <c r="D989" t="s">
        <v>136</v>
      </c>
      <c r="E989">
        <v>329</v>
      </c>
      <c r="F989" t="s">
        <v>137</v>
      </c>
      <c r="G989" t="s">
        <v>141</v>
      </c>
      <c r="H989">
        <v>380</v>
      </c>
      <c r="I989">
        <v>0.3120011387034391</v>
      </c>
      <c r="J989">
        <v>8.8705728744042263E-3</v>
      </c>
      <c r="K989">
        <v>-8.7730181701885929E-3</v>
      </c>
      <c r="L989">
        <v>0.64431478989452562</v>
      </c>
    </row>
    <row r="990" spans="1:12">
      <c r="A990" t="s">
        <v>258</v>
      </c>
      <c r="B990" t="s">
        <v>266</v>
      </c>
      <c r="C990">
        <v>23015</v>
      </c>
      <c r="D990" t="s">
        <v>136</v>
      </c>
      <c r="E990">
        <v>329</v>
      </c>
      <c r="F990" t="s">
        <v>137</v>
      </c>
      <c r="G990" t="s">
        <v>138</v>
      </c>
      <c r="H990">
        <v>1</v>
      </c>
      <c r="I990">
        <v>0.76064874805784233</v>
      </c>
      <c r="K990">
        <v>0.76064874805784233</v>
      </c>
      <c r="L990">
        <v>0.76064874805784233</v>
      </c>
    </row>
    <row r="991" spans="1:12">
      <c r="A991" t="s">
        <v>258</v>
      </c>
      <c r="B991" t="s">
        <v>266</v>
      </c>
      <c r="C991">
        <v>23015</v>
      </c>
      <c r="D991" t="s">
        <v>136</v>
      </c>
      <c r="E991">
        <v>329</v>
      </c>
      <c r="F991" t="s">
        <v>137</v>
      </c>
      <c r="G991" t="s">
        <v>139</v>
      </c>
      <c r="H991">
        <v>380</v>
      </c>
      <c r="I991">
        <v>0.44866148805387929</v>
      </c>
      <c r="J991">
        <v>1.2171210476639469E-2</v>
      </c>
      <c r="K991">
        <v>-8.7730181701885929E-3</v>
      </c>
      <c r="L991">
        <v>0.87123491212997473</v>
      </c>
    </row>
    <row r="992" spans="1:12">
      <c r="A992" t="s">
        <v>258</v>
      </c>
      <c r="B992" t="s">
        <v>266</v>
      </c>
      <c r="C992">
        <v>23015</v>
      </c>
      <c r="D992" t="s">
        <v>136</v>
      </c>
      <c r="E992">
        <v>329</v>
      </c>
      <c r="F992" t="s">
        <v>137</v>
      </c>
      <c r="G992" t="s">
        <v>140</v>
      </c>
      <c r="H992">
        <v>1</v>
      </c>
      <c r="I992">
        <v>0.54103531787852988</v>
      </c>
      <c r="K992">
        <v>0.54103531787852988</v>
      </c>
      <c r="L992">
        <v>0.54103531787852988</v>
      </c>
    </row>
    <row r="993" spans="1:12">
      <c r="A993" t="s">
        <v>258</v>
      </c>
      <c r="B993" t="s">
        <v>266</v>
      </c>
      <c r="C993">
        <v>23015</v>
      </c>
      <c r="D993" t="s">
        <v>136</v>
      </c>
      <c r="E993">
        <v>329</v>
      </c>
      <c r="F993" t="s">
        <v>137</v>
      </c>
      <c r="G993" t="s">
        <v>141</v>
      </c>
      <c r="H993">
        <v>380</v>
      </c>
      <c r="I993">
        <v>0.3120011387034391</v>
      </c>
      <c r="J993">
        <v>8.8705728744042263E-3</v>
      </c>
      <c r="K993">
        <v>-8.7730181701885929E-3</v>
      </c>
      <c r="L993">
        <v>0.64431478989452562</v>
      </c>
    </row>
    <row r="994" spans="1:12">
      <c r="A994" t="s">
        <v>258</v>
      </c>
      <c r="B994" t="s">
        <v>267</v>
      </c>
      <c r="C994">
        <v>23017</v>
      </c>
      <c r="D994" t="s">
        <v>136</v>
      </c>
      <c r="E994">
        <v>329</v>
      </c>
      <c r="F994" t="s">
        <v>137</v>
      </c>
      <c r="G994" t="s">
        <v>138</v>
      </c>
      <c r="H994">
        <v>1</v>
      </c>
      <c r="I994">
        <v>0.76064874805784233</v>
      </c>
      <c r="K994">
        <v>0.76064874805784233</v>
      </c>
      <c r="L994">
        <v>0.76064874805784233</v>
      </c>
    </row>
    <row r="995" spans="1:12">
      <c r="A995" t="s">
        <v>258</v>
      </c>
      <c r="B995" t="s">
        <v>267</v>
      </c>
      <c r="C995">
        <v>23017</v>
      </c>
      <c r="D995" t="s">
        <v>136</v>
      </c>
      <c r="E995">
        <v>329</v>
      </c>
      <c r="F995" t="s">
        <v>137</v>
      </c>
      <c r="G995" t="s">
        <v>139</v>
      </c>
      <c r="H995">
        <v>380</v>
      </c>
      <c r="I995">
        <v>0.44866148805387929</v>
      </c>
      <c r="J995">
        <v>1.2171210476639469E-2</v>
      </c>
      <c r="K995">
        <v>-8.7730181701885929E-3</v>
      </c>
      <c r="L995">
        <v>0.87123491212997473</v>
      </c>
    </row>
    <row r="996" spans="1:12">
      <c r="A996" t="s">
        <v>258</v>
      </c>
      <c r="B996" t="s">
        <v>267</v>
      </c>
      <c r="C996">
        <v>23017</v>
      </c>
      <c r="D996" t="s">
        <v>136</v>
      </c>
      <c r="E996">
        <v>329</v>
      </c>
      <c r="F996" t="s">
        <v>137</v>
      </c>
      <c r="G996" t="s">
        <v>140</v>
      </c>
      <c r="H996">
        <v>1</v>
      </c>
      <c r="I996">
        <v>0.54103531787852988</v>
      </c>
      <c r="K996">
        <v>0.54103531787852988</v>
      </c>
      <c r="L996">
        <v>0.54103531787852988</v>
      </c>
    </row>
    <row r="997" spans="1:12">
      <c r="A997" t="s">
        <v>258</v>
      </c>
      <c r="B997" t="s">
        <v>267</v>
      </c>
      <c r="C997">
        <v>23017</v>
      </c>
      <c r="D997" t="s">
        <v>136</v>
      </c>
      <c r="E997">
        <v>329</v>
      </c>
      <c r="F997" t="s">
        <v>137</v>
      </c>
      <c r="G997" t="s">
        <v>141</v>
      </c>
      <c r="H997">
        <v>380</v>
      </c>
      <c r="I997">
        <v>0.3120011387034391</v>
      </c>
      <c r="J997">
        <v>8.8705728744042263E-3</v>
      </c>
      <c r="K997">
        <v>-8.7730181701885929E-3</v>
      </c>
      <c r="L997">
        <v>0.64431478989452562</v>
      </c>
    </row>
    <row r="998" spans="1:12">
      <c r="A998" t="s">
        <v>258</v>
      </c>
      <c r="B998" t="s">
        <v>268</v>
      </c>
      <c r="C998">
        <v>23019</v>
      </c>
      <c r="D998" t="s">
        <v>136</v>
      </c>
      <c r="E998">
        <v>329</v>
      </c>
      <c r="F998" t="s">
        <v>137</v>
      </c>
      <c r="G998" t="s">
        <v>138</v>
      </c>
      <c r="H998">
        <v>1</v>
      </c>
      <c r="I998">
        <v>0.76064874805784233</v>
      </c>
      <c r="K998">
        <v>0.76064874805784233</v>
      </c>
      <c r="L998">
        <v>0.76064874805784233</v>
      </c>
    </row>
    <row r="999" spans="1:12">
      <c r="A999" t="s">
        <v>258</v>
      </c>
      <c r="B999" t="s">
        <v>268</v>
      </c>
      <c r="C999">
        <v>23019</v>
      </c>
      <c r="D999" t="s">
        <v>136</v>
      </c>
      <c r="E999">
        <v>329</v>
      </c>
      <c r="F999" t="s">
        <v>137</v>
      </c>
      <c r="G999" t="s">
        <v>139</v>
      </c>
      <c r="H999">
        <v>380</v>
      </c>
      <c r="I999">
        <v>0.44866148805387929</v>
      </c>
      <c r="J999">
        <v>1.2171210476639469E-2</v>
      </c>
      <c r="K999">
        <v>-8.7730181701885929E-3</v>
      </c>
      <c r="L999">
        <v>0.87123491212997473</v>
      </c>
    </row>
    <row r="1000" spans="1:12">
      <c r="A1000" t="s">
        <v>258</v>
      </c>
      <c r="B1000" t="s">
        <v>268</v>
      </c>
      <c r="C1000">
        <v>23019</v>
      </c>
      <c r="D1000" t="s">
        <v>136</v>
      </c>
      <c r="E1000">
        <v>329</v>
      </c>
      <c r="F1000" t="s">
        <v>137</v>
      </c>
      <c r="G1000" t="s">
        <v>140</v>
      </c>
      <c r="H1000">
        <v>1</v>
      </c>
      <c r="I1000">
        <v>0.54103531787852988</v>
      </c>
      <c r="K1000">
        <v>0.54103531787852988</v>
      </c>
      <c r="L1000">
        <v>0.54103531787852988</v>
      </c>
    </row>
    <row r="1001" spans="1:12">
      <c r="A1001" t="s">
        <v>258</v>
      </c>
      <c r="B1001" t="s">
        <v>268</v>
      </c>
      <c r="C1001">
        <v>23019</v>
      </c>
      <c r="D1001" t="s">
        <v>136</v>
      </c>
      <c r="E1001">
        <v>329</v>
      </c>
      <c r="F1001" t="s">
        <v>137</v>
      </c>
      <c r="G1001" t="s">
        <v>141</v>
      </c>
      <c r="H1001">
        <v>380</v>
      </c>
      <c r="I1001">
        <v>0.3120011387034391</v>
      </c>
      <c r="J1001">
        <v>8.8705728744042263E-3</v>
      </c>
      <c r="K1001">
        <v>-8.7730181701885929E-3</v>
      </c>
      <c r="L1001">
        <v>0.64431478989452562</v>
      </c>
    </row>
    <row r="1002" spans="1:12">
      <c r="A1002" t="s">
        <v>258</v>
      </c>
      <c r="B1002" t="s">
        <v>269</v>
      </c>
      <c r="C1002">
        <v>23021</v>
      </c>
      <c r="D1002" t="s">
        <v>136</v>
      </c>
      <c r="E1002">
        <v>329</v>
      </c>
      <c r="F1002" t="s">
        <v>137</v>
      </c>
      <c r="G1002" t="s">
        <v>138</v>
      </c>
      <c r="H1002">
        <v>1</v>
      </c>
      <c r="I1002">
        <v>0.76064874805784233</v>
      </c>
      <c r="K1002">
        <v>0.76064874805784233</v>
      </c>
      <c r="L1002">
        <v>0.76064874805784233</v>
      </c>
    </row>
    <row r="1003" spans="1:12">
      <c r="A1003" t="s">
        <v>258</v>
      </c>
      <c r="B1003" t="s">
        <v>269</v>
      </c>
      <c r="C1003">
        <v>23021</v>
      </c>
      <c r="D1003" t="s">
        <v>136</v>
      </c>
      <c r="E1003">
        <v>329</v>
      </c>
      <c r="F1003" t="s">
        <v>137</v>
      </c>
      <c r="G1003" t="s">
        <v>139</v>
      </c>
      <c r="H1003">
        <v>380</v>
      </c>
      <c r="I1003">
        <v>0.44866148805387929</v>
      </c>
      <c r="J1003">
        <v>1.2171210476639469E-2</v>
      </c>
      <c r="K1003">
        <v>-8.7730181701885929E-3</v>
      </c>
      <c r="L1003">
        <v>0.87123491212997473</v>
      </c>
    </row>
    <row r="1004" spans="1:12">
      <c r="A1004" t="s">
        <v>258</v>
      </c>
      <c r="B1004" t="s">
        <v>269</v>
      </c>
      <c r="C1004">
        <v>23021</v>
      </c>
      <c r="D1004" t="s">
        <v>136</v>
      </c>
      <c r="E1004">
        <v>329</v>
      </c>
      <c r="F1004" t="s">
        <v>137</v>
      </c>
      <c r="G1004" t="s">
        <v>140</v>
      </c>
      <c r="H1004">
        <v>1</v>
      </c>
      <c r="I1004">
        <v>0.54103531787852988</v>
      </c>
      <c r="K1004">
        <v>0.54103531787852988</v>
      </c>
      <c r="L1004">
        <v>0.54103531787852988</v>
      </c>
    </row>
    <row r="1005" spans="1:12">
      <c r="A1005" t="s">
        <v>258</v>
      </c>
      <c r="B1005" t="s">
        <v>269</v>
      </c>
      <c r="C1005">
        <v>23021</v>
      </c>
      <c r="D1005" t="s">
        <v>136</v>
      </c>
      <c r="E1005">
        <v>329</v>
      </c>
      <c r="F1005" t="s">
        <v>137</v>
      </c>
      <c r="G1005" t="s">
        <v>141</v>
      </c>
      <c r="H1005">
        <v>380</v>
      </c>
      <c r="I1005">
        <v>0.3120011387034391</v>
      </c>
      <c r="J1005">
        <v>8.8705728744042263E-3</v>
      </c>
      <c r="K1005">
        <v>-8.7730181701885929E-3</v>
      </c>
      <c r="L1005">
        <v>0.64431478989452562</v>
      </c>
    </row>
    <row r="1006" spans="1:12">
      <c r="A1006" t="s">
        <v>258</v>
      </c>
      <c r="B1006" t="s">
        <v>270</v>
      </c>
      <c r="C1006">
        <v>23023</v>
      </c>
      <c r="D1006" t="s">
        <v>136</v>
      </c>
      <c r="E1006">
        <v>329</v>
      </c>
      <c r="F1006" t="s">
        <v>137</v>
      </c>
      <c r="G1006" t="s">
        <v>138</v>
      </c>
      <c r="H1006">
        <v>1</v>
      </c>
      <c r="I1006">
        <v>0.76064874805784233</v>
      </c>
      <c r="K1006">
        <v>0.76064874805784233</v>
      </c>
      <c r="L1006">
        <v>0.76064874805784233</v>
      </c>
    </row>
    <row r="1007" spans="1:12">
      <c r="A1007" t="s">
        <v>258</v>
      </c>
      <c r="B1007" t="s">
        <v>270</v>
      </c>
      <c r="C1007">
        <v>23023</v>
      </c>
      <c r="D1007" t="s">
        <v>136</v>
      </c>
      <c r="E1007">
        <v>329</v>
      </c>
      <c r="F1007" t="s">
        <v>137</v>
      </c>
      <c r="G1007" t="s">
        <v>139</v>
      </c>
      <c r="H1007">
        <v>380</v>
      </c>
      <c r="I1007">
        <v>0.44866148805387929</v>
      </c>
      <c r="J1007">
        <v>1.2171210476639469E-2</v>
      </c>
      <c r="K1007">
        <v>-8.7730181701885929E-3</v>
      </c>
      <c r="L1007">
        <v>0.87123491212997473</v>
      </c>
    </row>
    <row r="1008" spans="1:12">
      <c r="A1008" t="s">
        <v>258</v>
      </c>
      <c r="B1008" t="s">
        <v>270</v>
      </c>
      <c r="C1008">
        <v>23023</v>
      </c>
      <c r="D1008" t="s">
        <v>136</v>
      </c>
      <c r="E1008">
        <v>329</v>
      </c>
      <c r="F1008" t="s">
        <v>137</v>
      </c>
      <c r="G1008" t="s">
        <v>140</v>
      </c>
      <c r="H1008">
        <v>1</v>
      </c>
      <c r="I1008">
        <v>0.54103531787852988</v>
      </c>
      <c r="K1008">
        <v>0.54103531787852988</v>
      </c>
      <c r="L1008">
        <v>0.54103531787852988</v>
      </c>
    </row>
    <row r="1009" spans="1:12">
      <c r="A1009" t="s">
        <v>258</v>
      </c>
      <c r="B1009" t="s">
        <v>270</v>
      </c>
      <c r="C1009">
        <v>23023</v>
      </c>
      <c r="D1009" t="s">
        <v>136</v>
      </c>
      <c r="E1009">
        <v>329</v>
      </c>
      <c r="F1009" t="s">
        <v>137</v>
      </c>
      <c r="G1009" t="s">
        <v>141</v>
      </c>
      <c r="H1009">
        <v>380</v>
      </c>
      <c r="I1009">
        <v>0.3120011387034391</v>
      </c>
      <c r="J1009">
        <v>8.8705728744042263E-3</v>
      </c>
      <c r="K1009">
        <v>-8.7730181701885929E-3</v>
      </c>
      <c r="L1009">
        <v>0.64431478989452562</v>
      </c>
    </row>
    <row r="1010" spans="1:12">
      <c r="A1010" t="s">
        <v>258</v>
      </c>
      <c r="B1010" t="s">
        <v>257</v>
      </c>
      <c r="C1010">
        <v>23025</v>
      </c>
      <c r="D1010" t="s">
        <v>136</v>
      </c>
      <c r="E1010">
        <v>329</v>
      </c>
      <c r="F1010" t="s">
        <v>137</v>
      </c>
      <c r="G1010" t="s">
        <v>138</v>
      </c>
      <c r="H1010">
        <v>1</v>
      </c>
      <c r="I1010">
        <v>0.76064874805784233</v>
      </c>
      <c r="K1010">
        <v>0.76064874805784233</v>
      </c>
      <c r="L1010">
        <v>0.76064874805784233</v>
      </c>
    </row>
    <row r="1011" spans="1:12">
      <c r="A1011" t="s">
        <v>258</v>
      </c>
      <c r="B1011" t="s">
        <v>257</v>
      </c>
      <c r="C1011">
        <v>23025</v>
      </c>
      <c r="D1011" t="s">
        <v>136</v>
      </c>
      <c r="E1011">
        <v>329</v>
      </c>
      <c r="F1011" t="s">
        <v>137</v>
      </c>
      <c r="G1011" t="s">
        <v>139</v>
      </c>
      <c r="H1011">
        <v>380</v>
      </c>
      <c r="I1011">
        <v>0.44866148805387929</v>
      </c>
      <c r="J1011">
        <v>1.2171210476639469E-2</v>
      </c>
      <c r="K1011">
        <v>-8.7730181701885929E-3</v>
      </c>
      <c r="L1011">
        <v>0.87123491212997473</v>
      </c>
    </row>
    <row r="1012" spans="1:12">
      <c r="A1012" t="s">
        <v>258</v>
      </c>
      <c r="B1012" t="s">
        <v>257</v>
      </c>
      <c r="C1012">
        <v>23025</v>
      </c>
      <c r="D1012" t="s">
        <v>136</v>
      </c>
      <c r="E1012">
        <v>329</v>
      </c>
      <c r="F1012" t="s">
        <v>137</v>
      </c>
      <c r="G1012" t="s">
        <v>140</v>
      </c>
      <c r="H1012">
        <v>1</v>
      </c>
      <c r="I1012">
        <v>0.54103531787852988</v>
      </c>
      <c r="K1012">
        <v>0.54103531787852988</v>
      </c>
      <c r="L1012">
        <v>0.54103531787852988</v>
      </c>
    </row>
    <row r="1013" spans="1:12">
      <c r="A1013" t="s">
        <v>258</v>
      </c>
      <c r="B1013" t="s">
        <v>257</v>
      </c>
      <c r="C1013">
        <v>23025</v>
      </c>
      <c r="D1013" t="s">
        <v>136</v>
      </c>
      <c r="E1013">
        <v>329</v>
      </c>
      <c r="F1013" t="s">
        <v>137</v>
      </c>
      <c r="G1013" t="s">
        <v>141</v>
      </c>
      <c r="H1013">
        <v>380</v>
      </c>
      <c r="I1013">
        <v>0.3120011387034391</v>
      </c>
      <c r="J1013">
        <v>8.8705728744042263E-3</v>
      </c>
      <c r="K1013">
        <v>-8.7730181701885929E-3</v>
      </c>
      <c r="L1013">
        <v>0.64431478989452562</v>
      </c>
    </row>
    <row r="1014" spans="1:12">
      <c r="A1014" t="s">
        <v>258</v>
      </c>
      <c r="B1014" t="s">
        <v>271</v>
      </c>
      <c r="C1014">
        <v>23027</v>
      </c>
      <c r="D1014" t="s">
        <v>136</v>
      </c>
      <c r="E1014">
        <v>329</v>
      </c>
      <c r="F1014" t="s">
        <v>137</v>
      </c>
      <c r="G1014" t="s">
        <v>138</v>
      </c>
      <c r="H1014">
        <v>1</v>
      </c>
      <c r="I1014">
        <v>0.76064874805784233</v>
      </c>
      <c r="K1014">
        <v>0.76064874805784233</v>
      </c>
      <c r="L1014">
        <v>0.76064874805784233</v>
      </c>
    </row>
    <row r="1015" spans="1:12">
      <c r="A1015" t="s">
        <v>258</v>
      </c>
      <c r="B1015" t="s">
        <v>271</v>
      </c>
      <c r="C1015">
        <v>23027</v>
      </c>
      <c r="D1015" t="s">
        <v>136</v>
      </c>
      <c r="E1015">
        <v>329</v>
      </c>
      <c r="F1015" t="s">
        <v>137</v>
      </c>
      <c r="G1015" t="s">
        <v>139</v>
      </c>
      <c r="H1015">
        <v>380</v>
      </c>
      <c r="I1015">
        <v>0.44866148805387929</v>
      </c>
      <c r="J1015">
        <v>1.2171210476639469E-2</v>
      </c>
      <c r="K1015">
        <v>-8.7730181701885929E-3</v>
      </c>
      <c r="L1015">
        <v>0.87123491212997473</v>
      </c>
    </row>
    <row r="1016" spans="1:12">
      <c r="A1016" t="s">
        <v>258</v>
      </c>
      <c r="B1016" t="s">
        <v>271</v>
      </c>
      <c r="C1016">
        <v>23027</v>
      </c>
      <c r="D1016" t="s">
        <v>136</v>
      </c>
      <c r="E1016">
        <v>329</v>
      </c>
      <c r="F1016" t="s">
        <v>137</v>
      </c>
      <c r="G1016" t="s">
        <v>140</v>
      </c>
      <c r="H1016">
        <v>1</v>
      </c>
      <c r="I1016">
        <v>0.54103531787852988</v>
      </c>
      <c r="K1016">
        <v>0.54103531787852988</v>
      </c>
      <c r="L1016">
        <v>0.54103531787852988</v>
      </c>
    </row>
    <row r="1017" spans="1:12">
      <c r="A1017" t="s">
        <v>258</v>
      </c>
      <c r="B1017" t="s">
        <v>271</v>
      </c>
      <c r="C1017">
        <v>23027</v>
      </c>
      <c r="D1017" t="s">
        <v>136</v>
      </c>
      <c r="E1017">
        <v>329</v>
      </c>
      <c r="F1017" t="s">
        <v>137</v>
      </c>
      <c r="G1017" t="s">
        <v>141</v>
      </c>
      <c r="H1017">
        <v>380</v>
      </c>
      <c r="I1017">
        <v>0.3120011387034391</v>
      </c>
      <c r="J1017">
        <v>8.8705728744042263E-3</v>
      </c>
      <c r="K1017">
        <v>-8.7730181701885929E-3</v>
      </c>
      <c r="L1017">
        <v>0.64431478989452562</v>
      </c>
    </row>
    <row r="1018" spans="1:12">
      <c r="A1018" t="s">
        <v>258</v>
      </c>
      <c r="B1018" t="s">
        <v>256</v>
      </c>
      <c r="C1018">
        <v>23029</v>
      </c>
      <c r="D1018" t="s">
        <v>136</v>
      </c>
      <c r="E1018">
        <v>329</v>
      </c>
      <c r="F1018" t="s">
        <v>137</v>
      </c>
      <c r="G1018" t="s">
        <v>138</v>
      </c>
      <c r="H1018">
        <v>1</v>
      </c>
      <c r="I1018">
        <v>0.76064874805784233</v>
      </c>
      <c r="K1018">
        <v>0.76064874805784233</v>
      </c>
      <c r="L1018">
        <v>0.76064874805784233</v>
      </c>
    </row>
    <row r="1019" spans="1:12">
      <c r="A1019" t="s">
        <v>258</v>
      </c>
      <c r="B1019" t="s">
        <v>256</v>
      </c>
      <c r="C1019">
        <v>23029</v>
      </c>
      <c r="D1019" t="s">
        <v>136</v>
      </c>
      <c r="E1019">
        <v>329</v>
      </c>
      <c r="F1019" t="s">
        <v>137</v>
      </c>
      <c r="G1019" t="s">
        <v>139</v>
      </c>
      <c r="H1019">
        <v>380</v>
      </c>
      <c r="I1019">
        <v>0.44866148805387929</v>
      </c>
      <c r="J1019">
        <v>1.2171210476639469E-2</v>
      </c>
      <c r="K1019">
        <v>-8.7730181701885929E-3</v>
      </c>
      <c r="L1019">
        <v>0.87123491212997473</v>
      </c>
    </row>
    <row r="1020" spans="1:12">
      <c r="A1020" t="s">
        <v>258</v>
      </c>
      <c r="B1020" t="s">
        <v>256</v>
      </c>
      <c r="C1020">
        <v>23029</v>
      </c>
      <c r="D1020" t="s">
        <v>136</v>
      </c>
      <c r="E1020">
        <v>329</v>
      </c>
      <c r="F1020" t="s">
        <v>137</v>
      </c>
      <c r="G1020" t="s">
        <v>140</v>
      </c>
      <c r="H1020">
        <v>1</v>
      </c>
      <c r="I1020">
        <v>0.54103531787852988</v>
      </c>
      <c r="K1020">
        <v>0.54103531787852988</v>
      </c>
      <c r="L1020">
        <v>0.54103531787852988</v>
      </c>
    </row>
    <row r="1021" spans="1:12">
      <c r="A1021" t="s">
        <v>258</v>
      </c>
      <c r="B1021" t="s">
        <v>256</v>
      </c>
      <c r="C1021">
        <v>23029</v>
      </c>
      <c r="D1021" t="s">
        <v>136</v>
      </c>
      <c r="E1021">
        <v>329</v>
      </c>
      <c r="F1021" t="s">
        <v>137</v>
      </c>
      <c r="G1021" t="s">
        <v>141</v>
      </c>
      <c r="H1021">
        <v>380</v>
      </c>
      <c r="I1021">
        <v>0.3120011387034391</v>
      </c>
      <c r="J1021">
        <v>8.8705728744042263E-3</v>
      </c>
      <c r="K1021">
        <v>-8.7730181701885929E-3</v>
      </c>
      <c r="L1021">
        <v>0.64431478989452562</v>
      </c>
    </row>
    <row r="1022" spans="1:12">
      <c r="A1022" t="s">
        <v>258</v>
      </c>
      <c r="B1022" t="s">
        <v>272</v>
      </c>
      <c r="C1022">
        <v>23031</v>
      </c>
      <c r="D1022" t="s">
        <v>136</v>
      </c>
      <c r="E1022">
        <v>329</v>
      </c>
      <c r="F1022" t="s">
        <v>137</v>
      </c>
      <c r="G1022" t="s">
        <v>138</v>
      </c>
      <c r="H1022">
        <v>1</v>
      </c>
      <c r="I1022">
        <v>0.76064874805784233</v>
      </c>
      <c r="K1022">
        <v>0.76064874805784233</v>
      </c>
      <c r="L1022">
        <v>0.76064874805784233</v>
      </c>
    </row>
    <row r="1023" spans="1:12">
      <c r="A1023" t="s">
        <v>258</v>
      </c>
      <c r="B1023" t="s">
        <v>272</v>
      </c>
      <c r="C1023">
        <v>23031</v>
      </c>
      <c r="D1023" t="s">
        <v>136</v>
      </c>
      <c r="E1023">
        <v>329</v>
      </c>
      <c r="F1023" t="s">
        <v>137</v>
      </c>
      <c r="G1023" t="s">
        <v>139</v>
      </c>
      <c r="H1023">
        <v>380</v>
      </c>
      <c r="I1023">
        <v>0.44866148805387929</v>
      </c>
      <c r="J1023">
        <v>1.2171210476639469E-2</v>
      </c>
      <c r="K1023">
        <v>-8.7730181701885929E-3</v>
      </c>
      <c r="L1023">
        <v>0.87123491212997473</v>
      </c>
    </row>
    <row r="1024" spans="1:12">
      <c r="A1024" t="s">
        <v>258</v>
      </c>
      <c r="B1024" t="s">
        <v>272</v>
      </c>
      <c r="C1024">
        <v>23031</v>
      </c>
      <c r="D1024" t="s">
        <v>136</v>
      </c>
      <c r="E1024">
        <v>329</v>
      </c>
      <c r="F1024" t="s">
        <v>137</v>
      </c>
      <c r="G1024" t="s">
        <v>140</v>
      </c>
      <c r="H1024">
        <v>1</v>
      </c>
      <c r="I1024">
        <v>0.54103531787852988</v>
      </c>
      <c r="K1024">
        <v>0.54103531787852988</v>
      </c>
      <c r="L1024">
        <v>0.54103531787852988</v>
      </c>
    </row>
    <row r="1025" spans="1:12">
      <c r="A1025" t="s">
        <v>258</v>
      </c>
      <c r="B1025" t="s">
        <v>272</v>
      </c>
      <c r="C1025">
        <v>23031</v>
      </c>
      <c r="D1025" t="s">
        <v>136</v>
      </c>
      <c r="E1025">
        <v>329</v>
      </c>
      <c r="F1025" t="s">
        <v>137</v>
      </c>
      <c r="G1025" t="s">
        <v>141</v>
      </c>
      <c r="H1025">
        <v>380</v>
      </c>
      <c r="I1025">
        <v>0.3120011387034391</v>
      </c>
      <c r="J1025">
        <v>8.8705728744042263E-3</v>
      </c>
      <c r="K1025">
        <v>-8.7730181701885929E-3</v>
      </c>
      <c r="L1025">
        <v>0.64431478989452562</v>
      </c>
    </row>
    <row r="1026" spans="1:12">
      <c r="A1026" t="s">
        <v>258</v>
      </c>
      <c r="B1026" t="s">
        <v>259</v>
      </c>
      <c r="C1026">
        <v>23001</v>
      </c>
      <c r="D1026" t="s">
        <v>136</v>
      </c>
      <c r="E1026">
        <v>345</v>
      </c>
      <c r="F1026" t="s">
        <v>142</v>
      </c>
      <c r="G1026" t="s">
        <v>143</v>
      </c>
      <c r="H1026">
        <v>1</v>
      </c>
      <c r="I1026">
        <v>0.35033456232832683</v>
      </c>
      <c r="K1026">
        <v>0.35033456232832683</v>
      </c>
      <c r="L1026">
        <v>0.35033456232832683</v>
      </c>
    </row>
    <row r="1027" spans="1:12">
      <c r="A1027" t="s">
        <v>258</v>
      </c>
      <c r="B1027" t="s">
        <v>259</v>
      </c>
      <c r="C1027">
        <v>23001</v>
      </c>
      <c r="D1027" t="s">
        <v>136</v>
      </c>
      <c r="E1027">
        <v>345</v>
      </c>
      <c r="F1027" t="s">
        <v>142</v>
      </c>
      <c r="G1027" t="s">
        <v>144</v>
      </c>
      <c r="H1027">
        <v>380</v>
      </c>
      <c r="I1027">
        <v>0.1944317728736415</v>
      </c>
      <c r="J1027">
        <v>5.5856709124357234E-3</v>
      </c>
      <c r="K1027">
        <v>-1.513877100256086E-2</v>
      </c>
      <c r="L1027">
        <v>0.41295588418219381</v>
      </c>
    </row>
    <row r="1028" spans="1:12">
      <c r="A1028" t="s">
        <v>258</v>
      </c>
      <c r="B1028" t="s">
        <v>260</v>
      </c>
      <c r="C1028">
        <v>23003</v>
      </c>
      <c r="D1028" t="s">
        <v>136</v>
      </c>
      <c r="E1028">
        <v>345</v>
      </c>
      <c r="F1028" t="s">
        <v>142</v>
      </c>
      <c r="G1028" t="s">
        <v>143</v>
      </c>
      <c r="H1028">
        <v>1</v>
      </c>
      <c r="I1028">
        <v>0.35033456232832683</v>
      </c>
      <c r="K1028">
        <v>0.35033456232832683</v>
      </c>
      <c r="L1028">
        <v>0.35033456232832683</v>
      </c>
    </row>
    <row r="1029" spans="1:12">
      <c r="A1029" t="s">
        <v>258</v>
      </c>
      <c r="B1029" t="s">
        <v>260</v>
      </c>
      <c r="C1029">
        <v>23003</v>
      </c>
      <c r="D1029" t="s">
        <v>136</v>
      </c>
      <c r="E1029">
        <v>345</v>
      </c>
      <c r="F1029" t="s">
        <v>142</v>
      </c>
      <c r="G1029" t="s">
        <v>144</v>
      </c>
      <c r="H1029">
        <v>380</v>
      </c>
      <c r="I1029">
        <v>0.1944317728736415</v>
      </c>
      <c r="J1029">
        <v>5.5856709124357234E-3</v>
      </c>
      <c r="K1029">
        <v>-1.513877100256086E-2</v>
      </c>
      <c r="L1029">
        <v>0.41295588418219381</v>
      </c>
    </row>
    <row r="1030" spans="1:12">
      <c r="A1030" t="s">
        <v>258</v>
      </c>
      <c r="B1030" t="s">
        <v>261</v>
      </c>
      <c r="C1030">
        <v>23005</v>
      </c>
      <c r="D1030" t="s">
        <v>136</v>
      </c>
      <c r="E1030">
        <v>345</v>
      </c>
      <c r="F1030" t="s">
        <v>142</v>
      </c>
      <c r="G1030" t="s">
        <v>143</v>
      </c>
      <c r="H1030">
        <v>1</v>
      </c>
      <c r="I1030">
        <v>0.35033456232832683</v>
      </c>
      <c r="K1030">
        <v>0.35033456232832683</v>
      </c>
      <c r="L1030">
        <v>0.35033456232832683</v>
      </c>
    </row>
    <row r="1031" spans="1:12">
      <c r="A1031" t="s">
        <v>258</v>
      </c>
      <c r="B1031" t="s">
        <v>261</v>
      </c>
      <c r="C1031">
        <v>23005</v>
      </c>
      <c r="D1031" t="s">
        <v>136</v>
      </c>
      <c r="E1031">
        <v>345</v>
      </c>
      <c r="F1031" t="s">
        <v>142</v>
      </c>
      <c r="G1031" t="s">
        <v>144</v>
      </c>
      <c r="H1031">
        <v>380</v>
      </c>
      <c r="I1031">
        <v>0.1944317728736415</v>
      </c>
      <c r="J1031">
        <v>5.5856709124357234E-3</v>
      </c>
      <c r="K1031">
        <v>-1.513877100256086E-2</v>
      </c>
      <c r="L1031">
        <v>0.41295588418219381</v>
      </c>
    </row>
    <row r="1032" spans="1:12">
      <c r="A1032" t="s">
        <v>258</v>
      </c>
      <c r="B1032" t="s">
        <v>262</v>
      </c>
      <c r="C1032">
        <v>23007</v>
      </c>
      <c r="D1032" t="s">
        <v>136</v>
      </c>
      <c r="E1032">
        <v>345</v>
      </c>
      <c r="F1032" t="s">
        <v>142</v>
      </c>
      <c r="G1032" t="s">
        <v>143</v>
      </c>
      <c r="H1032">
        <v>1</v>
      </c>
      <c r="I1032">
        <v>0.35033456232832683</v>
      </c>
      <c r="K1032">
        <v>0.35033456232832683</v>
      </c>
      <c r="L1032">
        <v>0.35033456232832683</v>
      </c>
    </row>
    <row r="1033" spans="1:12">
      <c r="A1033" t="s">
        <v>258</v>
      </c>
      <c r="B1033" t="s">
        <v>262</v>
      </c>
      <c r="C1033">
        <v>23007</v>
      </c>
      <c r="D1033" t="s">
        <v>136</v>
      </c>
      <c r="E1033">
        <v>345</v>
      </c>
      <c r="F1033" t="s">
        <v>142</v>
      </c>
      <c r="G1033" t="s">
        <v>144</v>
      </c>
      <c r="H1033">
        <v>380</v>
      </c>
      <c r="I1033">
        <v>0.1944317728736415</v>
      </c>
      <c r="J1033">
        <v>5.5856709124357234E-3</v>
      </c>
      <c r="K1033">
        <v>-1.513877100256086E-2</v>
      </c>
      <c r="L1033">
        <v>0.41295588418219381</v>
      </c>
    </row>
    <row r="1034" spans="1:12">
      <c r="A1034" t="s">
        <v>258</v>
      </c>
      <c r="B1034" t="s">
        <v>263</v>
      </c>
      <c r="C1034">
        <v>23009</v>
      </c>
      <c r="D1034" t="s">
        <v>136</v>
      </c>
      <c r="E1034">
        <v>345</v>
      </c>
      <c r="F1034" t="s">
        <v>142</v>
      </c>
      <c r="G1034" t="s">
        <v>143</v>
      </c>
      <c r="H1034">
        <v>1</v>
      </c>
      <c r="I1034">
        <v>0.35033456232832683</v>
      </c>
      <c r="K1034">
        <v>0.35033456232832683</v>
      </c>
      <c r="L1034">
        <v>0.35033456232832683</v>
      </c>
    </row>
    <row r="1035" spans="1:12">
      <c r="A1035" t="s">
        <v>258</v>
      </c>
      <c r="B1035" t="s">
        <v>263</v>
      </c>
      <c r="C1035">
        <v>23009</v>
      </c>
      <c r="D1035" t="s">
        <v>136</v>
      </c>
      <c r="E1035">
        <v>345</v>
      </c>
      <c r="F1035" t="s">
        <v>142</v>
      </c>
      <c r="G1035" t="s">
        <v>144</v>
      </c>
      <c r="H1035">
        <v>380</v>
      </c>
      <c r="I1035">
        <v>0.1944317728736415</v>
      </c>
      <c r="J1035">
        <v>5.5856709124357234E-3</v>
      </c>
      <c r="K1035">
        <v>-1.513877100256086E-2</v>
      </c>
      <c r="L1035">
        <v>0.41295588418219381</v>
      </c>
    </row>
    <row r="1036" spans="1:12">
      <c r="A1036" t="s">
        <v>258</v>
      </c>
      <c r="B1036" t="s">
        <v>264</v>
      </c>
      <c r="C1036">
        <v>23011</v>
      </c>
      <c r="D1036" t="s">
        <v>136</v>
      </c>
      <c r="E1036">
        <v>345</v>
      </c>
      <c r="F1036" t="s">
        <v>142</v>
      </c>
      <c r="G1036" t="s">
        <v>143</v>
      </c>
      <c r="H1036">
        <v>1</v>
      </c>
      <c r="I1036">
        <v>0.35033456232832683</v>
      </c>
      <c r="K1036">
        <v>0.35033456232832683</v>
      </c>
      <c r="L1036">
        <v>0.35033456232832683</v>
      </c>
    </row>
    <row r="1037" spans="1:12">
      <c r="A1037" t="s">
        <v>258</v>
      </c>
      <c r="B1037" t="s">
        <v>264</v>
      </c>
      <c r="C1037">
        <v>23011</v>
      </c>
      <c r="D1037" t="s">
        <v>136</v>
      </c>
      <c r="E1037">
        <v>345</v>
      </c>
      <c r="F1037" t="s">
        <v>142</v>
      </c>
      <c r="G1037" t="s">
        <v>144</v>
      </c>
      <c r="H1037">
        <v>380</v>
      </c>
      <c r="I1037">
        <v>0.1944317728736415</v>
      </c>
      <c r="J1037">
        <v>5.5856709124357234E-3</v>
      </c>
      <c r="K1037">
        <v>-1.513877100256086E-2</v>
      </c>
      <c r="L1037">
        <v>0.41295588418219381</v>
      </c>
    </row>
    <row r="1038" spans="1:12">
      <c r="A1038" t="s">
        <v>258</v>
      </c>
      <c r="B1038" t="s">
        <v>265</v>
      </c>
      <c r="C1038">
        <v>23013</v>
      </c>
      <c r="D1038" t="s">
        <v>136</v>
      </c>
      <c r="E1038">
        <v>345</v>
      </c>
      <c r="F1038" t="s">
        <v>142</v>
      </c>
      <c r="G1038" t="s">
        <v>143</v>
      </c>
      <c r="H1038">
        <v>1</v>
      </c>
      <c r="I1038">
        <v>0.35033456232832683</v>
      </c>
      <c r="K1038">
        <v>0.35033456232832683</v>
      </c>
      <c r="L1038">
        <v>0.35033456232832683</v>
      </c>
    </row>
    <row r="1039" spans="1:12">
      <c r="A1039" t="s">
        <v>258</v>
      </c>
      <c r="B1039" t="s">
        <v>265</v>
      </c>
      <c r="C1039">
        <v>23013</v>
      </c>
      <c r="D1039" t="s">
        <v>136</v>
      </c>
      <c r="E1039">
        <v>345</v>
      </c>
      <c r="F1039" t="s">
        <v>142</v>
      </c>
      <c r="G1039" t="s">
        <v>144</v>
      </c>
      <c r="H1039">
        <v>380</v>
      </c>
      <c r="I1039">
        <v>0.1944317728736415</v>
      </c>
      <c r="J1039">
        <v>5.5856709124357234E-3</v>
      </c>
      <c r="K1039">
        <v>-1.513877100256086E-2</v>
      </c>
      <c r="L1039">
        <v>0.41295588418219381</v>
      </c>
    </row>
    <row r="1040" spans="1:12">
      <c r="A1040" t="s">
        <v>258</v>
      </c>
      <c r="B1040" t="s">
        <v>266</v>
      </c>
      <c r="C1040">
        <v>23015</v>
      </c>
      <c r="D1040" t="s">
        <v>136</v>
      </c>
      <c r="E1040">
        <v>345</v>
      </c>
      <c r="F1040" t="s">
        <v>142</v>
      </c>
      <c r="G1040" t="s">
        <v>143</v>
      </c>
      <c r="H1040">
        <v>1</v>
      </c>
      <c r="I1040">
        <v>0.35033456232832683</v>
      </c>
      <c r="K1040">
        <v>0.35033456232832683</v>
      </c>
      <c r="L1040">
        <v>0.35033456232832683</v>
      </c>
    </row>
    <row r="1041" spans="1:12">
      <c r="A1041" t="s">
        <v>258</v>
      </c>
      <c r="B1041" t="s">
        <v>266</v>
      </c>
      <c r="C1041">
        <v>23015</v>
      </c>
      <c r="D1041" t="s">
        <v>136</v>
      </c>
      <c r="E1041">
        <v>345</v>
      </c>
      <c r="F1041" t="s">
        <v>142</v>
      </c>
      <c r="G1041" t="s">
        <v>144</v>
      </c>
      <c r="H1041">
        <v>380</v>
      </c>
      <c r="I1041">
        <v>0.1944317728736415</v>
      </c>
      <c r="J1041">
        <v>5.5856709124357234E-3</v>
      </c>
      <c r="K1041">
        <v>-1.513877100256086E-2</v>
      </c>
      <c r="L1041">
        <v>0.41295588418219381</v>
      </c>
    </row>
    <row r="1042" spans="1:12">
      <c r="A1042" t="s">
        <v>258</v>
      </c>
      <c r="B1042" t="s">
        <v>267</v>
      </c>
      <c r="C1042">
        <v>23017</v>
      </c>
      <c r="D1042" t="s">
        <v>136</v>
      </c>
      <c r="E1042">
        <v>345</v>
      </c>
      <c r="F1042" t="s">
        <v>142</v>
      </c>
      <c r="G1042" t="s">
        <v>143</v>
      </c>
      <c r="H1042">
        <v>1</v>
      </c>
      <c r="I1042">
        <v>0.35033456232832683</v>
      </c>
      <c r="K1042">
        <v>0.35033456232832683</v>
      </c>
      <c r="L1042">
        <v>0.35033456232832683</v>
      </c>
    </row>
    <row r="1043" spans="1:12">
      <c r="A1043" t="s">
        <v>258</v>
      </c>
      <c r="B1043" t="s">
        <v>267</v>
      </c>
      <c r="C1043">
        <v>23017</v>
      </c>
      <c r="D1043" t="s">
        <v>136</v>
      </c>
      <c r="E1043">
        <v>345</v>
      </c>
      <c r="F1043" t="s">
        <v>142</v>
      </c>
      <c r="G1043" t="s">
        <v>144</v>
      </c>
      <c r="H1043">
        <v>380</v>
      </c>
      <c r="I1043">
        <v>0.1944317728736415</v>
      </c>
      <c r="J1043">
        <v>5.5856709124357234E-3</v>
      </c>
      <c r="K1043">
        <v>-1.513877100256086E-2</v>
      </c>
      <c r="L1043">
        <v>0.41295588418219381</v>
      </c>
    </row>
    <row r="1044" spans="1:12">
      <c r="A1044" t="s">
        <v>258</v>
      </c>
      <c r="B1044" t="s">
        <v>268</v>
      </c>
      <c r="C1044">
        <v>23019</v>
      </c>
      <c r="D1044" t="s">
        <v>136</v>
      </c>
      <c r="E1044">
        <v>345</v>
      </c>
      <c r="F1044" t="s">
        <v>142</v>
      </c>
      <c r="G1044" t="s">
        <v>143</v>
      </c>
      <c r="H1044">
        <v>1</v>
      </c>
      <c r="I1044">
        <v>0.35033456232832683</v>
      </c>
      <c r="K1044">
        <v>0.35033456232832683</v>
      </c>
      <c r="L1044">
        <v>0.35033456232832683</v>
      </c>
    </row>
    <row r="1045" spans="1:12">
      <c r="A1045" t="s">
        <v>258</v>
      </c>
      <c r="B1045" t="s">
        <v>268</v>
      </c>
      <c r="C1045">
        <v>23019</v>
      </c>
      <c r="D1045" t="s">
        <v>136</v>
      </c>
      <c r="E1045">
        <v>345</v>
      </c>
      <c r="F1045" t="s">
        <v>142</v>
      </c>
      <c r="G1045" t="s">
        <v>144</v>
      </c>
      <c r="H1045">
        <v>380</v>
      </c>
      <c r="I1045">
        <v>0.1944317728736415</v>
      </c>
      <c r="J1045">
        <v>5.5856709124357234E-3</v>
      </c>
      <c r="K1045">
        <v>-1.513877100256086E-2</v>
      </c>
      <c r="L1045">
        <v>0.41295588418219381</v>
      </c>
    </row>
    <row r="1046" spans="1:12">
      <c r="A1046" t="s">
        <v>258</v>
      </c>
      <c r="B1046" t="s">
        <v>269</v>
      </c>
      <c r="C1046">
        <v>23021</v>
      </c>
      <c r="D1046" t="s">
        <v>136</v>
      </c>
      <c r="E1046">
        <v>345</v>
      </c>
      <c r="F1046" t="s">
        <v>142</v>
      </c>
      <c r="G1046" t="s">
        <v>143</v>
      </c>
      <c r="H1046">
        <v>1</v>
      </c>
      <c r="I1046">
        <v>0.35033456232832683</v>
      </c>
      <c r="K1046">
        <v>0.35033456232832683</v>
      </c>
      <c r="L1046">
        <v>0.35033456232832683</v>
      </c>
    </row>
    <row r="1047" spans="1:12">
      <c r="A1047" t="s">
        <v>258</v>
      </c>
      <c r="B1047" t="s">
        <v>269</v>
      </c>
      <c r="C1047">
        <v>23021</v>
      </c>
      <c r="D1047" t="s">
        <v>136</v>
      </c>
      <c r="E1047">
        <v>345</v>
      </c>
      <c r="F1047" t="s">
        <v>142</v>
      </c>
      <c r="G1047" t="s">
        <v>144</v>
      </c>
      <c r="H1047">
        <v>380</v>
      </c>
      <c r="I1047">
        <v>0.1944317728736415</v>
      </c>
      <c r="J1047">
        <v>5.5856709124357234E-3</v>
      </c>
      <c r="K1047">
        <v>-1.513877100256086E-2</v>
      </c>
      <c r="L1047">
        <v>0.41295588418219381</v>
      </c>
    </row>
    <row r="1048" spans="1:12">
      <c r="A1048" t="s">
        <v>258</v>
      </c>
      <c r="B1048" t="s">
        <v>270</v>
      </c>
      <c r="C1048">
        <v>23023</v>
      </c>
      <c r="D1048" t="s">
        <v>136</v>
      </c>
      <c r="E1048">
        <v>345</v>
      </c>
      <c r="F1048" t="s">
        <v>142</v>
      </c>
      <c r="G1048" t="s">
        <v>143</v>
      </c>
      <c r="H1048">
        <v>1</v>
      </c>
      <c r="I1048">
        <v>0.35033456232832683</v>
      </c>
      <c r="K1048">
        <v>0.35033456232832683</v>
      </c>
      <c r="L1048">
        <v>0.35033456232832683</v>
      </c>
    </row>
    <row r="1049" spans="1:12">
      <c r="A1049" t="s">
        <v>258</v>
      </c>
      <c r="B1049" t="s">
        <v>270</v>
      </c>
      <c r="C1049">
        <v>23023</v>
      </c>
      <c r="D1049" t="s">
        <v>136</v>
      </c>
      <c r="E1049">
        <v>345</v>
      </c>
      <c r="F1049" t="s">
        <v>142</v>
      </c>
      <c r="G1049" t="s">
        <v>144</v>
      </c>
      <c r="H1049">
        <v>380</v>
      </c>
      <c r="I1049">
        <v>0.1944317728736415</v>
      </c>
      <c r="J1049">
        <v>5.5856709124357234E-3</v>
      </c>
      <c r="K1049">
        <v>-1.513877100256086E-2</v>
      </c>
      <c r="L1049">
        <v>0.41295588418219381</v>
      </c>
    </row>
    <row r="1050" spans="1:12">
      <c r="A1050" t="s">
        <v>258</v>
      </c>
      <c r="B1050" t="s">
        <v>257</v>
      </c>
      <c r="C1050">
        <v>23025</v>
      </c>
      <c r="D1050" t="s">
        <v>136</v>
      </c>
      <c r="E1050">
        <v>345</v>
      </c>
      <c r="F1050" t="s">
        <v>142</v>
      </c>
      <c r="G1050" t="s">
        <v>143</v>
      </c>
      <c r="H1050">
        <v>1</v>
      </c>
      <c r="I1050">
        <v>0.35033456232832683</v>
      </c>
      <c r="K1050">
        <v>0.35033456232832683</v>
      </c>
      <c r="L1050">
        <v>0.35033456232832683</v>
      </c>
    </row>
    <row r="1051" spans="1:12">
      <c r="A1051" t="s">
        <v>258</v>
      </c>
      <c r="B1051" t="s">
        <v>257</v>
      </c>
      <c r="C1051">
        <v>23025</v>
      </c>
      <c r="D1051" t="s">
        <v>136</v>
      </c>
      <c r="E1051">
        <v>345</v>
      </c>
      <c r="F1051" t="s">
        <v>142</v>
      </c>
      <c r="G1051" t="s">
        <v>144</v>
      </c>
      <c r="H1051">
        <v>380</v>
      </c>
      <c r="I1051">
        <v>0.1944317728736415</v>
      </c>
      <c r="J1051">
        <v>5.5856709124357234E-3</v>
      </c>
      <c r="K1051">
        <v>-1.513877100256086E-2</v>
      </c>
      <c r="L1051">
        <v>0.41295588418219381</v>
      </c>
    </row>
    <row r="1052" spans="1:12">
      <c r="A1052" t="s">
        <v>258</v>
      </c>
      <c r="B1052" t="s">
        <v>271</v>
      </c>
      <c r="C1052">
        <v>23027</v>
      </c>
      <c r="D1052" t="s">
        <v>136</v>
      </c>
      <c r="E1052">
        <v>345</v>
      </c>
      <c r="F1052" t="s">
        <v>142</v>
      </c>
      <c r="G1052" t="s">
        <v>143</v>
      </c>
      <c r="H1052">
        <v>1</v>
      </c>
      <c r="I1052">
        <v>0.35033456232832683</v>
      </c>
      <c r="K1052">
        <v>0.35033456232832683</v>
      </c>
      <c r="L1052">
        <v>0.35033456232832683</v>
      </c>
    </row>
    <row r="1053" spans="1:12">
      <c r="A1053" t="s">
        <v>258</v>
      </c>
      <c r="B1053" t="s">
        <v>271</v>
      </c>
      <c r="C1053">
        <v>23027</v>
      </c>
      <c r="D1053" t="s">
        <v>136</v>
      </c>
      <c r="E1053">
        <v>345</v>
      </c>
      <c r="F1053" t="s">
        <v>142</v>
      </c>
      <c r="G1053" t="s">
        <v>144</v>
      </c>
      <c r="H1053">
        <v>380</v>
      </c>
      <c r="I1053">
        <v>0.1944317728736415</v>
      </c>
      <c r="J1053">
        <v>5.5856709124357234E-3</v>
      </c>
      <c r="K1053">
        <v>-1.513877100256086E-2</v>
      </c>
      <c r="L1053">
        <v>0.41295588418219381</v>
      </c>
    </row>
    <row r="1054" spans="1:12">
      <c r="A1054" t="s">
        <v>258</v>
      </c>
      <c r="B1054" t="s">
        <v>256</v>
      </c>
      <c r="C1054">
        <v>23029</v>
      </c>
      <c r="D1054" t="s">
        <v>136</v>
      </c>
      <c r="E1054">
        <v>345</v>
      </c>
      <c r="F1054" t="s">
        <v>142</v>
      </c>
      <c r="G1054" t="s">
        <v>143</v>
      </c>
      <c r="H1054">
        <v>1</v>
      </c>
      <c r="I1054">
        <v>0.35033456232832683</v>
      </c>
      <c r="K1054">
        <v>0.35033456232832683</v>
      </c>
      <c r="L1054">
        <v>0.35033456232832683</v>
      </c>
    </row>
    <row r="1055" spans="1:12">
      <c r="A1055" t="s">
        <v>258</v>
      </c>
      <c r="B1055" t="s">
        <v>256</v>
      </c>
      <c r="C1055">
        <v>23029</v>
      </c>
      <c r="D1055" t="s">
        <v>136</v>
      </c>
      <c r="E1055">
        <v>345</v>
      </c>
      <c r="F1055" t="s">
        <v>142</v>
      </c>
      <c r="G1055" t="s">
        <v>144</v>
      </c>
      <c r="H1055">
        <v>380</v>
      </c>
      <c r="I1055">
        <v>0.1944317728736415</v>
      </c>
      <c r="J1055">
        <v>5.5856709124357234E-3</v>
      </c>
      <c r="K1055">
        <v>-1.513877100256086E-2</v>
      </c>
      <c r="L1055">
        <v>0.41295588418219381</v>
      </c>
    </row>
    <row r="1056" spans="1:12">
      <c r="A1056" t="s">
        <v>258</v>
      </c>
      <c r="B1056" t="s">
        <v>272</v>
      </c>
      <c r="C1056">
        <v>23031</v>
      </c>
      <c r="D1056" t="s">
        <v>136</v>
      </c>
      <c r="E1056">
        <v>345</v>
      </c>
      <c r="F1056" t="s">
        <v>142</v>
      </c>
      <c r="G1056" t="s">
        <v>143</v>
      </c>
      <c r="H1056">
        <v>1</v>
      </c>
      <c r="I1056">
        <v>0.35033456232832683</v>
      </c>
      <c r="K1056">
        <v>0.35033456232832683</v>
      </c>
      <c r="L1056">
        <v>0.35033456232832683</v>
      </c>
    </row>
    <row r="1057" spans="1:12">
      <c r="A1057" t="s">
        <v>258</v>
      </c>
      <c r="B1057" t="s">
        <v>272</v>
      </c>
      <c r="C1057">
        <v>23031</v>
      </c>
      <c r="D1057" t="s">
        <v>136</v>
      </c>
      <c r="E1057">
        <v>345</v>
      </c>
      <c r="F1057" t="s">
        <v>142</v>
      </c>
      <c r="G1057" t="s">
        <v>144</v>
      </c>
      <c r="H1057">
        <v>380</v>
      </c>
      <c r="I1057">
        <v>0.1944317728736415</v>
      </c>
      <c r="J1057">
        <v>5.5856709124357234E-3</v>
      </c>
      <c r="K1057">
        <v>-1.513877100256086E-2</v>
      </c>
      <c r="L1057">
        <v>0.41295588418219381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5A952673256640B0485DB18AA8875D" ma:contentTypeVersion="15" ma:contentTypeDescription="Create a new document." ma:contentTypeScope="" ma:versionID="aeb1d0d5bf2ed3bce66b4467ed5cb7eb">
  <xsd:schema xmlns:xsd="http://www.w3.org/2001/XMLSchema" xmlns:xs="http://www.w3.org/2001/XMLSchema" xmlns:p="http://schemas.microsoft.com/office/2006/metadata/properties" xmlns:ns3="9242d14e-e0e3-4e03-963e-e300b0406d72" xmlns:ns4="49d55b3f-74f5-466c-aa91-a45c39d97f01" targetNamespace="http://schemas.microsoft.com/office/2006/metadata/properties" ma:root="true" ma:fieldsID="1c0b8ea9d4cfe30ca020a0ed4920b20f" ns3:_="" ns4:_="">
    <xsd:import namespace="9242d14e-e0e3-4e03-963e-e300b0406d72"/>
    <xsd:import namespace="49d55b3f-74f5-466c-aa91-a45c39d97f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42d14e-e0e3-4e03-963e-e300b0406d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55b3f-74f5-466c-aa91-a45c39d97f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3A9C58-5BE2-4676-8917-7E30890E8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42d14e-e0e3-4e03-963e-e300b0406d72"/>
    <ds:schemaRef ds:uri="49d55b3f-74f5-466c-aa91-a45c39d9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3EB88E-89F0-4C3C-AAED-C8774CFD09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B477E3-349E-4D1B-8699-9EC90EB89A8E}">
  <ds:schemaRefs>
    <ds:schemaRef ds:uri="http://purl.org/dc/elements/1.1/"/>
    <ds:schemaRef ds:uri="49d55b3f-74f5-466c-aa91-a45c39d97f01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242d14e-e0e3-4e03-963e-e300b0406d72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Net Returns</vt:lpstr>
      <vt:lpstr>Drop down(hidden)</vt:lpstr>
      <vt:lpstr>Sheet1</vt:lpstr>
      <vt:lpstr>CC</vt:lpstr>
      <vt:lpstr>CC_2</vt:lpstr>
      <vt:lpstr>CN</vt:lpstr>
      <vt:lpstr>NT</vt:lpstr>
      <vt:lpstr>practice_1</vt:lpstr>
      <vt:lpstr>practice_2_NT_CC</vt:lpstr>
      <vt:lpstr>practice_3</vt:lpstr>
      <vt:lpstr>'Net Returns'!Print_Area</vt:lpstr>
      <vt:lpstr>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haeunjo</dc:creator>
  <cp:lastModifiedBy>Johanns, Ann M [ECONA]</cp:lastModifiedBy>
  <cp:lastPrinted>2023-01-11T22:52:49Z</cp:lastPrinted>
  <dcterms:created xsi:type="dcterms:W3CDTF">2022-11-09T20:57:56Z</dcterms:created>
  <dcterms:modified xsi:type="dcterms:W3CDTF">2024-03-25T19:41:11Z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0x0101005E5A952673256640B0485DB18AA8875D</vt:lpwstr>
  </property>
</Properties>
</file>