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aholste\Box Sync\AAnns Files\AgDM\11-19\"/>
    </mc:Choice>
  </mc:AlternateContent>
  <bookViews>
    <workbookView xWindow="0" yWindow="0" windowWidth="20400" windowHeight="9825"/>
  </bookViews>
  <sheets>
    <sheet name="Example" sheetId="11" r:id="rId1"/>
    <sheet name="Blank" sheetId="14" r:id="rId2"/>
    <sheet name="Substitute corn yields" sheetId="1" r:id="rId3"/>
    <sheet name="Substitute soybean yields" sheetId="3" r:id="rId4"/>
  </sheets>
  <definedNames>
    <definedName name="_xlnm.Print_Area" localSheetId="1">Blank!$A$1:$H$45</definedName>
    <definedName name="_xlnm.Print_Area" localSheetId="0">Example!$A$1:$H$45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4" l="1"/>
  <c r="F29" i="14"/>
  <c r="F31" i="14" s="1"/>
  <c r="F33" i="14" s="1"/>
  <c r="E29" i="14"/>
  <c r="E31" i="14" s="1"/>
  <c r="E33" i="14" s="1"/>
  <c r="D29" i="14"/>
  <c r="D31" i="14" s="1"/>
  <c r="D33" i="14" s="1"/>
  <c r="C29" i="14"/>
  <c r="C31" i="14" s="1"/>
  <c r="C33" i="14" s="1"/>
  <c r="B29" i="14"/>
  <c r="B31" i="14" s="1"/>
  <c r="B33" i="14" s="1"/>
  <c r="F20" i="14"/>
  <c r="F22" i="14" s="1"/>
  <c r="F24" i="14" s="1"/>
  <c r="E20" i="14"/>
  <c r="E22" i="14" s="1"/>
  <c r="E24" i="14" s="1"/>
  <c r="D20" i="14"/>
  <c r="D22" i="14" s="1"/>
  <c r="D24" i="14" s="1"/>
  <c r="C20" i="14"/>
  <c r="C22" i="14" s="1"/>
  <c r="C24" i="14" s="1"/>
  <c r="B20" i="14"/>
  <c r="B22" i="14" s="1"/>
  <c r="B24" i="14" s="1"/>
  <c r="F16" i="14"/>
  <c r="E16" i="14"/>
  <c r="H24" i="14" l="1"/>
  <c r="C11" i="14" s="1"/>
  <c r="D11" i="14" s="1"/>
  <c r="H33" i="14"/>
  <c r="C12" i="14" s="1"/>
  <c r="D12" i="14" s="1"/>
  <c r="F16" i="11"/>
  <c r="E16" i="11"/>
  <c r="B20" i="11"/>
  <c r="B22" i="11" s="1"/>
  <c r="B29" i="11"/>
  <c r="B31" i="11" s="1"/>
  <c r="A43" i="11" l="1"/>
  <c r="B33" i="11" l="1"/>
  <c r="D29" i="11"/>
  <c r="E29" i="11"/>
  <c r="F29" i="11"/>
  <c r="C29" i="11"/>
  <c r="C20" i="11"/>
  <c r="D20" i="11"/>
  <c r="F20" i="11"/>
  <c r="E20" i="11"/>
  <c r="E22" i="11" s="1"/>
  <c r="F22" i="11" l="1"/>
  <c r="F24" i="11" s="1"/>
  <c r="E31" i="11"/>
  <c r="E33" i="11" s="1"/>
  <c r="D22" i="11"/>
  <c r="D24" i="11" s="1"/>
  <c r="F31" i="11"/>
  <c r="F33" i="11" s="1"/>
  <c r="D31" i="11"/>
  <c r="D33" i="11" s="1"/>
  <c r="C22" i="11"/>
  <c r="C24" i="11" s="1"/>
  <c r="C31" i="11"/>
  <c r="C33" i="11" s="1"/>
  <c r="B24" i="11"/>
  <c r="E24" i="11"/>
  <c r="H33" i="11" l="1"/>
  <c r="C12" i="11" s="1"/>
  <c r="D12" i="11" s="1"/>
  <c r="H24" i="11"/>
  <c r="C11" i="11" s="1"/>
  <c r="D11" i="11" s="1"/>
</calcChain>
</file>

<file path=xl/sharedStrings.xml><?xml version="1.0" encoding="utf-8"?>
<sst xmlns="http://schemas.openxmlformats.org/spreadsheetml/2006/main" count="1120" uniqueCount="249">
  <si>
    <t>PLC Substitute County Yields (75% of the average of yields for crop years 2013-2017)</t>
  </si>
  <si>
    <t>ST_Cty</t>
  </si>
  <si>
    <t>State Name</t>
  </si>
  <si>
    <t>County Name</t>
  </si>
  <si>
    <t>Crop Name</t>
  </si>
  <si>
    <t>Unit</t>
  </si>
  <si>
    <t>PLC Substitute Yields</t>
  </si>
  <si>
    <t>19001</t>
  </si>
  <si>
    <t>Iowa</t>
  </si>
  <si>
    <t>Adair</t>
  </si>
  <si>
    <t>Corn</t>
  </si>
  <si>
    <t>Bushel</t>
  </si>
  <si>
    <t>19003</t>
  </si>
  <si>
    <t>Adams</t>
  </si>
  <si>
    <t>19005</t>
  </si>
  <si>
    <t>Allamakee</t>
  </si>
  <si>
    <t>19007</t>
  </si>
  <si>
    <t>Appanoose</t>
  </si>
  <si>
    <t>19009</t>
  </si>
  <si>
    <t>Audubon</t>
  </si>
  <si>
    <t>19011</t>
  </si>
  <si>
    <t>Benton</t>
  </si>
  <si>
    <t>19013</t>
  </si>
  <si>
    <t>Black Hawk</t>
  </si>
  <si>
    <t>19015</t>
  </si>
  <si>
    <t>Boone</t>
  </si>
  <si>
    <t>19017</t>
  </si>
  <si>
    <t>Bremer</t>
  </si>
  <si>
    <t>19019</t>
  </si>
  <si>
    <t>Buchanan</t>
  </si>
  <si>
    <t>19021</t>
  </si>
  <si>
    <t>Buena Vista</t>
  </si>
  <si>
    <t>19023</t>
  </si>
  <si>
    <t>Butler</t>
  </si>
  <si>
    <t>19025</t>
  </si>
  <si>
    <t>Calhoun</t>
  </si>
  <si>
    <t>19027</t>
  </si>
  <si>
    <t>Carroll</t>
  </si>
  <si>
    <t>19029</t>
  </si>
  <si>
    <t>Cass</t>
  </si>
  <si>
    <t>19031</t>
  </si>
  <si>
    <t>Cedar</t>
  </si>
  <si>
    <t>19033</t>
  </si>
  <si>
    <t>Cerro Gordo</t>
  </si>
  <si>
    <t>19035</t>
  </si>
  <si>
    <t>Cherokee</t>
  </si>
  <si>
    <t>19037</t>
  </si>
  <si>
    <t>Chickasaw</t>
  </si>
  <si>
    <t>19039</t>
  </si>
  <si>
    <t>Clarke</t>
  </si>
  <si>
    <t>19041</t>
  </si>
  <si>
    <t>Clay</t>
  </si>
  <si>
    <t>19043</t>
  </si>
  <si>
    <t>Clayton</t>
  </si>
  <si>
    <t>19045</t>
  </si>
  <si>
    <t>Clinton</t>
  </si>
  <si>
    <t>19047</t>
  </si>
  <si>
    <t>Crawford</t>
  </si>
  <si>
    <t>19049</t>
  </si>
  <si>
    <t>Dallas</t>
  </si>
  <si>
    <t>19051</t>
  </si>
  <si>
    <t>Davis</t>
  </si>
  <si>
    <t>19053</t>
  </si>
  <si>
    <t>Decatur</t>
  </si>
  <si>
    <t>19055</t>
  </si>
  <si>
    <t>Delaware</t>
  </si>
  <si>
    <t>19057</t>
  </si>
  <si>
    <t>Des Moines</t>
  </si>
  <si>
    <t>19059</t>
  </si>
  <si>
    <t>Dickinson</t>
  </si>
  <si>
    <t>19061</t>
  </si>
  <si>
    <t>Dubuque</t>
  </si>
  <si>
    <t>19063</t>
  </si>
  <si>
    <t>Emmet</t>
  </si>
  <si>
    <t>19065</t>
  </si>
  <si>
    <t>Fayette</t>
  </si>
  <si>
    <t>19067</t>
  </si>
  <si>
    <t>Floyd</t>
  </si>
  <si>
    <t>19069</t>
  </si>
  <si>
    <t>Franklin</t>
  </si>
  <si>
    <t>19071</t>
  </si>
  <si>
    <t>Fremont</t>
  </si>
  <si>
    <t>19073</t>
  </si>
  <si>
    <t>Greene</t>
  </si>
  <si>
    <t>19075</t>
  </si>
  <si>
    <t>Grundy</t>
  </si>
  <si>
    <t>19077</t>
  </si>
  <si>
    <t>Guthrie</t>
  </si>
  <si>
    <t>19079</t>
  </si>
  <si>
    <t>Hamilton</t>
  </si>
  <si>
    <t>19081</t>
  </si>
  <si>
    <t>Hancock</t>
  </si>
  <si>
    <t>19083</t>
  </si>
  <si>
    <t>Hardin</t>
  </si>
  <si>
    <t>19085</t>
  </si>
  <si>
    <t>Harrison</t>
  </si>
  <si>
    <t>19087</t>
  </si>
  <si>
    <t>Henry</t>
  </si>
  <si>
    <t>19089</t>
  </si>
  <si>
    <t>Howard</t>
  </si>
  <si>
    <t>19091</t>
  </si>
  <si>
    <t>Humboldt</t>
  </si>
  <si>
    <t>19093</t>
  </si>
  <si>
    <t>Ida</t>
  </si>
  <si>
    <t>19095</t>
  </si>
  <si>
    <t>19097</t>
  </si>
  <si>
    <t>Jackson</t>
  </si>
  <si>
    <t>19099</t>
  </si>
  <si>
    <t>Jasper</t>
  </si>
  <si>
    <t>19101</t>
  </si>
  <si>
    <t>Jefferson</t>
  </si>
  <si>
    <t>19103</t>
  </si>
  <si>
    <t>Johnson</t>
  </si>
  <si>
    <t>19105</t>
  </si>
  <si>
    <t>Jones</t>
  </si>
  <si>
    <t>19107</t>
  </si>
  <si>
    <t>Keokuk</t>
  </si>
  <si>
    <t>19109</t>
  </si>
  <si>
    <t>Kossuth</t>
  </si>
  <si>
    <t>19111</t>
  </si>
  <si>
    <t>Lee</t>
  </si>
  <si>
    <t>19113</t>
  </si>
  <si>
    <t>Linn</t>
  </si>
  <si>
    <t>19115</t>
  </si>
  <si>
    <t>Louisa</t>
  </si>
  <si>
    <t>19117</t>
  </si>
  <si>
    <t>Lucas</t>
  </si>
  <si>
    <t>19119</t>
  </si>
  <si>
    <t>Lyon</t>
  </si>
  <si>
    <t>19121</t>
  </si>
  <si>
    <t>Madison</t>
  </si>
  <si>
    <t>19123</t>
  </si>
  <si>
    <t>Mahaska</t>
  </si>
  <si>
    <t>19125</t>
  </si>
  <si>
    <t>Marion</t>
  </si>
  <si>
    <t>19127</t>
  </si>
  <si>
    <t>Marshall</t>
  </si>
  <si>
    <t>19129</t>
  </si>
  <si>
    <t>Mills</t>
  </si>
  <si>
    <t>19131</t>
  </si>
  <si>
    <t>Mitchell</t>
  </si>
  <si>
    <t>19133</t>
  </si>
  <si>
    <t>Monona</t>
  </si>
  <si>
    <t>19135</t>
  </si>
  <si>
    <t>Monroe</t>
  </si>
  <si>
    <t>19137</t>
  </si>
  <si>
    <t>Montgomery</t>
  </si>
  <si>
    <t>19139</t>
  </si>
  <si>
    <t>Muscatine</t>
  </si>
  <si>
    <t>19141</t>
  </si>
  <si>
    <t>O'Brien</t>
  </si>
  <si>
    <t>19143</t>
  </si>
  <si>
    <t>Osceola</t>
  </si>
  <si>
    <t>19145</t>
  </si>
  <si>
    <t>Page</t>
  </si>
  <si>
    <t>19147</t>
  </si>
  <si>
    <t>Palo Alto</t>
  </si>
  <si>
    <t>19149</t>
  </si>
  <si>
    <t>Plymouth</t>
  </si>
  <si>
    <t>19151</t>
  </si>
  <si>
    <t>Pocahontas</t>
  </si>
  <si>
    <t>19153</t>
  </si>
  <si>
    <t>Polk</t>
  </si>
  <si>
    <t>19155</t>
  </si>
  <si>
    <t>19156</t>
  </si>
  <si>
    <t>19157</t>
  </si>
  <si>
    <t>Poweshiek</t>
  </si>
  <si>
    <t>19159</t>
  </si>
  <si>
    <t>Ringgold</t>
  </si>
  <si>
    <t>19161</t>
  </si>
  <si>
    <t>Sac</t>
  </si>
  <si>
    <t>19163</t>
  </si>
  <si>
    <t>Scott</t>
  </si>
  <si>
    <t>19165</t>
  </si>
  <si>
    <t>Shelby</t>
  </si>
  <si>
    <t>19167</t>
  </si>
  <si>
    <t>Sioux</t>
  </si>
  <si>
    <t>19169</t>
  </si>
  <si>
    <t>Story</t>
  </si>
  <si>
    <t>19171</t>
  </si>
  <si>
    <t>Tama</t>
  </si>
  <si>
    <t>19173</t>
  </si>
  <si>
    <t>Taylor</t>
  </si>
  <si>
    <t>19175</t>
  </si>
  <si>
    <t>Union</t>
  </si>
  <si>
    <t>19177</t>
  </si>
  <si>
    <t>Van Buren</t>
  </si>
  <si>
    <t>19179</t>
  </si>
  <si>
    <t>Wapello</t>
  </si>
  <si>
    <t>19181</t>
  </si>
  <si>
    <t>Warren</t>
  </si>
  <si>
    <t>19183</t>
  </si>
  <si>
    <t>Washington</t>
  </si>
  <si>
    <t>19185</t>
  </si>
  <si>
    <t>Wayne</t>
  </si>
  <si>
    <t>19187</t>
  </si>
  <si>
    <t>Webster</t>
  </si>
  <si>
    <t>19189</t>
  </si>
  <si>
    <t>Winnebago</t>
  </si>
  <si>
    <t>19191</t>
  </si>
  <si>
    <t>Winneshiek</t>
  </si>
  <si>
    <t>19193</t>
  </si>
  <si>
    <t>Woodbury</t>
  </si>
  <si>
    <t>19195</t>
  </si>
  <si>
    <t>Worth</t>
  </si>
  <si>
    <t>19197</t>
  </si>
  <si>
    <t>Wright</t>
  </si>
  <si>
    <t>Soybeans</t>
  </si>
  <si>
    <t>Ag Decision Maker -- Iowa State University Extension and Outreach</t>
  </si>
  <si>
    <r>
      <t xml:space="preserve">For more information, visit the ISU Extension and Outreach </t>
    </r>
    <r>
      <rPr>
        <u/>
        <sz val="10"/>
        <color rgb="FFC00000"/>
        <rFont val="Arial"/>
        <family val="2"/>
      </rPr>
      <t>Ag Decision Maker Farm Bill webpage</t>
    </r>
    <r>
      <rPr>
        <sz val="10"/>
        <rFont val="Arial"/>
        <family val="2"/>
      </rPr>
      <t>.</t>
    </r>
  </si>
  <si>
    <t>PLC Yield Update Tool 2019</t>
  </si>
  <si>
    <t>1. Choose an Iowa county from the dropdown menu</t>
  </si>
  <si>
    <t>FSA Farm Number (Optional):</t>
  </si>
  <si>
    <t>2013 Yield</t>
  </si>
  <si>
    <t>2014 Yield</t>
  </si>
  <si>
    <t>2015 Yield</t>
  </si>
  <si>
    <t>2016 Yield</t>
  </si>
  <si>
    <t>2017 Yield</t>
  </si>
  <si>
    <t>Current PLC Yield</t>
  </si>
  <si>
    <t>Corn (bu/acre)</t>
  </si>
  <si>
    <t>Soybeans (bu/acre)</t>
  </si>
  <si>
    <t>New PLC Yield</t>
  </si>
  <si>
    <t>Recommendation</t>
  </si>
  <si>
    <t>This Iowa based Decision Tool provides information to help decide whether to update the corn and soybean program yields for the Price Loss Coverage (PLC) program in 2019-2020.</t>
  </si>
  <si>
    <t>Enter information in yellow shaded cells.</t>
  </si>
  <si>
    <t>Date Printed:</t>
  </si>
  <si>
    <t xml:space="preserve"> </t>
  </si>
  <si>
    <t>Iowa State University Extension and Outreach does not discriminate on the basis of age, disability, ethnicity, gender identity, genetic information, marital status, national origin, pregnancy, race, color, religion, sex, sexual orientation, socioeconomic status, or status as a U.S. veteran, or other protected classes. (Not all prohibited bases apply to all programs.) Inquiries regarding non-discrimination policies may be directed to the Diversity Advisor, 2150 Beardshear Hall, 515 Morrill Road, Ames, Iowa 50011, 515-294-1482, extdiversity@iastate.edu. All other inquiries may be directed to 800-262-3804.</t>
  </si>
  <si>
    <t>Version 1.0</t>
  </si>
  <si>
    <t>Author: Alejandro Plastina</t>
  </si>
  <si>
    <t>Updated: 11/2/2019</t>
  </si>
  <si>
    <t>Not planted</t>
  </si>
  <si>
    <r>
      <t xml:space="preserve">Estimated payment information for 2019-2023 can be viewed in this </t>
    </r>
    <r>
      <rPr>
        <u/>
        <sz val="10"/>
        <color rgb="FFC00000"/>
        <rFont val="Arial"/>
        <family val="2"/>
      </rPr>
      <t>AgDM Data Decision Tool</t>
    </r>
    <r>
      <rPr>
        <sz val="10"/>
        <color theme="1"/>
        <rFont val="Arial"/>
        <family val="2"/>
      </rPr>
      <t>.</t>
    </r>
  </si>
  <si>
    <t>Corn yield ratio</t>
  </si>
  <si>
    <t>Soybean yield ratio</t>
  </si>
  <si>
    <t>Program yield</t>
  </si>
  <si>
    <t>Pottawattamie-East</t>
  </si>
  <si>
    <t>Pottawattamie-West</t>
  </si>
  <si>
    <t>Higher yield × 90%</t>
  </si>
  <si>
    <r>
      <t xml:space="preserve">Substitute yield </t>
    </r>
    <r>
      <rPr>
        <b/>
        <vertAlign val="superscript"/>
        <sz val="11"/>
        <color theme="1"/>
        <rFont val="Arial"/>
        <family val="2"/>
      </rPr>
      <t>1/</t>
    </r>
  </si>
  <si>
    <t>Substitute</t>
  </si>
  <si>
    <r>
      <t xml:space="preserve">yields </t>
    </r>
    <r>
      <rPr>
        <b/>
        <vertAlign val="superscript"/>
        <sz val="11"/>
        <color theme="1"/>
        <rFont val="Arial"/>
        <family val="2"/>
      </rPr>
      <t>1/</t>
    </r>
  </si>
  <si>
    <r>
      <t xml:space="preserve">Your farm </t>
    </r>
    <r>
      <rPr>
        <b/>
        <vertAlign val="superscript"/>
        <sz val="11"/>
        <color theme="1"/>
        <rFont val="Arial"/>
        <family val="2"/>
      </rPr>
      <t>2/</t>
    </r>
  </si>
  <si>
    <r>
      <t xml:space="preserve">New PLC Yield </t>
    </r>
    <r>
      <rPr>
        <b/>
        <vertAlign val="superscript"/>
        <sz val="12"/>
        <color theme="1"/>
        <rFont val="Arial"/>
        <family val="2"/>
      </rPr>
      <t>3/</t>
    </r>
  </si>
  <si>
    <r>
      <rPr>
        <vertAlign val="superscript"/>
        <sz val="10"/>
        <color theme="1"/>
        <rFont val="Arial"/>
        <family val="2"/>
      </rPr>
      <t>3/</t>
    </r>
    <r>
      <rPr>
        <sz val="10"/>
        <color theme="1"/>
        <rFont val="Arial"/>
        <family val="2"/>
      </rPr>
      <t xml:space="preserve"> The new PLC yield is the simple average of annual program yields.</t>
    </r>
  </si>
  <si>
    <r>
      <rPr>
        <vertAlign val="superscript"/>
        <sz val="10"/>
        <color theme="1"/>
        <rFont val="Arial"/>
        <family val="2"/>
      </rPr>
      <t>2/</t>
    </r>
    <r>
      <rPr>
        <sz val="10"/>
        <color theme="1"/>
        <rFont val="Arial"/>
        <family val="2"/>
      </rPr>
      <t xml:space="preserve"> If yield evidence is not available for a given year the crop was grown, enter the substitute yield for "Your Farm".</t>
    </r>
  </si>
  <si>
    <r>
      <rPr>
        <vertAlign val="superscript"/>
        <sz val="10"/>
        <color theme="1"/>
        <rFont val="Arial"/>
        <family val="2"/>
      </rPr>
      <t>1/</t>
    </r>
    <r>
      <rPr>
        <sz val="10"/>
        <color theme="1"/>
        <rFont val="Arial"/>
        <family val="2"/>
      </rPr>
      <t xml:space="preserve"> Substitute yield is 75% of 2013-2017 simple county average yield per planted acre.</t>
    </r>
  </si>
  <si>
    <t>Source: USDA FSA, https://www.fsa.usda.gov/programs-and-services/arcplc_program/index</t>
  </si>
  <si>
    <t>https://www.fsa.usda.gov/Assets/USDA-FSA-Public/usdafiles/arc-plc/2019/excel/PLC-Sub-Yields.xlsx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</si>
</sst>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MS Sans Serif"/>
      <family val="2"/>
    </font>
    <font>
      <b/>
      <sz val="10"/>
      <name val="Calibri"/>
      <family val="2"/>
      <scheme val="minor"/>
    </font>
    <font>
      <sz val="10"/>
      <color theme="1"/>
      <name val="Calibri"/>
      <family val="2"/>
      <scheme val="minor"/>
    </font>
    <font>
      <b/>
      <sz val="16"/>
      <color theme="0"/>
      <name val="Arial"/>
      <family val="2"/>
    </font>
    <font>
      <b/>
      <sz val="14"/>
      <color theme="0"/>
      <name val="Arial"/>
      <family val="2"/>
    </font>
    <font>
      <b/>
      <sz val="11"/>
      <name val="Arial"/>
      <family val="2"/>
    </font>
    <font>
      <sz val="11"/>
      <name val="Arial"/>
      <family val="2"/>
    </font>
    <font>
      <i/>
      <sz val="10"/>
      <color theme="1"/>
      <name val="Arial"/>
      <family val="2"/>
    </font>
    <font>
      <sz val="11"/>
      <color theme="1"/>
      <name val="Arial"/>
      <family val="2"/>
    </font>
    <font>
      <u/>
      <sz val="10"/>
      <color indexed="12"/>
      <name val="Arial"/>
      <family val="2"/>
    </font>
    <font>
      <sz val="10"/>
      <name val="Arial"/>
      <family val="2"/>
    </font>
    <font>
      <u/>
      <sz val="10"/>
      <color rgb="FFC00000"/>
      <name val="Arial"/>
      <family val="2"/>
    </font>
    <font>
      <b/>
      <sz val="10"/>
      <name val="Arial"/>
      <family val="2"/>
    </font>
    <font>
      <b/>
      <i/>
      <sz val="10"/>
      <color theme="1"/>
      <name val="Arial"/>
      <family val="2"/>
    </font>
    <font>
      <sz val="10"/>
      <color theme="1"/>
      <name val="Arial"/>
      <family val="2"/>
    </font>
    <font>
      <b/>
      <sz val="10"/>
      <color theme="1"/>
      <name val="Arial"/>
      <family val="2"/>
    </font>
    <font>
      <b/>
      <sz val="11"/>
      <color theme="1"/>
      <name val="Arial"/>
      <family val="2"/>
    </font>
    <font>
      <b/>
      <sz val="10"/>
      <color indexed="60"/>
      <name val="Arial"/>
      <family val="2"/>
    </font>
    <font>
      <u/>
      <sz val="11"/>
      <color theme="10"/>
      <name val="Calibri"/>
      <family val="2"/>
      <scheme val="minor"/>
    </font>
    <font>
      <sz val="7"/>
      <color indexed="63"/>
      <name val="Arial"/>
      <family val="2"/>
    </font>
    <font>
      <b/>
      <sz val="11"/>
      <color rgb="FF3E4827"/>
      <name val="Arial"/>
      <family val="2"/>
    </font>
    <font>
      <b/>
      <sz val="12"/>
      <color rgb="FF3E4827"/>
      <name val="Arial"/>
      <family val="2"/>
    </font>
    <font>
      <b/>
      <vertAlign val="superscript"/>
      <sz val="12"/>
      <color theme="1"/>
      <name val="Arial"/>
      <family val="2"/>
    </font>
    <font>
      <vertAlign val="superscript"/>
      <sz val="10"/>
      <color theme="1"/>
      <name val="Arial"/>
      <family val="2"/>
    </font>
    <font>
      <b/>
      <vertAlign val="superscript"/>
      <sz val="11"/>
      <color theme="1"/>
      <name val="Arial"/>
      <family val="2"/>
    </font>
  </fonts>
  <fills count="8">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2" tint="-9.9948118533890809E-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3" fillId="0" borderId="0" applyNumberFormat="0" applyFill="0" applyBorder="0" applyAlignment="0" applyProtection="0">
      <alignment vertical="top"/>
      <protection locked="0"/>
    </xf>
    <xf numFmtId="0" fontId="22" fillId="0" borderId="0" applyNumberFormat="0" applyFill="0" applyBorder="0" applyAlignment="0" applyProtection="0"/>
    <xf numFmtId="0" fontId="4" fillId="0" borderId="0"/>
  </cellStyleXfs>
  <cellXfs count="94">
    <xf numFmtId="0" fontId="0" fillId="0" borderId="0" xfId="0"/>
    <xf numFmtId="1" fontId="2" fillId="0" borderId="0" xfId="0" applyNumberFormat="1" applyFont="1" applyAlignment="1">
      <alignment horizontal="left"/>
    </xf>
    <xf numFmtId="0" fontId="3" fillId="0" borderId="0" xfId="0" applyFont="1"/>
    <xf numFmtId="4" fontId="0" fillId="0" borderId="0" xfId="0" applyNumberFormat="1" applyAlignment="1">
      <alignment horizontal="right"/>
    </xf>
    <xf numFmtId="1" fontId="5" fillId="2" borderId="1" xfId="3" applyNumberFormat="1" applyFont="1" applyFill="1" applyBorder="1" applyAlignment="1" applyProtection="1">
      <alignment horizontal="center" wrapText="1"/>
      <protection locked="0"/>
    </xf>
    <xf numFmtId="0" fontId="5" fillId="2" borderId="2" xfId="3" applyFont="1" applyFill="1" applyBorder="1" applyAlignment="1" applyProtection="1">
      <alignment horizontal="left" wrapText="1"/>
      <protection locked="0"/>
    </xf>
    <xf numFmtId="0" fontId="5" fillId="2" borderId="2" xfId="3" applyFont="1" applyFill="1" applyBorder="1" applyAlignment="1" applyProtection="1">
      <alignment horizontal="center" wrapText="1"/>
      <protection locked="0"/>
    </xf>
    <xf numFmtId="4" fontId="5" fillId="2" borderId="2" xfId="3" applyNumberFormat="1" applyFont="1" applyFill="1" applyBorder="1" applyAlignment="1" applyProtection="1">
      <alignment horizontal="right" wrapText="1"/>
      <protection locked="0"/>
    </xf>
    <xf numFmtId="0" fontId="6" fillId="0" borderId="3" xfId="0" applyFont="1" applyBorder="1" applyAlignment="1">
      <alignment horizontal="center"/>
    </xf>
    <xf numFmtId="0" fontId="6" fillId="0" borderId="3" xfId="0" applyFont="1" applyBorder="1"/>
    <xf numFmtId="4" fontId="6" fillId="0" borderId="3" xfId="0" applyNumberFormat="1" applyFont="1" applyBorder="1" applyAlignment="1">
      <alignment horizontal="right"/>
    </xf>
    <xf numFmtId="49" fontId="3" fillId="0" borderId="3" xfId="0" applyNumberFormat="1" applyFont="1" applyFill="1" applyBorder="1" applyAlignment="1">
      <alignment horizontal="center"/>
    </xf>
    <xf numFmtId="0" fontId="3" fillId="0" borderId="3" xfId="0" applyFont="1" applyFill="1" applyBorder="1"/>
    <xf numFmtId="0" fontId="3" fillId="0" borderId="3" xfId="0" applyFont="1" applyFill="1" applyBorder="1" applyAlignment="1">
      <alignment horizontal="left"/>
    </xf>
    <xf numFmtId="0" fontId="6" fillId="0" borderId="3" xfId="0" applyFont="1" applyFill="1" applyBorder="1" applyAlignment="1">
      <alignment horizontal="center"/>
    </xf>
    <xf numFmtId="0" fontId="6" fillId="0" borderId="3" xfId="0" applyFont="1" applyFill="1" applyBorder="1"/>
    <xf numFmtId="3" fontId="6" fillId="0" borderId="3" xfId="0" applyNumberFormat="1" applyFont="1" applyBorder="1" applyAlignment="1">
      <alignment horizontal="center"/>
    </xf>
    <xf numFmtId="3" fontId="6" fillId="0" borderId="3" xfId="0" applyNumberFormat="1" applyFont="1" applyBorder="1"/>
    <xf numFmtId="0" fontId="20" fillId="4" borderId="9" xfId="0" applyFont="1" applyFill="1" applyBorder="1" applyAlignment="1" applyProtection="1">
      <alignment vertical="center"/>
      <protection locked="0"/>
    </xf>
    <xf numFmtId="0" fontId="20" fillId="5" borderId="6" xfId="0" applyFont="1" applyFill="1" applyBorder="1" applyAlignment="1" applyProtection="1">
      <alignment vertical="center"/>
    </xf>
    <xf numFmtId="0" fontId="20" fillId="5" borderId="9" xfId="0" applyFont="1" applyFill="1" applyBorder="1" applyAlignment="1" applyProtection="1">
      <alignment horizontal="center" vertical="center"/>
    </xf>
    <xf numFmtId="0" fontId="20" fillId="5" borderId="9" xfId="0" applyFont="1" applyFill="1" applyBorder="1" applyAlignment="1" applyProtection="1">
      <alignment vertical="center"/>
    </xf>
    <xf numFmtId="43" fontId="12" fillId="0" borderId="9" xfId="1" applyFont="1" applyFill="1" applyBorder="1" applyProtection="1"/>
    <xf numFmtId="9" fontId="12" fillId="0" borderId="9" xfId="2" applyFont="1" applyFill="1" applyBorder="1" applyProtection="1"/>
    <xf numFmtId="0" fontId="18" fillId="6" borderId="0" xfId="0" applyFont="1" applyFill="1" applyBorder="1" applyProtection="1"/>
    <xf numFmtId="0" fontId="18" fillId="5" borderId="7" xfId="0" applyFont="1" applyFill="1" applyBorder="1" applyProtection="1"/>
    <xf numFmtId="0" fontId="10" fillId="6" borderId="0" xfId="0" applyFont="1" applyFill="1" applyProtection="1"/>
    <xf numFmtId="0" fontId="12" fillId="6" borderId="0" xfId="0" applyFont="1" applyFill="1" applyProtection="1"/>
    <xf numFmtId="0" fontId="18" fillId="6" borderId="0" xfId="0" applyFont="1" applyFill="1" applyProtection="1"/>
    <xf numFmtId="0" fontId="19" fillId="6" borderId="0" xfId="0" applyFont="1" applyFill="1" applyProtection="1"/>
    <xf numFmtId="0" fontId="18" fillId="6" borderId="0" xfId="0" applyFont="1" applyFill="1"/>
    <xf numFmtId="0" fontId="14" fillId="6" borderId="0" xfId="0" applyFont="1" applyFill="1"/>
    <xf numFmtId="0" fontId="20" fillId="6" borderId="0" xfId="0" applyFont="1" applyFill="1" applyBorder="1" applyAlignment="1" applyProtection="1">
      <alignment vertical="center"/>
    </xf>
    <xf numFmtId="9" fontId="12" fillId="6" borderId="0" xfId="0" applyNumberFormat="1" applyFont="1" applyFill="1" applyProtection="1"/>
    <xf numFmtId="0" fontId="14" fillId="6" borderId="0" xfId="0" applyFont="1" applyFill="1" applyBorder="1" applyAlignment="1"/>
    <xf numFmtId="0" fontId="14" fillId="6" borderId="0" xfId="0" applyFont="1" applyFill="1" applyProtection="1"/>
    <xf numFmtId="0" fontId="21" fillId="6" borderId="0" xfId="0" applyFont="1" applyFill="1"/>
    <xf numFmtId="0" fontId="18" fillId="7" borderId="8" xfId="0" applyFont="1" applyFill="1" applyBorder="1" applyProtection="1"/>
    <xf numFmtId="43" fontId="12" fillId="4" borderId="9" xfId="1" applyFont="1" applyFill="1" applyBorder="1" applyAlignment="1" applyProtection="1">
      <alignment horizontal="center"/>
      <protection locked="0"/>
    </xf>
    <xf numFmtId="0" fontId="10" fillId="6" borderId="0" xfId="0" applyFont="1" applyFill="1" applyBorder="1" applyProtection="1"/>
    <xf numFmtId="0" fontId="12" fillId="6" borderId="0" xfId="0" applyFont="1" applyFill="1" applyBorder="1" applyProtection="1"/>
    <xf numFmtId="0" fontId="19" fillId="6" borderId="0" xfId="0" applyFont="1" applyFill="1" applyBorder="1" applyProtection="1"/>
    <xf numFmtId="0" fontId="19" fillId="6" borderId="0" xfId="0" applyFont="1" applyFill="1" applyBorder="1"/>
    <xf numFmtId="0" fontId="18" fillId="6" borderId="0" xfId="0" applyFont="1" applyFill="1" applyBorder="1"/>
    <xf numFmtId="0" fontId="23" fillId="6" borderId="0" xfId="0" applyFont="1" applyFill="1" applyAlignment="1">
      <alignment horizontal="left"/>
    </xf>
    <xf numFmtId="0" fontId="11" fillId="6" borderId="0" xfId="0" applyFont="1" applyFill="1"/>
    <xf numFmtId="0" fontId="12" fillId="6" borderId="0" xfId="0" applyFont="1" applyFill="1"/>
    <xf numFmtId="0" fontId="20" fillId="5" borderId="6" xfId="0" applyFont="1" applyFill="1" applyBorder="1" applyAlignment="1" applyProtection="1">
      <alignment horizontal="center" vertical="center"/>
    </xf>
    <xf numFmtId="0" fontId="8" fillId="3" borderId="10" xfId="0" applyFont="1" applyFill="1" applyBorder="1" applyProtection="1"/>
    <xf numFmtId="164" fontId="25" fillId="7" borderId="9" xfId="0" applyNumberFormat="1" applyFont="1" applyFill="1" applyBorder="1" applyAlignment="1" applyProtection="1">
      <alignment horizontal="center" vertical="center"/>
    </xf>
    <xf numFmtId="0" fontId="18" fillId="7" borderId="7" xfId="0" applyFont="1" applyFill="1" applyBorder="1" applyAlignment="1" applyProtection="1">
      <alignment vertical="center"/>
    </xf>
    <xf numFmtId="164" fontId="20" fillId="4" borderId="9" xfId="1" applyNumberFormat="1" applyFont="1" applyFill="1" applyBorder="1" applyAlignment="1" applyProtection="1">
      <alignment horizontal="right" vertical="center"/>
      <protection locked="0"/>
    </xf>
    <xf numFmtId="164" fontId="24" fillId="7" borderId="9" xfId="1" applyNumberFormat="1" applyFont="1" applyFill="1" applyBorder="1" applyAlignment="1" applyProtection="1">
      <alignment horizontal="right" vertical="center"/>
    </xf>
    <xf numFmtId="0" fontId="7" fillId="3" borderId="10" xfId="0" applyFont="1" applyFill="1" applyBorder="1" applyAlignment="1" applyProtection="1">
      <alignment horizontal="left" indent="1"/>
    </xf>
    <xf numFmtId="0" fontId="8" fillId="3" borderId="10" xfId="0" applyFont="1" applyFill="1" applyBorder="1" applyAlignment="1" applyProtection="1">
      <alignment horizontal="left" indent="1"/>
    </xf>
    <xf numFmtId="0" fontId="9" fillId="6" borderId="0" xfId="0" applyFont="1" applyFill="1" applyAlignment="1" applyProtection="1">
      <alignment horizontal="left" indent="1"/>
    </xf>
    <xf numFmtId="0" fontId="10" fillId="6" borderId="0" xfId="0" applyFont="1" applyFill="1" applyAlignment="1" applyProtection="1">
      <alignment horizontal="left" indent="1"/>
    </xf>
    <xf numFmtId="0" fontId="11" fillId="6" borderId="0" xfId="0" applyFont="1" applyFill="1" applyAlignment="1" applyProtection="1">
      <alignment horizontal="left" indent="1"/>
    </xf>
    <xf numFmtId="0" fontId="12" fillId="6" borderId="0" xfId="0" applyFont="1" applyFill="1" applyAlignment="1" applyProtection="1">
      <alignment horizontal="left" indent="1"/>
    </xf>
    <xf numFmtId="0" fontId="17" fillId="4" borderId="4" xfId="0" applyFont="1" applyFill="1" applyBorder="1" applyAlignment="1" applyProtection="1">
      <alignment horizontal="left" indent="1"/>
    </xf>
    <xf numFmtId="0" fontId="19" fillId="4" borderId="5" xfId="0" applyFont="1" applyFill="1" applyBorder="1" applyAlignment="1" applyProtection="1">
      <alignment horizontal="left" indent="1"/>
    </xf>
    <xf numFmtId="0" fontId="20" fillId="5" borderId="6" xfId="0" applyFont="1" applyFill="1" applyBorder="1" applyAlignment="1" applyProtection="1">
      <alignment horizontal="left" vertical="center" indent="1"/>
    </xf>
    <xf numFmtId="0" fontId="20" fillId="5" borderId="9" xfId="0" applyFont="1" applyFill="1" applyBorder="1" applyAlignment="1" applyProtection="1">
      <alignment horizontal="left" vertical="center" indent="1"/>
    </xf>
    <xf numFmtId="9" fontId="12" fillId="6" borderId="0" xfId="0" applyNumberFormat="1" applyFont="1" applyFill="1" applyAlignment="1" applyProtection="1">
      <alignment horizontal="left" indent="1"/>
    </xf>
    <xf numFmtId="0" fontId="18" fillId="6" borderId="0" xfId="0" applyFont="1" applyFill="1" applyAlignment="1">
      <alignment horizontal="left" indent="1"/>
    </xf>
    <xf numFmtId="0" fontId="14" fillId="6" borderId="0" xfId="0" applyFont="1" applyFill="1" applyBorder="1" applyAlignment="1" applyProtection="1">
      <alignment horizontal="left" indent="1"/>
    </xf>
    <xf numFmtId="14" fontId="14" fillId="6" borderId="0" xfId="0" applyNumberFormat="1" applyFont="1" applyFill="1" applyAlignment="1" applyProtection="1">
      <alignment horizontal="left" indent="1"/>
    </xf>
    <xf numFmtId="0" fontId="16" fillId="6" borderId="0" xfId="0" applyFont="1" applyFill="1" applyBorder="1" applyAlignment="1" applyProtection="1">
      <alignment horizontal="left" indent="1"/>
    </xf>
    <xf numFmtId="0" fontId="14" fillId="6" borderId="0" xfId="4" applyFont="1" applyFill="1" applyAlignment="1" applyProtection="1">
      <alignment horizontal="left" indent="1"/>
    </xf>
    <xf numFmtId="0" fontId="14" fillId="6" borderId="0" xfId="0" applyFont="1" applyFill="1" applyAlignment="1">
      <alignment horizontal="left" indent="1"/>
    </xf>
    <xf numFmtId="0" fontId="14" fillId="6" borderId="0" xfId="0" applyFont="1" applyFill="1" applyAlignment="1" applyProtection="1">
      <alignment horizontal="left" indent="1"/>
    </xf>
    <xf numFmtId="0" fontId="14" fillId="6" borderId="0" xfId="0" applyFont="1" applyFill="1" applyBorder="1" applyAlignment="1">
      <alignment horizontal="left" indent="1"/>
    </xf>
    <xf numFmtId="0" fontId="23" fillId="6" borderId="0" xfId="0" applyFont="1" applyFill="1" applyBorder="1" applyAlignment="1">
      <alignment horizontal="left"/>
    </xf>
    <xf numFmtId="0" fontId="13" fillId="6" borderId="0" xfId="4" applyFont="1" applyFill="1" applyAlignment="1" applyProtection="1"/>
    <xf numFmtId="0" fontId="18" fillId="6" borderId="0" xfId="0" applyFont="1" applyFill="1" applyBorder="1" applyAlignment="1" applyProtection="1">
      <alignment horizontal="left" indent="1"/>
    </xf>
    <xf numFmtId="0" fontId="18" fillId="6" borderId="0" xfId="0" applyFont="1" applyFill="1" applyBorder="1" applyAlignment="1" applyProtection="1">
      <alignment horizontal="left" vertical="center" indent="1"/>
    </xf>
    <xf numFmtId="0" fontId="19" fillId="7" borderId="7" xfId="0" applyFont="1" applyFill="1" applyBorder="1" applyAlignment="1" applyProtection="1">
      <alignment horizontal="left" vertical="center" indent="1"/>
    </xf>
    <xf numFmtId="0" fontId="20" fillId="5" borderId="6" xfId="0" applyFont="1" applyFill="1" applyBorder="1" applyAlignment="1" applyProtection="1">
      <alignment horizontal="right" vertical="center" indent="1"/>
    </xf>
    <xf numFmtId="43" fontId="20" fillId="5" borderId="9" xfId="1" applyFont="1" applyFill="1" applyBorder="1" applyProtection="1"/>
    <xf numFmtId="0" fontId="20" fillId="5" borderId="11" xfId="0" applyFont="1" applyFill="1" applyBorder="1" applyAlignment="1" applyProtection="1">
      <alignment horizontal="center" vertical="center"/>
    </xf>
    <xf numFmtId="0" fontId="20" fillId="5" borderId="12" xfId="0" applyFont="1" applyFill="1" applyBorder="1" applyAlignment="1" applyProtection="1">
      <alignment horizontal="center" vertical="center"/>
    </xf>
    <xf numFmtId="0" fontId="20" fillId="5" borderId="6" xfId="0" applyFont="1" applyFill="1" applyBorder="1" applyAlignment="1" applyProtection="1">
      <alignment horizontal="center" vertical="center"/>
    </xf>
    <xf numFmtId="0" fontId="6" fillId="0" borderId="0" xfId="0" applyFont="1" applyFill="1" applyBorder="1" applyAlignment="1">
      <alignment horizontal="left"/>
    </xf>
    <xf numFmtId="0" fontId="23" fillId="0" borderId="0" xfId="0" applyFont="1" applyBorder="1" applyAlignment="1">
      <alignment horizontal="left" vertical="center" wrapText="1"/>
    </xf>
    <xf numFmtId="0" fontId="20" fillId="5" borderId="6" xfId="0" applyFont="1" applyFill="1" applyBorder="1" applyAlignment="1" applyProtection="1">
      <alignment horizontal="center" vertical="center"/>
    </xf>
    <xf numFmtId="0" fontId="20" fillId="5" borderId="7" xfId="0" applyFont="1" applyFill="1" applyBorder="1" applyAlignment="1" applyProtection="1">
      <alignment horizontal="center" vertical="center"/>
    </xf>
    <xf numFmtId="0" fontId="20" fillId="5" borderId="8" xfId="0" applyFont="1" applyFill="1" applyBorder="1" applyAlignment="1" applyProtection="1">
      <alignment horizontal="center" vertical="center"/>
    </xf>
    <xf numFmtId="0" fontId="20" fillId="4" borderId="6"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11" fillId="6" borderId="0" xfId="0" applyFont="1" applyFill="1" applyBorder="1" applyAlignment="1" applyProtection="1">
      <alignment horizontal="left" vertical="center" wrapText="1"/>
    </xf>
    <xf numFmtId="0" fontId="15" fillId="6" borderId="0" xfId="4" applyFont="1" applyFill="1" applyAlignment="1" applyProtection="1">
      <alignment horizontal="left" indent="1"/>
    </xf>
    <xf numFmtId="0" fontId="14" fillId="6" borderId="0" xfId="4" applyFont="1" applyFill="1" applyAlignment="1" applyProtection="1">
      <alignment horizontal="left" wrapText="1" indent="1"/>
    </xf>
    <xf numFmtId="0" fontId="18" fillId="6" borderId="0" xfId="4" applyFont="1" applyFill="1" applyAlignment="1" applyProtection="1">
      <alignment horizontal="left" indent="1"/>
    </xf>
  </cellXfs>
  <cellStyles count="7">
    <cellStyle name="Comma" xfId="1" builtinId="3"/>
    <cellStyle name="Hyperlink" xfId="4" builtinId="8"/>
    <cellStyle name="Hyperlink 2" xfId="5"/>
    <cellStyle name="Normal" xfId="0" builtinId="0"/>
    <cellStyle name="Normal 2" xfId="6"/>
    <cellStyle name="Normal 2 3" xfId="3"/>
    <cellStyle name="Percent" xfId="2" builtinId="5"/>
  </cellStyles>
  <dxfs count="2">
    <dxf>
      <font>
        <color theme="2" tint="-9.9948118533890809E-2"/>
      </font>
    </dxf>
    <dxf>
      <font>
        <color theme="2" tint="-9.9948118533890809E-2"/>
      </font>
    </dxf>
  </dxfs>
  <tableStyles count="0" defaultTableStyle="TableStyleMedium2" defaultPivotStyle="PivotStyleLight16"/>
  <colors>
    <mruColors>
      <color rgb="FFA2A569"/>
      <color rgb="FF3E4827"/>
      <color rgb="FF8E252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38</xdr:row>
      <xdr:rowOff>104775</xdr:rowOff>
    </xdr:from>
    <xdr:to>
      <xdr:col>6</xdr:col>
      <xdr:colOff>192786</xdr:colOff>
      <xdr:row>42</xdr:row>
      <xdr:rowOff>39243</xdr:rowOff>
    </xdr:to>
    <xdr:pic>
      <xdr:nvPicPr>
        <xdr:cNvPr id="2" name="Picture 1" title="Iowa State University Extension and Outreach image"/>
        <xdr:cNvPicPr>
          <a:picLocks noChangeAspect="1"/>
        </xdr:cNvPicPr>
      </xdr:nvPicPr>
      <xdr:blipFill>
        <a:blip xmlns:r="http://schemas.openxmlformats.org/officeDocument/2006/relationships" r:embed="rId1" cstate="print"/>
        <a:stretch>
          <a:fillRect/>
        </a:stretch>
      </xdr:blipFill>
      <xdr:spPr bwMode="auto">
        <a:xfrm>
          <a:off x="4695825" y="7543800"/>
          <a:ext cx="3602736" cy="658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476250</xdr:colOff>
      <xdr:row>38</xdr:row>
      <xdr:rowOff>104775</xdr:rowOff>
    </xdr:from>
    <xdr:to>
      <xdr:col>6</xdr:col>
      <xdr:colOff>192786</xdr:colOff>
      <xdr:row>42</xdr:row>
      <xdr:rowOff>39243</xdr:rowOff>
    </xdr:to>
    <xdr:pic>
      <xdr:nvPicPr>
        <xdr:cNvPr id="2" name="Picture 1" title="Iowa State University Extension and Outreach image"/>
        <xdr:cNvPicPr>
          <a:picLocks noChangeAspect="1"/>
        </xdr:cNvPicPr>
      </xdr:nvPicPr>
      <xdr:blipFill>
        <a:blip xmlns:r="http://schemas.openxmlformats.org/officeDocument/2006/relationships" r:embed="rId1" cstate="print"/>
        <a:stretch>
          <a:fillRect/>
        </a:stretch>
      </xdr:blipFill>
      <xdr:spPr bwMode="auto">
        <a:xfrm>
          <a:off x="4819650" y="8229600"/>
          <a:ext cx="3602736" cy="6583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extension.iastate.edu/agdm/crops/html/a1-33.html" TargetMode="External"/><Relationship Id="rId7" Type="http://schemas.openxmlformats.org/officeDocument/2006/relationships/hyperlink" Target="mailto:plastina@iastate.edu?subject=AgDM%20ARC/PLC%20Calculator" TargetMode="Externa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mailto:plastina@iastate.edu?subject=AgDM%20Spreadsheet" TargetMode="External"/><Relationship Id="rId5" Type="http://schemas.openxmlformats.org/officeDocument/2006/relationships/hyperlink" Target="mailto:wedwards@iastate.edu?subject=AgDM%20Spreadsheet" TargetMode="External"/><Relationship Id="rId4" Type="http://schemas.openxmlformats.org/officeDocument/2006/relationships/hyperlink" Target="https://www.extension.iastate.edu/agdm/crops/xls/a1-33farmbilldata.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extension.iastate.edu/agdm/crops/html/a1-33.html" TargetMode="External"/><Relationship Id="rId7" Type="http://schemas.openxmlformats.org/officeDocument/2006/relationships/hyperlink" Target="mailto:plastina@iastate.edu?subject=AgDM%20ARC/PLC%20Calculator" TargetMode="External"/><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mailto:plastina@iastate.edu?subject=AgDM%20Spreadsheet" TargetMode="External"/><Relationship Id="rId5" Type="http://schemas.openxmlformats.org/officeDocument/2006/relationships/hyperlink" Target="mailto:wedwards@iastate.edu?subject=AgDM%20Spreadsheet" TargetMode="External"/><Relationship Id="rId4" Type="http://schemas.openxmlformats.org/officeDocument/2006/relationships/hyperlink" Target="https://www.extension.iastate.edu/agdm/crops/xls/a1-33farmbilldata.xlsx"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tabSelected="1" workbookViewId="0"/>
  </sheetViews>
  <sheetFormatPr defaultRowHeight="14.25" x14ac:dyDescent="0.2"/>
  <cols>
    <col min="1" max="1" width="24.85546875" style="27" customWidth="1"/>
    <col min="2" max="3" width="20.140625" style="27" customWidth="1"/>
    <col min="4" max="6" width="19.42578125" style="27" customWidth="1"/>
    <col min="7" max="7" width="3" style="27" customWidth="1"/>
    <col min="8" max="8" width="18.140625" style="27" bestFit="1" customWidth="1"/>
    <col min="9" max="16384" width="9.140625" style="40"/>
  </cols>
  <sheetData>
    <row r="1" spans="1:9" s="48" customFormat="1" ht="30.2" customHeight="1" thickBot="1" x14ac:dyDescent="0.35">
      <c r="A1" s="53" t="s">
        <v>210</v>
      </c>
      <c r="B1" s="54"/>
      <c r="C1" s="54"/>
      <c r="D1" s="54"/>
      <c r="E1" s="54"/>
      <c r="F1" s="54"/>
      <c r="G1" s="54"/>
    </row>
    <row r="2" spans="1:9" s="39" customFormat="1" ht="15" x14ac:dyDescent="0.25">
      <c r="A2" s="55" t="s">
        <v>208</v>
      </c>
      <c r="B2" s="56"/>
      <c r="C2" s="56"/>
      <c r="D2" s="56"/>
      <c r="E2" s="56"/>
      <c r="F2" s="56"/>
      <c r="G2" s="56"/>
      <c r="H2" s="26"/>
    </row>
    <row r="3" spans="1:9" x14ac:dyDescent="0.2">
      <c r="A3" s="57" t="s">
        <v>223</v>
      </c>
      <c r="B3" s="58"/>
      <c r="C3" s="58"/>
      <c r="D3" s="58"/>
      <c r="E3" s="58"/>
      <c r="F3" s="58"/>
      <c r="G3" s="58"/>
    </row>
    <row r="4" spans="1:9" x14ac:dyDescent="0.2">
      <c r="A4" s="92" t="s">
        <v>209</v>
      </c>
      <c r="B4" s="92"/>
      <c r="C4" s="92"/>
      <c r="D4" s="92"/>
      <c r="E4" s="92"/>
      <c r="F4" s="92"/>
      <c r="G4" s="92"/>
    </row>
    <row r="5" spans="1:9" x14ac:dyDescent="0.2">
      <c r="A5" s="93" t="s">
        <v>232</v>
      </c>
      <c r="B5" s="93"/>
      <c r="C5" s="93"/>
      <c r="D5" s="93"/>
      <c r="E5" s="93"/>
      <c r="F5" s="93"/>
      <c r="G5" s="93"/>
    </row>
    <row r="6" spans="1:9" x14ac:dyDescent="0.2">
      <c r="A6" s="59" t="s">
        <v>224</v>
      </c>
      <c r="B6" s="60"/>
      <c r="C6" s="58"/>
      <c r="D6" s="58"/>
      <c r="E6" s="58"/>
      <c r="F6" s="58"/>
      <c r="G6" s="58"/>
    </row>
    <row r="7" spans="1:9" s="24" customFormat="1" ht="13.5" thickBot="1" x14ac:dyDescent="0.25">
      <c r="A7" s="28"/>
      <c r="B7" s="28"/>
      <c r="C7" s="28"/>
      <c r="D7" s="28"/>
      <c r="E7" s="28"/>
      <c r="F7" s="28"/>
      <c r="G7" s="29"/>
      <c r="H7" s="29"/>
      <c r="I7" s="41"/>
    </row>
    <row r="8" spans="1:9" s="24" customFormat="1" ht="15.75" thickBot="1" x14ac:dyDescent="0.25">
      <c r="A8" s="61" t="s">
        <v>212</v>
      </c>
      <c r="B8" s="19"/>
      <c r="C8" s="18">
        <v>1234</v>
      </c>
      <c r="D8" s="28"/>
      <c r="E8" s="28"/>
      <c r="F8" s="28"/>
      <c r="G8" s="29"/>
      <c r="H8" s="29"/>
      <c r="I8" s="41"/>
    </row>
    <row r="9" spans="1:9" s="24" customFormat="1" ht="13.5" thickBot="1" x14ac:dyDescent="0.25">
      <c r="A9" s="28"/>
      <c r="B9" s="28"/>
      <c r="C9" s="28"/>
      <c r="D9" s="28"/>
      <c r="E9" s="28"/>
      <c r="F9" s="28"/>
      <c r="G9" s="29"/>
      <c r="H9" s="29"/>
      <c r="I9" s="41"/>
    </row>
    <row r="10" spans="1:9" s="24" customFormat="1" ht="15.75" thickBot="1" x14ac:dyDescent="0.25">
      <c r="A10" s="28"/>
      <c r="B10" s="20" t="s">
        <v>218</v>
      </c>
      <c r="C10" s="20" t="s">
        <v>221</v>
      </c>
      <c r="D10" s="84" t="s">
        <v>222</v>
      </c>
      <c r="E10" s="85"/>
      <c r="F10" s="86"/>
      <c r="G10" s="29"/>
      <c r="H10" s="29"/>
      <c r="I10" s="41"/>
    </row>
    <row r="11" spans="1:9" s="24" customFormat="1" ht="22.5" customHeight="1" thickBot="1" x14ac:dyDescent="0.25">
      <c r="A11" s="62" t="s">
        <v>219</v>
      </c>
      <c r="B11" s="51">
        <v>165</v>
      </c>
      <c r="C11" s="52">
        <f>H24</f>
        <v>139</v>
      </c>
      <c r="D11" s="76" t="str">
        <f>IF(C11="","",IF(B11="","",IF(C11&gt;B11,"Update your PLC corn yield for this farm","PLC corn yield will NOT be updated for this farm")))</f>
        <v>PLC corn yield will NOT be updated for this farm</v>
      </c>
      <c r="E11" s="50"/>
      <c r="F11" s="37"/>
      <c r="G11" s="29"/>
      <c r="H11" s="29"/>
      <c r="I11" s="41"/>
    </row>
    <row r="12" spans="1:9" s="24" customFormat="1" ht="22.5" customHeight="1" thickBot="1" x14ac:dyDescent="0.25">
      <c r="A12" s="62" t="s">
        <v>220</v>
      </c>
      <c r="B12" s="51">
        <v>37</v>
      </c>
      <c r="C12" s="52">
        <f>H33</f>
        <v>38</v>
      </c>
      <c r="D12" s="76" t="str">
        <f>IF(C12="","",IF(B12="","",IF(C12&gt;B12,"Update your PLC soybean yield for this farm","PLC soybean yield will NOT be updated for this farm")))</f>
        <v>Update your PLC soybean yield for this farm</v>
      </c>
      <c r="E12" s="50"/>
      <c r="F12" s="37"/>
      <c r="G12" s="29"/>
      <c r="H12" s="29"/>
      <c r="I12" s="41"/>
    </row>
    <row r="13" spans="1:9" s="24" customFormat="1" ht="12.75" x14ac:dyDescent="0.2">
      <c r="A13" s="28"/>
      <c r="B13" s="28"/>
      <c r="C13" s="28"/>
      <c r="D13" s="28"/>
      <c r="E13" s="28"/>
      <c r="F13" s="28"/>
      <c r="G13" s="29"/>
      <c r="H13" s="29"/>
      <c r="I13" s="41"/>
    </row>
    <row r="14" spans="1:9" s="24" customFormat="1" ht="13.5" thickBot="1" x14ac:dyDescent="0.25">
      <c r="A14" s="28"/>
      <c r="B14" s="28"/>
      <c r="C14" s="28"/>
      <c r="E14" s="28"/>
      <c r="F14" s="28"/>
      <c r="G14" s="29"/>
      <c r="H14" s="29"/>
      <c r="I14" s="41"/>
    </row>
    <row r="15" spans="1:9" s="24" customFormat="1" ht="21" customHeight="1" thickBot="1" x14ac:dyDescent="0.25">
      <c r="A15" s="61" t="s">
        <v>211</v>
      </c>
      <c r="B15" s="25"/>
      <c r="C15" s="25"/>
      <c r="D15" s="79" t="s">
        <v>240</v>
      </c>
      <c r="E15" s="79" t="s">
        <v>10</v>
      </c>
      <c r="F15" s="79" t="s">
        <v>207</v>
      </c>
      <c r="G15" s="28"/>
      <c r="H15" s="90"/>
      <c r="I15" s="90"/>
    </row>
    <row r="16" spans="1:9" s="24" customFormat="1" ht="18" thickBot="1" x14ac:dyDescent="0.3">
      <c r="A16" s="87" t="s">
        <v>39</v>
      </c>
      <c r="B16" s="88"/>
      <c r="C16" s="89"/>
      <c r="D16" s="80" t="s">
        <v>241</v>
      </c>
      <c r="E16" s="78">
        <f>VLOOKUP($A$16,'Substitute corn yields'!$C$3:$F$102,4,0)</f>
        <v>138.12</v>
      </c>
      <c r="F16" s="78">
        <f>VLOOKUP($A$16,'Substitute soybean yields'!$C$3:$F$102,4,0)</f>
        <v>41.45</v>
      </c>
      <c r="G16" s="28"/>
      <c r="H16" s="90"/>
      <c r="I16" s="90"/>
    </row>
    <row r="17" spans="1:8" ht="15" thickBot="1" x14ac:dyDescent="0.25"/>
    <row r="18" spans="1:8" ht="20.25" customHeight="1" thickBot="1" x14ac:dyDescent="0.25">
      <c r="B18" s="84" t="s">
        <v>10</v>
      </c>
      <c r="C18" s="85"/>
      <c r="D18" s="85"/>
      <c r="E18" s="85"/>
      <c r="F18" s="86"/>
    </row>
    <row r="19" spans="1:8" ht="15.75" thickBot="1" x14ac:dyDescent="0.25">
      <c r="B19" s="47" t="s">
        <v>213</v>
      </c>
      <c r="C19" s="47" t="s">
        <v>214</v>
      </c>
      <c r="D19" s="47" t="s">
        <v>215</v>
      </c>
      <c r="E19" s="47" t="s">
        <v>216</v>
      </c>
      <c r="F19" s="20" t="s">
        <v>217</v>
      </c>
    </row>
    <row r="20" spans="1:8" ht="18" customHeight="1" thickBot="1" x14ac:dyDescent="0.25">
      <c r="A20" s="77" t="s">
        <v>239</v>
      </c>
      <c r="B20" s="22">
        <f>IF(B21="","",IFERROR(VLOOKUP($A$16,'Substitute corn yields'!$C$3:$F$102,4,0)*B21/B21,""))</f>
        <v>138.12</v>
      </c>
      <c r="C20" s="22">
        <f>IF(C21="","",IFERROR(VLOOKUP($A$16,'Substitute corn yields'!$C$3:$F$102,4,0)*C21/C21,""))</f>
        <v>138.12</v>
      </c>
      <c r="D20" s="22">
        <f>IF(D21="","",IFERROR(VLOOKUP($A$16,'Substitute corn yields'!$C$3:$F$102,4,0)*D21/D21,""))</f>
        <v>138.12</v>
      </c>
      <c r="E20" s="22">
        <f>IF(E21="","",IFERROR(VLOOKUP($A$16,'Substitute corn yields'!$C$3:$F$102,4,0)*E21/E21,""))</f>
        <v>138.12</v>
      </c>
      <c r="F20" s="22">
        <f>IF(F21="","",IFERROR(VLOOKUP($A$16,'Substitute corn yields'!$C$3:$F$102,4,0)*F21/F21,""))</f>
        <v>138.12</v>
      </c>
    </row>
    <row r="21" spans="1:8" ht="18" customHeight="1" thickBot="1" x14ac:dyDescent="0.25">
      <c r="A21" s="77" t="s">
        <v>242</v>
      </c>
      <c r="B21" s="38">
        <v>185</v>
      </c>
      <c r="C21" s="38">
        <v>138.12</v>
      </c>
      <c r="D21" s="38">
        <v>130</v>
      </c>
      <c r="E21" s="38">
        <v>195</v>
      </c>
      <c r="F21" s="38">
        <v>199.87</v>
      </c>
    </row>
    <row r="22" spans="1:8" ht="18" customHeight="1" thickBot="1" x14ac:dyDescent="0.25">
      <c r="A22" s="77" t="s">
        <v>238</v>
      </c>
      <c r="B22" s="22">
        <f>IFERROR(ROUND(MAX(B20:B21)*0.9*B20/B20,2),"")</f>
        <v>166.5</v>
      </c>
      <c r="C22" s="22">
        <f t="shared" ref="C22:F22" si="0">IFERROR(ROUND(MAX(C20:C21)*0.9*C20/C20,2),"")</f>
        <v>124.31</v>
      </c>
      <c r="D22" s="22">
        <f t="shared" si="0"/>
        <v>124.31</v>
      </c>
      <c r="E22" s="22">
        <f t="shared" si="0"/>
        <v>175.5</v>
      </c>
      <c r="F22" s="22">
        <f t="shared" si="0"/>
        <v>179.88</v>
      </c>
    </row>
    <row r="23" spans="1:8" ht="18" customHeight="1" thickBot="1" x14ac:dyDescent="0.25">
      <c r="A23" s="77" t="s">
        <v>233</v>
      </c>
      <c r="B23" s="23">
        <v>0.9</v>
      </c>
      <c r="C23" s="23">
        <v>0.9</v>
      </c>
      <c r="D23" s="23">
        <v>0.9</v>
      </c>
      <c r="E23" s="23">
        <v>0.9</v>
      </c>
      <c r="F23" s="23">
        <v>0.9</v>
      </c>
      <c r="H23" s="21" t="s">
        <v>243</v>
      </c>
    </row>
    <row r="24" spans="1:8" ht="18" customHeight="1" thickBot="1" x14ac:dyDescent="0.25">
      <c r="A24" s="77" t="s">
        <v>235</v>
      </c>
      <c r="B24" s="22">
        <f>IFERROR(ROUND(B23*B22,2),"")</f>
        <v>149.85</v>
      </c>
      <c r="C24" s="22">
        <f t="shared" ref="C24:F24" si="1">IFERROR(ROUND(C23*C22,2),"")</f>
        <v>111.88</v>
      </c>
      <c r="D24" s="22">
        <f t="shared" si="1"/>
        <v>111.88</v>
      </c>
      <c r="E24" s="22">
        <f t="shared" si="1"/>
        <v>157.94999999999999</v>
      </c>
      <c r="F24" s="22">
        <f t="shared" si="1"/>
        <v>161.88999999999999</v>
      </c>
      <c r="H24" s="49">
        <f>IFERROR(ROUND(AVERAGE(B24:F24),0),"")</f>
        <v>139</v>
      </c>
    </row>
    <row r="25" spans="1:8" ht="15" x14ac:dyDescent="0.2">
      <c r="A25" s="32"/>
      <c r="B25" s="33"/>
      <c r="C25" s="33"/>
      <c r="D25" s="33"/>
      <c r="E25" s="33"/>
      <c r="F25" s="33"/>
    </row>
    <row r="26" spans="1:8" ht="15.75" thickBot="1" x14ac:dyDescent="0.25">
      <c r="A26" s="32"/>
      <c r="B26" s="33"/>
      <c r="C26" s="33"/>
      <c r="D26" s="33"/>
      <c r="E26" s="33"/>
      <c r="F26" s="33"/>
    </row>
    <row r="27" spans="1:8" ht="20.25" customHeight="1" thickBot="1" x14ac:dyDescent="0.25">
      <c r="B27" s="84" t="s">
        <v>207</v>
      </c>
      <c r="C27" s="85"/>
      <c r="D27" s="85"/>
      <c r="E27" s="85"/>
      <c r="F27" s="86"/>
    </row>
    <row r="28" spans="1:8" ht="15.75" thickBot="1" x14ac:dyDescent="0.25">
      <c r="B28" s="47" t="s">
        <v>213</v>
      </c>
      <c r="C28" s="47" t="s">
        <v>214</v>
      </c>
      <c r="D28" s="47" t="s">
        <v>215</v>
      </c>
      <c r="E28" s="47" t="s">
        <v>216</v>
      </c>
      <c r="F28" s="20" t="s">
        <v>217</v>
      </c>
    </row>
    <row r="29" spans="1:8" ht="18" customHeight="1" thickBot="1" x14ac:dyDescent="0.25">
      <c r="A29" s="77" t="s">
        <v>239</v>
      </c>
      <c r="B29" s="22" t="str">
        <f>IF(B30="","",IFERROR(VLOOKUP($A$16,'Substitute soybean yields'!$C$3:$F$102,4,0)*B30/B30,""))</f>
        <v/>
      </c>
      <c r="C29" s="22">
        <f>IF(C30="","",IFERROR(VLOOKUP($A$16,'Substitute soybean yields'!$C$3:$F$102,4,0)*C30/C30,""))</f>
        <v>41.45</v>
      </c>
      <c r="D29" s="22">
        <f>IF(D30="","",IFERROR(VLOOKUP($A$16,'Substitute soybean yields'!$C$3:$F$102,4,0)*D30/D30,""))</f>
        <v>41.45</v>
      </c>
      <c r="E29" s="22">
        <f>IF(E30="","",IFERROR(VLOOKUP($A$16,'Substitute soybean yields'!$C$3:$F$102,4,0)*E30/E30,""))</f>
        <v>41.45</v>
      </c>
      <c r="F29" s="22">
        <f>IF(F30="","",IFERROR(VLOOKUP($A$16,'Substitute soybean yields'!$C$3:$F$102,4,0)*F30/F30,""))</f>
        <v>41.45</v>
      </c>
    </row>
    <row r="30" spans="1:8" ht="18" customHeight="1" thickBot="1" x14ac:dyDescent="0.25">
      <c r="A30" s="77" t="s">
        <v>242</v>
      </c>
      <c r="B30" s="38" t="s">
        <v>231</v>
      </c>
      <c r="C30" s="38">
        <v>40</v>
      </c>
      <c r="D30" s="38">
        <v>44</v>
      </c>
      <c r="E30" s="38">
        <v>50</v>
      </c>
      <c r="F30" s="38">
        <v>52</v>
      </c>
    </row>
    <row r="31" spans="1:8" ht="18" customHeight="1" thickBot="1" x14ac:dyDescent="0.25">
      <c r="A31" s="77" t="s">
        <v>238</v>
      </c>
      <c r="B31" s="22" t="str">
        <f>IFERROR(ROUND(MAX(B29:B30)*0.9*B29/B29,2),"")</f>
        <v/>
      </c>
      <c r="C31" s="22">
        <f t="shared" ref="C31:F31" si="2">IFERROR(ROUND(MAX(C29:C30)*0.9*C29/C29,2),"")</f>
        <v>37.31</v>
      </c>
      <c r="D31" s="22">
        <f t="shared" si="2"/>
        <v>39.6</v>
      </c>
      <c r="E31" s="22">
        <f t="shared" si="2"/>
        <v>45</v>
      </c>
      <c r="F31" s="22">
        <f t="shared" si="2"/>
        <v>46.8</v>
      </c>
    </row>
    <row r="32" spans="1:8" ht="18" customHeight="1" thickBot="1" x14ac:dyDescent="0.25">
      <c r="A32" s="77" t="s">
        <v>234</v>
      </c>
      <c r="B32" s="23">
        <v>0.9</v>
      </c>
      <c r="C32" s="23">
        <v>0.9</v>
      </c>
      <c r="D32" s="23">
        <v>0.9</v>
      </c>
      <c r="E32" s="23">
        <v>0.9</v>
      </c>
      <c r="F32" s="23">
        <v>0.9</v>
      </c>
      <c r="H32" s="21" t="s">
        <v>243</v>
      </c>
    </row>
    <row r="33" spans="1:37" ht="18" customHeight="1" thickBot="1" x14ac:dyDescent="0.25">
      <c r="A33" s="77" t="s">
        <v>235</v>
      </c>
      <c r="B33" s="22" t="str">
        <f>IFERROR(ROUND(B32*B31,2),"")</f>
        <v/>
      </c>
      <c r="C33" s="22">
        <f t="shared" ref="C33:F33" si="3">IFERROR(ROUND(C32*C31,2),"")</f>
        <v>33.58</v>
      </c>
      <c r="D33" s="22">
        <f t="shared" si="3"/>
        <v>35.64</v>
      </c>
      <c r="E33" s="22">
        <f t="shared" si="3"/>
        <v>40.5</v>
      </c>
      <c r="F33" s="22">
        <f t="shared" si="3"/>
        <v>42.12</v>
      </c>
      <c r="H33" s="49">
        <f>IFERROR(ROUND(AVERAGE(B33:F33),0),"")</f>
        <v>38</v>
      </c>
    </row>
    <row r="34" spans="1:37" x14ac:dyDescent="0.2">
      <c r="A34" s="40"/>
      <c r="B34" s="33"/>
      <c r="C34" s="33"/>
      <c r="D34" s="33"/>
      <c r="E34" s="33"/>
      <c r="F34" s="33"/>
    </row>
    <row r="35" spans="1:37" x14ac:dyDescent="0.2">
      <c r="A35" s="74" t="s">
        <v>246</v>
      </c>
      <c r="B35" s="33"/>
      <c r="C35" s="33"/>
      <c r="D35" s="33"/>
      <c r="E35" s="33"/>
      <c r="F35" s="33"/>
    </row>
    <row r="36" spans="1:37" x14ac:dyDescent="0.2">
      <c r="A36" s="74" t="s">
        <v>245</v>
      </c>
      <c r="B36" s="33"/>
      <c r="C36" s="33"/>
      <c r="D36" s="33"/>
      <c r="E36" s="33"/>
      <c r="F36" s="33"/>
    </row>
    <row r="37" spans="1:37" x14ac:dyDescent="0.2">
      <c r="A37" s="75" t="s">
        <v>244</v>
      </c>
      <c r="B37" s="63"/>
      <c r="C37" s="63"/>
      <c r="D37" s="33"/>
      <c r="E37" s="33"/>
      <c r="F37" s="33"/>
    </row>
    <row r="38" spans="1:37" x14ac:dyDescent="0.2">
      <c r="A38" s="58"/>
      <c r="B38" s="58"/>
      <c r="C38" s="58"/>
    </row>
    <row r="39" spans="1:37" x14ac:dyDescent="0.2">
      <c r="A39" s="64" t="s">
        <v>230</v>
      </c>
      <c r="B39" s="64"/>
      <c r="C39" s="64"/>
      <c r="D39" s="30"/>
      <c r="E39" s="30"/>
      <c r="F39" s="30"/>
      <c r="G39" s="30"/>
      <c r="H39" s="30"/>
      <c r="I39" s="30"/>
      <c r="J39" s="30"/>
      <c r="K39" s="30"/>
      <c r="L39" s="30"/>
      <c r="M39" s="30"/>
      <c r="N39" s="30"/>
      <c r="O39" s="42"/>
      <c r="P39" s="30"/>
      <c r="Q39" s="30"/>
      <c r="R39" s="43"/>
      <c r="S39" s="30"/>
      <c r="T39" s="30"/>
      <c r="U39" s="30"/>
      <c r="V39" s="30"/>
      <c r="W39" s="30"/>
      <c r="X39" s="30"/>
      <c r="Y39" s="30"/>
      <c r="Z39" s="30"/>
      <c r="AA39" s="30"/>
      <c r="AB39" s="30"/>
      <c r="AC39" s="30"/>
      <c r="AD39" s="30"/>
      <c r="AE39" s="30"/>
      <c r="AF39" s="30"/>
      <c r="AG39" s="30"/>
      <c r="AH39" s="30"/>
      <c r="AI39" s="30"/>
      <c r="AJ39" s="30"/>
      <c r="AK39" s="30"/>
    </row>
    <row r="40" spans="1:37" x14ac:dyDescent="0.2">
      <c r="A40" s="65" t="s">
        <v>228</v>
      </c>
      <c r="B40" s="66"/>
      <c r="C40" s="67"/>
      <c r="D40" s="34"/>
      <c r="E40" s="34"/>
      <c r="F40" s="34"/>
      <c r="G40" s="31"/>
      <c r="H40" s="31"/>
      <c r="I40" s="31"/>
      <c r="J40" s="30"/>
      <c r="K40" s="30"/>
      <c r="L40" s="30"/>
      <c r="M40" s="30"/>
      <c r="N40" s="30"/>
      <c r="O40" s="42"/>
      <c r="P40" s="30"/>
      <c r="Q40" s="30"/>
      <c r="R40" s="43"/>
      <c r="S40" s="30"/>
      <c r="T40" s="30"/>
      <c r="U40" s="30"/>
      <c r="V40" s="30"/>
      <c r="W40" s="30"/>
      <c r="X40" s="30"/>
      <c r="Y40" s="30"/>
      <c r="Z40" s="30"/>
      <c r="AA40" s="30"/>
      <c r="AB40" s="30"/>
      <c r="AC40" s="30"/>
      <c r="AD40" s="30"/>
      <c r="AE40" s="30"/>
      <c r="AF40" s="30"/>
      <c r="AG40" s="30"/>
      <c r="AH40" s="30"/>
      <c r="AI40" s="30"/>
      <c r="AJ40" s="30"/>
      <c r="AK40" s="30"/>
    </row>
    <row r="41" spans="1:37" x14ac:dyDescent="0.2">
      <c r="A41" s="91" t="s">
        <v>229</v>
      </c>
      <c r="B41" s="91"/>
      <c r="C41" s="91"/>
      <c r="D41" s="31"/>
      <c r="E41" s="35"/>
      <c r="F41" s="35"/>
      <c r="G41" s="31"/>
      <c r="H41" s="31"/>
      <c r="I41" s="31"/>
      <c r="J41" s="30"/>
      <c r="K41" s="30"/>
      <c r="L41" s="30"/>
      <c r="M41" s="30"/>
      <c r="N41" s="30"/>
      <c r="O41" s="30"/>
      <c r="P41" s="30"/>
      <c r="Q41" s="30"/>
      <c r="R41" s="43"/>
      <c r="S41" s="30"/>
      <c r="T41" s="30"/>
      <c r="U41" s="30"/>
      <c r="V41" s="30"/>
      <c r="W41" s="30"/>
      <c r="X41" s="30"/>
      <c r="Y41" s="30"/>
      <c r="Z41" s="30"/>
      <c r="AA41" s="30"/>
      <c r="AB41" s="30"/>
      <c r="AC41" s="30"/>
      <c r="AD41" s="30"/>
      <c r="AE41" s="30"/>
      <c r="AF41" s="30"/>
      <c r="AG41" s="30"/>
      <c r="AH41" s="30"/>
      <c r="AI41" s="30"/>
      <c r="AJ41" s="30"/>
      <c r="AK41" s="30"/>
    </row>
    <row r="42" spans="1:37" x14ac:dyDescent="0.2">
      <c r="A42" s="68" t="s">
        <v>225</v>
      </c>
      <c r="B42" s="69"/>
      <c r="C42" s="70"/>
      <c r="D42" s="31"/>
      <c r="E42" s="35"/>
      <c r="F42" s="35"/>
      <c r="G42" s="31"/>
      <c r="H42" s="31"/>
      <c r="I42" s="31"/>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row>
    <row r="43" spans="1:37" x14ac:dyDescent="0.2">
      <c r="A43" s="66">
        <f ca="1">TODAY()</f>
        <v>43773</v>
      </c>
      <c r="B43" s="70"/>
      <c r="C43" s="70"/>
      <c r="D43" s="35"/>
      <c r="E43" s="35"/>
      <c r="F43" s="36"/>
      <c r="G43" s="31"/>
      <c r="H43" s="31"/>
      <c r="I43" s="31"/>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x14ac:dyDescent="0.2">
      <c r="A44" s="71" t="s">
        <v>226</v>
      </c>
      <c r="B44" s="71"/>
      <c r="C44" s="71"/>
      <c r="D44" s="31"/>
      <c r="E44" s="31"/>
      <c r="F44" s="31"/>
      <c r="G44" s="31"/>
      <c r="H44" s="31"/>
      <c r="I44" s="31"/>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row>
    <row r="45" spans="1:37" ht="36.75" customHeight="1" x14ac:dyDescent="0.2">
      <c r="A45" s="83" t="s">
        <v>227</v>
      </c>
      <c r="B45" s="83"/>
      <c r="C45" s="83"/>
      <c r="D45" s="83"/>
      <c r="E45" s="83"/>
      <c r="F45" s="83"/>
      <c r="G45" s="44"/>
      <c r="H45" s="44"/>
      <c r="I45" s="44"/>
      <c r="J45" s="44"/>
      <c r="K45" s="44"/>
      <c r="L45" s="44"/>
      <c r="M45" s="30"/>
      <c r="N45" s="30"/>
      <c r="O45" s="45"/>
      <c r="P45" s="30"/>
      <c r="Q45" s="30"/>
      <c r="R45" s="30"/>
      <c r="S45" s="30"/>
      <c r="T45" s="30"/>
      <c r="U45" s="30"/>
      <c r="V45" s="30"/>
      <c r="W45" s="30"/>
      <c r="X45" s="30"/>
      <c r="Y45" s="30"/>
      <c r="Z45" s="30"/>
      <c r="AA45" s="30"/>
      <c r="AB45" s="30"/>
      <c r="AC45" s="30"/>
      <c r="AD45" s="30"/>
      <c r="AE45" s="30"/>
      <c r="AF45" s="30"/>
      <c r="AG45" s="30"/>
      <c r="AH45" s="30"/>
      <c r="AI45" s="30"/>
      <c r="AJ45" s="30"/>
      <c r="AK45" s="30"/>
    </row>
    <row r="46" spans="1:37" x14ac:dyDescent="0.2">
      <c r="A46" s="72"/>
      <c r="B46" s="72"/>
      <c r="C46" s="72"/>
      <c r="D46" s="44"/>
      <c r="E46" s="44"/>
      <c r="F46" s="44"/>
      <c r="G46" s="44"/>
      <c r="H46" s="44"/>
      <c r="I46" s="44"/>
      <c r="J46" s="44"/>
      <c r="K46" s="44"/>
      <c r="L46" s="44"/>
      <c r="M46" s="30"/>
      <c r="N46" s="30"/>
      <c r="O46" s="73"/>
      <c r="P46" s="30"/>
      <c r="Q46" s="30"/>
      <c r="R46" s="30"/>
      <c r="S46" s="30"/>
      <c r="T46" s="30"/>
      <c r="U46" s="30"/>
      <c r="V46" s="30"/>
      <c r="W46" s="30"/>
      <c r="X46" s="30"/>
      <c r="Y46" s="30"/>
      <c r="Z46" s="30"/>
      <c r="AA46" s="30"/>
      <c r="AB46" s="30"/>
      <c r="AC46" s="30"/>
      <c r="AD46" s="30"/>
      <c r="AE46" s="30"/>
      <c r="AF46" s="30"/>
      <c r="AG46" s="30"/>
      <c r="AH46" s="30"/>
      <c r="AI46" s="30"/>
      <c r="AJ46" s="30"/>
      <c r="AK46" s="30"/>
    </row>
    <row r="47" spans="1:37" x14ac:dyDescent="0.2">
      <c r="A47" s="30"/>
      <c r="B47" s="30"/>
      <c r="C47" s="30"/>
      <c r="D47" s="30"/>
      <c r="E47" s="30"/>
      <c r="F47" s="30"/>
      <c r="G47" s="30"/>
      <c r="H47" s="30"/>
      <c r="I47" s="30"/>
      <c r="J47" s="30"/>
      <c r="K47" s="30"/>
      <c r="L47" s="30"/>
      <c r="M47" s="30"/>
      <c r="N47" s="30"/>
      <c r="O47" s="73"/>
      <c r="P47" s="30"/>
      <c r="Q47" s="30"/>
      <c r="R47" s="30"/>
      <c r="S47" s="30"/>
      <c r="T47" s="30"/>
      <c r="U47" s="30"/>
      <c r="V47" s="30"/>
      <c r="W47" s="30"/>
      <c r="X47" s="30"/>
      <c r="Y47" s="30"/>
      <c r="Z47" s="30"/>
      <c r="AA47" s="30"/>
      <c r="AB47" s="30"/>
      <c r="AC47" s="30"/>
      <c r="AD47" s="30"/>
      <c r="AE47" s="30"/>
      <c r="AF47" s="30"/>
      <c r="AG47" s="30"/>
      <c r="AH47" s="30"/>
      <c r="AI47" s="30"/>
      <c r="AJ47" s="30"/>
      <c r="AK47" s="30"/>
    </row>
    <row r="48" spans="1:37"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x14ac:dyDescent="0.2">
      <c r="A50" s="30"/>
      <c r="B50" s="30"/>
      <c r="C50" s="30"/>
      <c r="D50" s="30"/>
      <c r="E50" s="30"/>
      <c r="F50" s="30"/>
      <c r="G50" s="30"/>
      <c r="H50" s="30"/>
      <c r="I50" s="30"/>
      <c r="J50" s="30"/>
      <c r="K50" s="30"/>
      <c r="L50" s="30"/>
      <c r="M50" s="30"/>
      <c r="N50" s="30"/>
      <c r="O50" s="46"/>
      <c r="P50" s="30"/>
      <c r="Q50" s="30"/>
      <c r="R50" s="43"/>
      <c r="S50" s="30"/>
      <c r="T50" s="30"/>
      <c r="U50" s="30"/>
      <c r="V50" s="30"/>
      <c r="W50" s="30"/>
      <c r="X50" s="30"/>
      <c r="Y50" s="30"/>
      <c r="Z50" s="30"/>
      <c r="AA50" s="30"/>
      <c r="AB50" s="30"/>
      <c r="AC50" s="30"/>
      <c r="AD50" s="30"/>
      <c r="AE50" s="30"/>
      <c r="AF50" s="30"/>
      <c r="AG50" s="30"/>
      <c r="AH50" s="30"/>
      <c r="AI50" s="30"/>
      <c r="AJ50" s="30"/>
      <c r="AK50" s="30"/>
    </row>
    <row r="51" spans="1:37" x14ac:dyDescent="0.2">
      <c r="A51" s="30"/>
      <c r="B51" s="30"/>
      <c r="C51" s="30"/>
      <c r="D51" s="30"/>
      <c r="E51" s="30"/>
      <c r="F51" s="30"/>
      <c r="G51" s="30"/>
      <c r="H51" s="30"/>
      <c r="I51" s="30"/>
      <c r="J51" s="30"/>
      <c r="K51" s="30"/>
      <c r="L51" s="30"/>
      <c r="M51" s="30"/>
      <c r="N51" s="30"/>
      <c r="O51" s="30"/>
      <c r="P51" s="30"/>
      <c r="Q51" s="30"/>
      <c r="R51" s="43"/>
      <c r="S51" s="30"/>
      <c r="T51" s="30"/>
      <c r="U51" s="30"/>
      <c r="V51" s="30"/>
      <c r="W51" s="30"/>
      <c r="X51" s="30"/>
      <c r="Y51" s="30"/>
      <c r="Z51" s="30"/>
      <c r="AA51" s="30"/>
      <c r="AB51" s="30"/>
      <c r="AC51" s="30"/>
      <c r="AD51" s="30"/>
      <c r="AE51" s="30"/>
      <c r="AF51" s="30"/>
      <c r="AG51" s="30"/>
      <c r="AH51" s="30"/>
      <c r="AI51" s="30"/>
      <c r="AJ51" s="30"/>
      <c r="AK51" s="30"/>
    </row>
  </sheetData>
  <sheetProtection sheet="1" objects="1" scenarios="1"/>
  <mergeCells count="9">
    <mergeCell ref="A4:G4"/>
    <mergeCell ref="A5:G5"/>
    <mergeCell ref="D10:F10"/>
    <mergeCell ref="A45:F45"/>
    <mergeCell ref="B18:F18"/>
    <mergeCell ref="B27:F27"/>
    <mergeCell ref="A16:C16"/>
    <mergeCell ref="H15:I16"/>
    <mergeCell ref="A41:C41"/>
  </mergeCells>
  <conditionalFormatting sqref="E16:F16">
    <cfRule type="containsErrors" dxfId="1" priority="1">
      <formula>ISERROR(E16)</formula>
    </cfRule>
  </conditionalFormatting>
  <hyperlinks>
    <hyperlink ref="A4:B4" r:id="rId1" display="Estimating the Field Capacity of Farm Machines"/>
    <hyperlink ref="A4" r:id="rId2" display="Learn in the Financial Information section"/>
    <hyperlink ref="A4:G4" r:id="rId3" display="For more information on the 2014 Farm Bill, see File A1-33, 2014 Farm Bill Analyzer: Data and Methods,"/>
    <hyperlink ref="A5" r:id="rId4" display="Payment information for 2019-2023 can be viewed in this AgDM Data Decision Tool."/>
    <hyperlink ref="A41" r:id="rId5" display="Author: William Edwards"/>
    <hyperlink ref="A41:B41" r:id="rId6" display="Author: Alejandro Plastina"/>
    <hyperlink ref="A41:C41" r:id="rId7" display="Authors: Alejandro Plastina"/>
  </hyperlinks>
  <printOptions horizontalCentered="1" verticalCentered="1"/>
  <pageMargins left="0.25" right="0.25" top="0.25" bottom="0.25" header="0" footer="0"/>
  <pageSetup scale="79" orientation="landscape" horizontalDpi="1200" verticalDpi="1200"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14:formula1>
            <xm:f>'Substitute soybean yields'!$C$3:$C$102</xm:f>
          </x14:formula1>
          <xm:sqref>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workbookViewId="0">
      <selection activeCell="C8" sqref="C8"/>
    </sheetView>
  </sheetViews>
  <sheetFormatPr defaultRowHeight="14.25" x14ac:dyDescent="0.2"/>
  <cols>
    <col min="1" max="1" width="24.85546875" style="27" customWidth="1"/>
    <col min="2" max="3" width="20.140625" style="27" customWidth="1"/>
    <col min="4" max="6" width="19.42578125" style="27" customWidth="1"/>
    <col min="7" max="7" width="3" style="27" customWidth="1"/>
    <col min="8" max="8" width="18.140625" style="27" bestFit="1" customWidth="1"/>
    <col min="9" max="16384" width="9.140625" style="40"/>
  </cols>
  <sheetData>
    <row r="1" spans="1:9" s="48" customFormat="1" ht="30.2" customHeight="1" thickBot="1" x14ac:dyDescent="0.35">
      <c r="A1" s="53" t="s">
        <v>210</v>
      </c>
      <c r="B1" s="54"/>
      <c r="C1" s="54"/>
      <c r="D1" s="54"/>
      <c r="E1" s="54"/>
      <c r="F1" s="54"/>
      <c r="G1" s="54"/>
    </row>
    <row r="2" spans="1:9" s="39" customFormat="1" ht="15" x14ac:dyDescent="0.25">
      <c r="A2" s="55" t="s">
        <v>208</v>
      </c>
      <c r="B2" s="56"/>
      <c r="C2" s="56"/>
      <c r="D2" s="56"/>
      <c r="E2" s="56"/>
      <c r="F2" s="56"/>
      <c r="G2" s="56"/>
      <c r="H2" s="26"/>
    </row>
    <row r="3" spans="1:9" x14ac:dyDescent="0.2">
      <c r="A3" s="57" t="s">
        <v>223</v>
      </c>
      <c r="B3" s="58"/>
      <c r="C3" s="58"/>
      <c r="D3" s="58"/>
      <c r="E3" s="58"/>
      <c r="F3" s="58"/>
      <c r="G3" s="58"/>
    </row>
    <row r="4" spans="1:9" x14ac:dyDescent="0.2">
      <c r="A4" s="92" t="s">
        <v>209</v>
      </c>
      <c r="B4" s="92"/>
      <c r="C4" s="92"/>
      <c r="D4" s="92"/>
      <c r="E4" s="92"/>
      <c r="F4" s="92"/>
      <c r="G4" s="92"/>
    </row>
    <row r="5" spans="1:9" x14ac:dyDescent="0.2">
      <c r="A5" s="93" t="s">
        <v>232</v>
      </c>
      <c r="B5" s="93"/>
      <c r="C5" s="93"/>
      <c r="D5" s="93"/>
      <c r="E5" s="93"/>
      <c r="F5" s="93"/>
      <c r="G5" s="93"/>
    </row>
    <row r="6" spans="1:9" x14ac:dyDescent="0.2">
      <c r="A6" s="59" t="s">
        <v>224</v>
      </c>
      <c r="B6" s="60"/>
      <c r="C6" s="58"/>
      <c r="D6" s="58"/>
      <c r="E6" s="58"/>
      <c r="F6" s="58"/>
      <c r="G6" s="58"/>
    </row>
    <row r="7" spans="1:9" s="24" customFormat="1" ht="13.5" thickBot="1" x14ac:dyDescent="0.25">
      <c r="A7" s="28"/>
      <c r="B7" s="28"/>
      <c r="C7" s="28"/>
      <c r="D7" s="28"/>
      <c r="E7" s="28"/>
      <c r="F7" s="28"/>
      <c r="G7" s="29"/>
      <c r="H7" s="29"/>
      <c r="I7" s="41"/>
    </row>
    <row r="8" spans="1:9" s="24" customFormat="1" ht="15.75" thickBot="1" x14ac:dyDescent="0.25">
      <c r="A8" s="61" t="s">
        <v>212</v>
      </c>
      <c r="B8" s="19"/>
      <c r="C8" s="18"/>
      <c r="D8" s="28"/>
      <c r="E8" s="28"/>
      <c r="F8" s="28"/>
      <c r="G8" s="29"/>
      <c r="H8" s="29"/>
      <c r="I8" s="41"/>
    </row>
    <row r="9" spans="1:9" s="24" customFormat="1" ht="13.5" thickBot="1" x14ac:dyDescent="0.25">
      <c r="A9" s="28"/>
      <c r="B9" s="28"/>
      <c r="C9" s="28"/>
      <c r="D9" s="28"/>
      <c r="E9" s="28"/>
      <c r="F9" s="28"/>
      <c r="G9" s="29"/>
      <c r="H9" s="29"/>
      <c r="I9" s="41"/>
    </row>
    <row r="10" spans="1:9" s="24" customFormat="1" ht="15.75" thickBot="1" x14ac:dyDescent="0.25">
      <c r="A10" s="28"/>
      <c r="B10" s="20" t="s">
        <v>218</v>
      </c>
      <c r="C10" s="20" t="s">
        <v>221</v>
      </c>
      <c r="D10" s="84" t="s">
        <v>222</v>
      </c>
      <c r="E10" s="85"/>
      <c r="F10" s="86"/>
      <c r="G10" s="29"/>
      <c r="H10" s="29"/>
      <c r="I10" s="41"/>
    </row>
    <row r="11" spans="1:9" s="24" customFormat="1" ht="22.5" customHeight="1" thickBot="1" x14ac:dyDescent="0.25">
      <c r="A11" s="62" t="s">
        <v>219</v>
      </c>
      <c r="B11" s="51"/>
      <c r="C11" s="52" t="str">
        <f>H24</f>
        <v/>
      </c>
      <c r="D11" s="76" t="str">
        <f>IF(C11="","",IF(B11="","",IF(C11&gt;B11,"Update your PLC corn yield for this farm","PLC corn yield will NOT be updated for this farm")))</f>
        <v/>
      </c>
      <c r="E11" s="50"/>
      <c r="F11" s="37"/>
      <c r="G11" s="29"/>
      <c r="H11" s="29"/>
      <c r="I11" s="41"/>
    </row>
    <row r="12" spans="1:9" s="24" customFormat="1" ht="22.5" customHeight="1" thickBot="1" x14ac:dyDescent="0.25">
      <c r="A12" s="62" t="s">
        <v>220</v>
      </c>
      <c r="B12" s="51"/>
      <c r="C12" s="52" t="str">
        <f>H33</f>
        <v/>
      </c>
      <c r="D12" s="76" t="str">
        <f>IF(C12="","",IF(B12="","",IF(C12&gt;B12,"Update your PLC soybean yield for this farm","PLC soybean yield will NOT be updated for this farm")))</f>
        <v/>
      </c>
      <c r="E12" s="50"/>
      <c r="F12" s="37"/>
      <c r="G12" s="29"/>
      <c r="H12" s="29"/>
      <c r="I12" s="41"/>
    </row>
    <row r="13" spans="1:9" s="24" customFormat="1" ht="12.75" x14ac:dyDescent="0.2">
      <c r="A13" s="28"/>
      <c r="B13" s="28"/>
      <c r="C13" s="28"/>
      <c r="D13" s="28"/>
      <c r="E13" s="28"/>
      <c r="F13" s="28"/>
      <c r="G13" s="29"/>
      <c r="H13" s="29"/>
      <c r="I13" s="41"/>
    </row>
    <row r="14" spans="1:9" s="24" customFormat="1" ht="13.5" thickBot="1" x14ac:dyDescent="0.25">
      <c r="A14" s="28"/>
      <c r="B14" s="28"/>
      <c r="C14" s="28"/>
      <c r="E14" s="28"/>
      <c r="F14" s="28"/>
      <c r="G14" s="29"/>
      <c r="H14" s="29"/>
      <c r="I14" s="41"/>
    </row>
    <row r="15" spans="1:9" s="24" customFormat="1" ht="21" customHeight="1" thickBot="1" x14ac:dyDescent="0.25">
      <c r="A15" s="61" t="s">
        <v>211</v>
      </c>
      <c r="B15" s="25"/>
      <c r="C15" s="25"/>
      <c r="D15" s="79" t="s">
        <v>240</v>
      </c>
      <c r="E15" s="79" t="s">
        <v>10</v>
      </c>
      <c r="F15" s="79" t="s">
        <v>207</v>
      </c>
      <c r="G15" s="28"/>
      <c r="H15" s="90"/>
      <c r="I15" s="90"/>
    </row>
    <row r="16" spans="1:9" s="24" customFormat="1" ht="18" thickBot="1" x14ac:dyDescent="0.3">
      <c r="A16" s="87"/>
      <c r="B16" s="88"/>
      <c r="C16" s="89"/>
      <c r="D16" s="80" t="s">
        <v>241</v>
      </c>
      <c r="E16" s="78" t="e">
        <f>VLOOKUP($A$16,'Substitute corn yields'!$C$3:$F$102,4,0)</f>
        <v>#N/A</v>
      </c>
      <c r="F16" s="78" t="e">
        <f>VLOOKUP($A$16,'Substitute soybean yields'!$C$3:$F$102,4,0)</f>
        <v>#N/A</v>
      </c>
      <c r="G16" s="28"/>
      <c r="H16" s="90"/>
      <c r="I16" s="90"/>
    </row>
    <row r="17" spans="1:8" ht="15" thickBot="1" x14ac:dyDescent="0.25"/>
    <row r="18" spans="1:8" ht="20.25" customHeight="1" thickBot="1" x14ac:dyDescent="0.25">
      <c r="B18" s="84" t="s">
        <v>10</v>
      </c>
      <c r="C18" s="85"/>
      <c r="D18" s="85"/>
      <c r="E18" s="85"/>
      <c r="F18" s="86"/>
    </row>
    <row r="19" spans="1:8" ht="15.75" thickBot="1" x14ac:dyDescent="0.25">
      <c r="B19" s="81" t="s">
        <v>213</v>
      </c>
      <c r="C19" s="81" t="s">
        <v>214</v>
      </c>
      <c r="D19" s="81" t="s">
        <v>215</v>
      </c>
      <c r="E19" s="81" t="s">
        <v>216</v>
      </c>
      <c r="F19" s="20" t="s">
        <v>217</v>
      </c>
    </row>
    <row r="20" spans="1:8" ht="18" customHeight="1" thickBot="1" x14ac:dyDescent="0.25">
      <c r="A20" s="77" t="s">
        <v>239</v>
      </c>
      <c r="B20" s="22" t="str">
        <f>IF(B21="","",IFERROR(VLOOKUP($A$16,'Substitute corn yields'!$C$3:$F$102,4,0)*B21/B21,""))</f>
        <v/>
      </c>
      <c r="C20" s="22" t="str">
        <f>IF(C21="","",IFERROR(VLOOKUP($A$16,'Substitute corn yields'!$C$3:$F$102,4,0)*C21/C21,""))</f>
        <v/>
      </c>
      <c r="D20" s="22" t="str">
        <f>IF(D21="","",IFERROR(VLOOKUP($A$16,'Substitute corn yields'!$C$3:$F$102,4,0)*D21/D21,""))</f>
        <v/>
      </c>
      <c r="E20" s="22" t="str">
        <f>IF(E21="","",IFERROR(VLOOKUP($A$16,'Substitute corn yields'!$C$3:$F$102,4,0)*E21/E21,""))</f>
        <v/>
      </c>
      <c r="F20" s="22" t="str">
        <f>IF(F21="","",IFERROR(VLOOKUP($A$16,'Substitute corn yields'!$C$3:$F$102,4,0)*F21/F21,""))</f>
        <v/>
      </c>
    </row>
    <row r="21" spans="1:8" ht="18" customHeight="1" thickBot="1" x14ac:dyDescent="0.25">
      <c r="A21" s="77" t="s">
        <v>242</v>
      </c>
      <c r="B21" s="38"/>
      <c r="C21" s="38"/>
      <c r="D21" s="38"/>
      <c r="E21" s="38"/>
      <c r="F21" s="38"/>
    </row>
    <row r="22" spans="1:8" ht="18" customHeight="1" thickBot="1" x14ac:dyDescent="0.25">
      <c r="A22" s="77" t="s">
        <v>238</v>
      </c>
      <c r="B22" s="22" t="str">
        <f>IFERROR(ROUND(MAX(B20:B21)*0.9*B20/B20,2),"")</f>
        <v/>
      </c>
      <c r="C22" s="22" t="str">
        <f t="shared" ref="C22:F22" si="0">IFERROR(ROUND(MAX(C20:C21)*0.9*C20/C20,2),"")</f>
        <v/>
      </c>
      <c r="D22" s="22" t="str">
        <f t="shared" si="0"/>
        <v/>
      </c>
      <c r="E22" s="22" t="str">
        <f t="shared" si="0"/>
        <v/>
      </c>
      <c r="F22" s="22" t="str">
        <f t="shared" si="0"/>
        <v/>
      </c>
    </row>
    <row r="23" spans="1:8" ht="18" customHeight="1" thickBot="1" x14ac:dyDescent="0.25">
      <c r="A23" s="77" t="s">
        <v>233</v>
      </c>
      <c r="B23" s="23">
        <v>0.9</v>
      </c>
      <c r="C23" s="23">
        <v>0.9</v>
      </c>
      <c r="D23" s="23">
        <v>0.9</v>
      </c>
      <c r="E23" s="23">
        <v>0.9</v>
      </c>
      <c r="F23" s="23">
        <v>0.9</v>
      </c>
      <c r="H23" s="21" t="s">
        <v>243</v>
      </c>
    </row>
    <row r="24" spans="1:8" ht="18" customHeight="1" thickBot="1" x14ac:dyDescent="0.25">
      <c r="A24" s="77" t="s">
        <v>235</v>
      </c>
      <c r="B24" s="22" t="str">
        <f>IFERROR(ROUND(B23*B22,2),"")</f>
        <v/>
      </c>
      <c r="C24" s="22" t="str">
        <f t="shared" ref="C24:F24" si="1">IFERROR(ROUND(C23*C22,2),"")</f>
        <v/>
      </c>
      <c r="D24" s="22" t="str">
        <f t="shared" si="1"/>
        <v/>
      </c>
      <c r="E24" s="22" t="str">
        <f t="shared" si="1"/>
        <v/>
      </c>
      <c r="F24" s="22" t="str">
        <f t="shared" si="1"/>
        <v/>
      </c>
      <c r="H24" s="49" t="str">
        <f>IFERROR(ROUND(AVERAGE(B24:F24),0),"")</f>
        <v/>
      </c>
    </row>
    <row r="25" spans="1:8" ht="15" x14ac:dyDescent="0.2">
      <c r="A25" s="32"/>
      <c r="B25" s="33"/>
      <c r="C25" s="33"/>
      <c r="D25" s="33"/>
      <c r="E25" s="33"/>
      <c r="F25" s="33"/>
    </row>
    <row r="26" spans="1:8" ht="15.75" thickBot="1" x14ac:dyDescent="0.25">
      <c r="A26" s="32"/>
      <c r="B26" s="33"/>
      <c r="C26" s="33"/>
      <c r="D26" s="33"/>
      <c r="E26" s="33"/>
      <c r="F26" s="33"/>
    </row>
    <row r="27" spans="1:8" ht="20.25" customHeight="1" thickBot="1" x14ac:dyDescent="0.25">
      <c r="B27" s="84" t="s">
        <v>207</v>
      </c>
      <c r="C27" s="85"/>
      <c r="D27" s="85"/>
      <c r="E27" s="85"/>
      <c r="F27" s="86"/>
    </row>
    <row r="28" spans="1:8" ht="15.75" thickBot="1" x14ac:dyDescent="0.25">
      <c r="B28" s="81" t="s">
        <v>213</v>
      </c>
      <c r="C28" s="81" t="s">
        <v>214</v>
      </c>
      <c r="D28" s="81" t="s">
        <v>215</v>
      </c>
      <c r="E28" s="81" t="s">
        <v>216</v>
      </c>
      <c r="F28" s="20" t="s">
        <v>217</v>
      </c>
    </row>
    <row r="29" spans="1:8" ht="18" customHeight="1" thickBot="1" x14ac:dyDescent="0.25">
      <c r="A29" s="77" t="s">
        <v>239</v>
      </c>
      <c r="B29" s="22" t="str">
        <f>IF(B30="","",IFERROR(VLOOKUP($A$16,'Substitute soybean yields'!$C$3:$F$102,4,0)*B30/B30,""))</f>
        <v/>
      </c>
      <c r="C29" s="22" t="str">
        <f>IF(C30="","",IFERROR(VLOOKUP($A$16,'Substitute soybean yields'!$C$3:$F$102,4,0)*C30/C30,""))</f>
        <v/>
      </c>
      <c r="D29" s="22" t="str">
        <f>IF(D30="","",IFERROR(VLOOKUP($A$16,'Substitute soybean yields'!$C$3:$F$102,4,0)*D30/D30,""))</f>
        <v/>
      </c>
      <c r="E29" s="22" t="str">
        <f>IF(E30="","",IFERROR(VLOOKUP($A$16,'Substitute soybean yields'!$C$3:$F$102,4,0)*E30/E30,""))</f>
        <v/>
      </c>
      <c r="F29" s="22" t="str">
        <f>IF(F30="","",IFERROR(VLOOKUP($A$16,'Substitute soybean yields'!$C$3:$F$102,4,0)*F30/F30,""))</f>
        <v/>
      </c>
    </row>
    <row r="30" spans="1:8" ht="18" customHeight="1" thickBot="1" x14ac:dyDescent="0.25">
      <c r="A30" s="77" t="s">
        <v>242</v>
      </c>
      <c r="B30" s="38"/>
      <c r="C30" s="38"/>
      <c r="D30" s="38"/>
      <c r="E30" s="38"/>
      <c r="F30" s="38"/>
    </row>
    <row r="31" spans="1:8" ht="18" customHeight="1" thickBot="1" x14ac:dyDescent="0.25">
      <c r="A31" s="77" t="s">
        <v>238</v>
      </c>
      <c r="B31" s="22" t="str">
        <f>IFERROR(ROUND(MAX(B29:B30)*0.9*B29/B29,2),"")</f>
        <v/>
      </c>
      <c r="C31" s="22" t="str">
        <f t="shared" ref="C31:F31" si="2">IFERROR(ROUND(MAX(C29:C30)*0.9*C29/C29,2),"")</f>
        <v/>
      </c>
      <c r="D31" s="22" t="str">
        <f t="shared" si="2"/>
        <v/>
      </c>
      <c r="E31" s="22" t="str">
        <f t="shared" si="2"/>
        <v/>
      </c>
      <c r="F31" s="22" t="str">
        <f t="shared" si="2"/>
        <v/>
      </c>
    </row>
    <row r="32" spans="1:8" ht="18" customHeight="1" thickBot="1" x14ac:dyDescent="0.25">
      <c r="A32" s="77" t="s">
        <v>234</v>
      </c>
      <c r="B32" s="23">
        <v>0.9</v>
      </c>
      <c r="C32" s="23">
        <v>0.9</v>
      </c>
      <c r="D32" s="23">
        <v>0.9</v>
      </c>
      <c r="E32" s="23">
        <v>0.9</v>
      </c>
      <c r="F32" s="23">
        <v>0.9</v>
      </c>
      <c r="H32" s="21" t="s">
        <v>243</v>
      </c>
    </row>
    <row r="33" spans="1:37" ht="18" customHeight="1" thickBot="1" x14ac:dyDescent="0.25">
      <c r="A33" s="77" t="s">
        <v>235</v>
      </c>
      <c r="B33" s="22" t="str">
        <f>IFERROR(ROUND(B32*B31,2),"")</f>
        <v/>
      </c>
      <c r="C33" s="22" t="str">
        <f t="shared" ref="C33:F33" si="3">IFERROR(ROUND(C32*C31,2),"")</f>
        <v/>
      </c>
      <c r="D33" s="22" t="str">
        <f t="shared" si="3"/>
        <v/>
      </c>
      <c r="E33" s="22" t="str">
        <f t="shared" si="3"/>
        <v/>
      </c>
      <c r="F33" s="22" t="str">
        <f t="shared" si="3"/>
        <v/>
      </c>
      <c r="H33" s="49" t="str">
        <f>IFERROR(ROUND(AVERAGE(B33:F33),0),"")</f>
        <v/>
      </c>
    </row>
    <row r="34" spans="1:37" x14ac:dyDescent="0.2">
      <c r="A34" s="40"/>
      <c r="B34" s="33"/>
      <c r="C34" s="33"/>
      <c r="D34" s="33"/>
      <c r="E34" s="33"/>
      <c r="F34" s="33"/>
    </row>
    <row r="35" spans="1:37" x14ac:dyDescent="0.2">
      <c r="A35" s="74" t="s">
        <v>246</v>
      </c>
      <c r="B35" s="33"/>
      <c r="C35" s="33"/>
      <c r="D35" s="33"/>
      <c r="E35" s="33"/>
      <c r="F35" s="33"/>
    </row>
    <row r="36" spans="1:37" x14ac:dyDescent="0.2">
      <c r="A36" s="74" t="s">
        <v>245</v>
      </c>
      <c r="B36" s="33"/>
      <c r="C36" s="33"/>
      <c r="D36" s="33"/>
      <c r="E36" s="33"/>
      <c r="F36" s="33"/>
    </row>
    <row r="37" spans="1:37" x14ac:dyDescent="0.2">
      <c r="A37" s="75" t="s">
        <v>244</v>
      </c>
      <c r="B37" s="63"/>
      <c r="C37" s="63"/>
      <c r="D37" s="33"/>
      <c r="E37" s="33"/>
      <c r="F37" s="33"/>
    </row>
    <row r="38" spans="1:37" x14ac:dyDescent="0.2">
      <c r="A38" s="58"/>
      <c r="B38" s="58"/>
      <c r="C38" s="58"/>
    </row>
    <row r="39" spans="1:37" x14ac:dyDescent="0.2">
      <c r="A39" s="64" t="s">
        <v>230</v>
      </c>
      <c r="B39" s="64"/>
      <c r="C39" s="64"/>
      <c r="D39" s="30"/>
      <c r="E39" s="30"/>
      <c r="F39" s="30"/>
      <c r="G39" s="30"/>
      <c r="H39" s="30"/>
      <c r="I39" s="30"/>
      <c r="J39" s="30"/>
      <c r="K39" s="30"/>
      <c r="L39" s="30"/>
      <c r="M39" s="30"/>
      <c r="N39" s="30"/>
      <c r="O39" s="42"/>
      <c r="P39" s="30"/>
      <c r="Q39" s="30"/>
      <c r="R39" s="43"/>
      <c r="S39" s="30"/>
      <c r="T39" s="30"/>
      <c r="U39" s="30"/>
      <c r="V39" s="30"/>
      <c r="W39" s="30"/>
      <c r="X39" s="30"/>
      <c r="Y39" s="30"/>
      <c r="Z39" s="30"/>
      <c r="AA39" s="30"/>
      <c r="AB39" s="30"/>
      <c r="AC39" s="30"/>
      <c r="AD39" s="30"/>
      <c r="AE39" s="30"/>
      <c r="AF39" s="30"/>
      <c r="AG39" s="30"/>
      <c r="AH39" s="30"/>
      <c r="AI39" s="30"/>
      <c r="AJ39" s="30"/>
      <c r="AK39" s="30"/>
    </row>
    <row r="40" spans="1:37" x14ac:dyDescent="0.2">
      <c r="A40" s="65" t="s">
        <v>228</v>
      </c>
      <c r="B40" s="66"/>
      <c r="C40" s="67"/>
      <c r="D40" s="34"/>
      <c r="E40" s="34"/>
      <c r="F40" s="34"/>
      <c r="G40" s="31"/>
      <c r="H40" s="31"/>
      <c r="I40" s="31"/>
      <c r="J40" s="30"/>
      <c r="K40" s="30"/>
      <c r="L40" s="30"/>
      <c r="M40" s="30"/>
      <c r="N40" s="30"/>
      <c r="O40" s="42"/>
      <c r="P40" s="30"/>
      <c r="Q40" s="30"/>
      <c r="R40" s="43"/>
      <c r="S40" s="30"/>
      <c r="T40" s="30"/>
      <c r="U40" s="30"/>
      <c r="V40" s="30"/>
      <c r="W40" s="30"/>
      <c r="X40" s="30"/>
      <c r="Y40" s="30"/>
      <c r="Z40" s="30"/>
      <c r="AA40" s="30"/>
      <c r="AB40" s="30"/>
      <c r="AC40" s="30"/>
      <c r="AD40" s="30"/>
      <c r="AE40" s="30"/>
      <c r="AF40" s="30"/>
      <c r="AG40" s="30"/>
      <c r="AH40" s="30"/>
      <c r="AI40" s="30"/>
      <c r="AJ40" s="30"/>
      <c r="AK40" s="30"/>
    </row>
    <row r="41" spans="1:37" x14ac:dyDescent="0.2">
      <c r="A41" s="91" t="s">
        <v>229</v>
      </c>
      <c r="B41" s="91"/>
      <c r="C41" s="91"/>
      <c r="D41" s="31"/>
      <c r="E41" s="35"/>
      <c r="F41" s="35"/>
      <c r="G41" s="31"/>
      <c r="H41" s="31"/>
      <c r="I41" s="31"/>
      <c r="J41" s="30"/>
      <c r="K41" s="30"/>
      <c r="L41" s="30"/>
      <c r="M41" s="30"/>
      <c r="N41" s="30"/>
      <c r="O41" s="30"/>
      <c r="P41" s="30"/>
      <c r="Q41" s="30"/>
      <c r="R41" s="43"/>
      <c r="S41" s="30"/>
      <c r="T41" s="30"/>
      <c r="U41" s="30"/>
      <c r="V41" s="30"/>
      <c r="W41" s="30"/>
      <c r="X41" s="30"/>
      <c r="Y41" s="30"/>
      <c r="Z41" s="30"/>
      <c r="AA41" s="30"/>
      <c r="AB41" s="30"/>
      <c r="AC41" s="30"/>
      <c r="AD41" s="30"/>
      <c r="AE41" s="30"/>
      <c r="AF41" s="30"/>
      <c r="AG41" s="30"/>
      <c r="AH41" s="30"/>
      <c r="AI41" s="30"/>
      <c r="AJ41" s="30"/>
      <c r="AK41" s="30"/>
    </row>
    <row r="42" spans="1:37" x14ac:dyDescent="0.2">
      <c r="A42" s="68" t="s">
        <v>225</v>
      </c>
      <c r="B42" s="69"/>
      <c r="C42" s="70"/>
      <c r="D42" s="31"/>
      <c r="E42" s="35"/>
      <c r="F42" s="35"/>
      <c r="G42" s="31"/>
      <c r="H42" s="31"/>
      <c r="I42" s="31"/>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row>
    <row r="43" spans="1:37" x14ac:dyDescent="0.2">
      <c r="A43" s="66">
        <f ca="1">TODAY()</f>
        <v>43773</v>
      </c>
      <c r="B43" s="70"/>
      <c r="C43" s="70"/>
      <c r="D43" s="35"/>
      <c r="E43" s="35"/>
      <c r="F43" s="36"/>
      <c r="G43" s="31"/>
      <c r="H43" s="31"/>
      <c r="I43" s="31"/>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x14ac:dyDescent="0.2">
      <c r="A44" s="71" t="s">
        <v>226</v>
      </c>
      <c r="B44" s="71"/>
      <c r="C44" s="71"/>
      <c r="D44" s="31"/>
      <c r="E44" s="31"/>
      <c r="F44" s="31"/>
      <c r="G44" s="31"/>
      <c r="H44" s="31"/>
      <c r="I44" s="31"/>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row>
    <row r="45" spans="1:37" ht="36.75" customHeight="1" x14ac:dyDescent="0.2">
      <c r="A45" s="83" t="s">
        <v>227</v>
      </c>
      <c r="B45" s="83"/>
      <c r="C45" s="83"/>
      <c r="D45" s="83"/>
      <c r="E45" s="83"/>
      <c r="F45" s="83"/>
      <c r="G45" s="44"/>
      <c r="H45" s="44"/>
      <c r="I45" s="44"/>
      <c r="J45" s="44"/>
      <c r="K45" s="44"/>
      <c r="L45" s="44"/>
      <c r="M45" s="30"/>
      <c r="N45" s="30"/>
      <c r="O45" s="45"/>
      <c r="P45" s="30"/>
      <c r="Q45" s="30"/>
      <c r="R45" s="30"/>
      <c r="S45" s="30"/>
      <c r="T45" s="30"/>
      <c r="U45" s="30"/>
      <c r="V45" s="30"/>
      <c r="W45" s="30"/>
      <c r="X45" s="30"/>
      <c r="Y45" s="30"/>
      <c r="Z45" s="30"/>
      <c r="AA45" s="30"/>
      <c r="AB45" s="30"/>
      <c r="AC45" s="30"/>
      <c r="AD45" s="30"/>
      <c r="AE45" s="30"/>
      <c r="AF45" s="30"/>
      <c r="AG45" s="30"/>
      <c r="AH45" s="30"/>
      <c r="AI45" s="30"/>
      <c r="AJ45" s="30"/>
      <c r="AK45" s="30"/>
    </row>
    <row r="46" spans="1:37" x14ac:dyDescent="0.2">
      <c r="A46" s="72"/>
      <c r="B46" s="72"/>
      <c r="C46" s="72"/>
      <c r="D46" s="44"/>
      <c r="E46" s="44"/>
      <c r="F46" s="44"/>
      <c r="G46" s="44"/>
      <c r="H46" s="44"/>
      <c r="I46" s="44"/>
      <c r="J46" s="44"/>
      <c r="K46" s="44"/>
      <c r="L46" s="44"/>
      <c r="M46" s="30"/>
      <c r="N46" s="30"/>
      <c r="O46" s="73"/>
      <c r="P46" s="30"/>
      <c r="Q46" s="30"/>
      <c r="R46" s="30"/>
      <c r="S46" s="30"/>
      <c r="T46" s="30"/>
      <c r="U46" s="30"/>
      <c r="V46" s="30"/>
      <c r="W46" s="30"/>
      <c r="X46" s="30"/>
      <c r="Y46" s="30"/>
      <c r="Z46" s="30"/>
      <c r="AA46" s="30"/>
      <c r="AB46" s="30"/>
      <c r="AC46" s="30"/>
      <c r="AD46" s="30"/>
      <c r="AE46" s="30"/>
      <c r="AF46" s="30"/>
      <c r="AG46" s="30"/>
      <c r="AH46" s="30"/>
      <c r="AI46" s="30"/>
      <c r="AJ46" s="30"/>
      <c r="AK46" s="30"/>
    </row>
    <row r="47" spans="1:37" x14ac:dyDescent="0.2">
      <c r="A47" s="30"/>
      <c r="B47" s="30"/>
      <c r="C47" s="30"/>
      <c r="D47" s="30"/>
      <c r="E47" s="30"/>
      <c r="F47" s="30"/>
      <c r="G47" s="30"/>
      <c r="H47" s="30"/>
      <c r="I47" s="30"/>
      <c r="J47" s="30"/>
      <c r="K47" s="30"/>
      <c r="L47" s="30"/>
      <c r="M47" s="30"/>
      <c r="N47" s="30"/>
      <c r="O47" s="73"/>
      <c r="P47" s="30"/>
      <c r="Q47" s="30"/>
      <c r="R47" s="30"/>
      <c r="S47" s="30"/>
      <c r="T47" s="30"/>
      <c r="U47" s="30"/>
      <c r="V47" s="30"/>
      <c r="W47" s="30"/>
      <c r="X47" s="30"/>
      <c r="Y47" s="30"/>
      <c r="Z47" s="30"/>
      <c r="AA47" s="30"/>
      <c r="AB47" s="30"/>
      <c r="AC47" s="30"/>
      <c r="AD47" s="30"/>
      <c r="AE47" s="30"/>
      <c r="AF47" s="30"/>
      <c r="AG47" s="30"/>
      <c r="AH47" s="30"/>
      <c r="AI47" s="30"/>
      <c r="AJ47" s="30"/>
      <c r="AK47" s="30"/>
    </row>
    <row r="48" spans="1:37"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x14ac:dyDescent="0.2">
      <c r="A50" s="30"/>
      <c r="B50" s="30"/>
      <c r="C50" s="30"/>
      <c r="D50" s="30"/>
      <c r="E50" s="30"/>
      <c r="F50" s="30"/>
      <c r="G50" s="30"/>
      <c r="H50" s="30"/>
      <c r="I50" s="30"/>
      <c r="J50" s="30"/>
      <c r="K50" s="30"/>
      <c r="L50" s="30"/>
      <c r="M50" s="30"/>
      <c r="N50" s="30"/>
      <c r="O50" s="46"/>
      <c r="P50" s="30"/>
      <c r="Q50" s="30"/>
      <c r="R50" s="43"/>
      <c r="S50" s="30"/>
      <c r="T50" s="30"/>
      <c r="U50" s="30"/>
      <c r="V50" s="30"/>
      <c r="W50" s="30"/>
      <c r="X50" s="30"/>
      <c r="Y50" s="30"/>
      <c r="Z50" s="30"/>
      <c r="AA50" s="30"/>
      <c r="AB50" s="30"/>
      <c r="AC50" s="30"/>
      <c r="AD50" s="30"/>
      <c r="AE50" s="30"/>
      <c r="AF50" s="30"/>
      <c r="AG50" s="30"/>
      <c r="AH50" s="30"/>
      <c r="AI50" s="30"/>
      <c r="AJ50" s="30"/>
      <c r="AK50" s="30"/>
    </row>
    <row r="51" spans="1:37" x14ac:dyDescent="0.2">
      <c r="A51" s="30"/>
      <c r="B51" s="30"/>
      <c r="C51" s="30"/>
      <c r="D51" s="30"/>
      <c r="E51" s="30"/>
      <c r="F51" s="30"/>
      <c r="G51" s="30"/>
      <c r="H51" s="30"/>
      <c r="I51" s="30"/>
      <c r="J51" s="30"/>
      <c r="K51" s="30"/>
      <c r="L51" s="30"/>
      <c r="M51" s="30"/>
      <c r="N51" s="30"/>
      <c r="O51" s="30"/>
      <c r="P51" s="30"/>
      <c r="Q51" s="30"/>
      <c r="R51" s="43"/>
      <c r="S51" s="30"/>
      <c r="T51" s="30"/>
      <c r="U51" s="30"/>
      <c r="V51" s="30"/>
      <c r="W51" s="30"/>
      <c r="X51" s="30"/>
      <c r="Y51" s="30"/>
      <c r="Z51" s="30"/>
      <c r="AA51" s="30"/>
      <c r="AB51" s="30"/>
      <c r="AC51" s="30"/>
      <c r="AD51" s="30"/>
      <c r="AE51" s="30"/>
      <c r="AF51" s="30"/>
      <c r="AG51" s="30"/>
      <c r="AH51" s="30"/>
      <c r="AI51" s="30"/>
      <c r="AJ51" s="30"/>
      <c r="AK51" s="30"/>
    </row>
  </sheetData>
  <sheetProtection sheet="1" objects="1" scenarios="1"/>
  <mergeCells count="9">
    <mergeCell ref="H15:I16"/>
    <mergeCell ref="A16:C16"/>
    <mergeCell ref="B18:F18"/>
    <mergeCell ref="B27:F27"/>
    <mergeCell ref="A41:C41"/>
    <mergeCell ref="A45:F45"/>
    <mergeCell ref="A4:G4"/>
    <mergeCell ref="A5:G5"/>
    <mergeCell ref="D10:F10"/>
  </mergeCells>
  <conditionalFormatting sqref="E16:F16">
    <cfRule type="containsErrors" dxfId="0" priority="1">
      <formula>ISERROR(E16)</formula>
    </cfRule>
  </conditionalFormatting>
  <hyperlinks>
    <hyperlink ref="A4:B4" r:id="rId1" display="Estimating the Field Capacity of Farm Machines"/>
    <hyperlink ref="A4" r:id="rId2" display="Learn in the Financial Information section"/>
    <hyperlink ref="A4:G4" r:id="rId3" display="For more information on the 2014 Farm Bill, see File A1-33, 2014 Farm Bill Analyzer: Data and Methods,"/>
    <hyperlink ref="A5" r:id="rId4" display="Payment information for 2019-2023 can be viewed in this AgDM Data Decision Tool."/>
    <hyperlink ref="A41" r:id="rId5" display="Author: William Edwards"/>
    <hyperlink ref="A41:B41" r:id="rId6" display="Author: Alejandro Plastina"/>
    <hyperlink ref="A41:C41" r:id="rId7" display="Authors: Alejandro Plastina"/>
  </hyperlinks>
  <printOptions horizontalCentered="1" verticalCentered="1"/>
  <pageMargins left="0.25" right="0.25" top="0.25" bottom="0.25" header="0" footer="0"/>
  <pageSetup scale="79" orientation="landscape" horizontalDpi="1200" verticalDpi="1200"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14:formula1>
            <xm:f>'Substitute soybean yields'!$C$3:$C$102</xm:f>
          </x14:formula1>
          <xm:sqref>A16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3" max="3" width="17.28515625" bestFit="1" customWidth="1"/>
  </cols>
  <sheetData>
    <row r="1" spans="1:6" ht="15.75" thickBot="1" x14ac:dyDescent="0.3">
      <c r="A1" s="1" t="s">
        <v>0</v>
      </c>
      <c r="B1" s="2"/>
      <c r="C1" s="2"/>
      <c r="D1" s="2"/>
      <c r="E1" s="2"/>
      <c r="F1" s="3"/>
    </row>
    <row r="2" spans="1:6" ht="39" x14ac:dyDescent="0.25">
      <c r="A2" s="4" t="s">
        <v>1</v>
      </c>
      <c r="B2" s="5" t="s">
        <v>2</v>
      </c>
      <c r="C2" s="5" t="s">
        <v>3</v>
      </c>
      <c r="D2" s="5" t="s">
        <v>4</v>
      </c>
      <c r="E2" s="6" t="s">
        <v>5</v>
      </c>
      <c r="F2" s="7" t="s">
        <v>6</v>
      </c>
    </row>
    <row r="3" spans="1:6" x14ac:dyDescent="0.25">
      <c r="A3" s="8" t="s">
        <v>7</v>
      </c>
      <c r="B3" s="9" t="s">
        <v>8</v>
      </c>
      <c r="C3" s="9" t="s">
        <v>9</v>
      </c>
      <c r="D3" s="9" t="s">
        <v>10</v>
      </c>
      <c r="E3" s="8" t="s">
        <v>11</v>
      </c>
      <c r="F3" s="10">
        <v>126.15</v>
      </c>
    </row>
    <row r="4" spans="1:6" x14ac:dyDescent="0.25">
      <c r="A4" s="8" t="s">
        <v>12</v>
      </c>
      <c r="B4" s="9" t="s">
        <v>8</v>
      </c>
      <c r="C4" s="9" t="s">
        <v>13</v>
      </c>
      <c r="D4" s="9" t="s">
        <v>10</v>
      </c>
      <c r="E4" s="8" t="s">
        <v>11</v>
      </c>
      <c r="F4" s="10">
        <v>126.89</v>
      </c>
    </row>
    <row r="5" spans="1:6" x14ac:dyDescent="0.25">
      <c r="A5" s="8" t="s">
        <v>14</v>
      </c>
      <c r="B5" s="9" t="s">
        <v>8</v>
      </c>
      <c r="C5" s="9" t="s">
        <v>15</v>
      </c>
      <c r="D5" s="9" t="s">
        <v>10</v>
      </c>
      <c r="E5" s="8" t="s">
        <v>11</v>
      </c>
      <c r="F5" s="10">
        <v>134.82</v>
      </c>
    </row>
    <row r="6" spans="1:6" x14ac:dyDescent="0.25">
      <c r="A6" s="8" t="s">
        <v>16</v>
      </c>
      <c r="B6" s="9" t="s">
        <v>8</v>
      </c>
      <c r="C6" s="9" t="s">
        <v>17</v>
      </c>
      <c r="D6" s="9" t="s">
        <v>10</v>
      </c>
      <c r="E6" s="8" t="s">
        <v>11</v>
      </c>
      <c r="F6" s="10">
        <v>117.54</v>
      </c>
    </row>
    <row r="7" spans="1:6" x14ac:dyDescent="0.25">
      <c r="A7" s="11" t="s">
        <v>18</v>
      </c>
      <c r="B7" s="12" t="s">
        <v>8</v>
      </c>
      <c r="C7" s="12" t="s">
        <v>19</v>
      </c>
      <c r="D7" s="13" t="s">
        <v>10</v>
      </c>
      <c r="E7" s="8" t="s">
        <v>11</v>
      </c>
      <c r="F7" s="10">
        <v>146.46</v>
      </c>
    </row>
    <row r="8" spans="1:6" x14ac:dyDescent="0.25">
      <c r="A8" s="8" t="s">
        <v>20</v>
      </c>
      <c r="B8" s="9" t="s">
        <v>8</v>
      </c>
      <c r="C8" s="9" t="s">
        <v>21</v>
      </c>
      <c r="D8" s="9" t="s">
        <v>10</v>
      </c>
      <c r="E8" s="8" t="s">
        <v>11</v>
      </c>
      <c r="F8" s="10">
        <v>150.84</v>
      </c>
    </row>
    <row r="9" spans="1:6" x14ac:dyDescent="0.25">
      <c r="A9" s="8" t="s">
        <v>22</v>
      </c>
      <c r="B9" s="9" t="s">
        <v>8</v>
      </c>
      <c r="C9" s="9" t="s">
        <v>23</v>
      </c>
      <c r="D9" s="9" t="s">
        <v>10</v>
      </c>
      <c r="E9" s="8" t="s">
        <v>11</v>
      </c>
      <c r="F9" s="10">
        <v>143.47999999999999</v>
      </c>
    </row>
    <row r="10" spans="1:6" x14ac:dyDescent="0.25">
      <c r="A10" s="8" t="s">
        <v>24</v>
      </c>
      <c r="B10" s="9" t="s">
        <v>8</v>
      </c>
      <c r="C10" s="9" t="s">
        <v>25</v>
      </c>
      <c r="D10" s="9" t="s">
        <v>10</v>
      </c>
      <c r="E10" s="8" t="s">
        <v>11</v>
      </c>
      <c r="F10" s="10">
        <v>143.33000000000001</v>
      </c>
    </row>
    <row r="11" spans="1:6" x14ac:dyDescent="0.25">
      <c r="A11" s="8" t="s">
        <v>26</v>
      </c>
      <c r="B11" s="9" t="s">
        <v>8</v>
      </c>
      <c r="C11" s="9" t="s">
        <v>27</v>
      </c>
      <c r="D11" s="9" t="s">
        <v>10</v>
      </c>
      <c r="E11" s="8" t="s">
        <v>11</v>
      </c>
      <c r="F11" s="10">
        <v>148.22</v>
      </c>
    </row>
    <row r="12" spans="1:6" x14ac:dyDescent="0.25">
      <c r="A12" s="8" t="s">
        <v>28</v>
      </c>
      <c r="B12" s="9" t="s">
        <v>8</v>
      </c>
      <c r="C12" s="9" t="s">
        <v>29</v>
      </c>
      <c r="D12" s="9" t="s">
        <v>10</v>
      </c>
      <c r="E12" s="8" t="s">
        <v>11</v>
      </c>
      <c r="F12" s="10">
        <v>145.56</v>
      </c>
    </row>
    <row r="13" spans="1:6" x14ac:dyDescent="0.25">
      <c r="A13" s="8" t="s">
        <v>30</v>
      </c>
      <c r="B13" s="9" t="s">
        <v>8</v>
      </c>
      <c r="C13" s="9" t="s">
        <v>31</v>
      </c>
      <c r="D13" s="9" t="s">
        <v>10</v>
      </c>
      <c r="E13" s="8" t="s">
        <v>11</v>
      </c>
      <c r="F13" s="10">
        <v>140.99</v>
      </c>
    </row>
    <row r="14" spans="1:6" x14ac:dyDescent="0.25">
      <c r="A14" s="8" t="s">
        <v>32</v>
      </c>
      <c r="B14" s="9" t="s">
        <v>8</v>
      </c>
      <c r="C14" s="9" t="s">
        <v>33</v>
      </c>
      <c r="D14" s="9" t="s">
        <v>10</v>
      </c>
      <c r="E14" s="8" t="s">
        <v>11</v>
      </c>
      <c r="F14" s="10">
        <v>144.71</v>
      </c>
    </row>
    <row r="15" spans="1:6" x14ac:dyDescent="0.25">
      <c r="A15" s="8" t="s">
        <v>34</v>
      </c>
      <c r="B15" s="9" t="s">
        <v>8</v>
      </c>
      <c r="C15" s="9" t="s">
        <v>35</v>
      </c>
      <c r="D15" s="9" t="s">
        <v>10</v>
      </c>
      <c r="E15" s="8" t="s">
        <v>11</v>
      </c>
      <c r="F15" s="10">
        <v>140.93</v>
      </c>
    </row>
    <row r="16" spans="1:6" x14ac:dyDescent="0.25">
      <c r="A16" s="8" t="s">
        <v>36</v>
      </c>
      <c r="B16" s="9" t="s">
        <v>8</v>
      </c>
      <c r="C16" s="9" t="s">
        <v>37</v>
      </c>
      <c r="D16" s="9" t="s">
        <v>10</v>
      </c>
      <c r="E16" s="8" t="s">
        <v>11</v>
      </c>
      <c r="F16" s="10">
        <v>145.68</v>
      </c>
    </row>
    <row r="17" spans="1:6" x14ac:dyDescent="0.25">
      <c r="A17" s="8" t="s">
        <v>38</v>
      </c>
      <c r="B17" s="9" t="s">
        <v>8</v>
      </c>
      <c r="C17" s="9" t="s">
        <v>39</v>
      </c>
      <c r="D17" s="9" t="s">
        <v>10</v>
      </c>
      <c r="E17" s="8" t="s">
        <v>11</v>
      </c>
      <c r="F17" s="10">
        <v>138.12</v>
      </c>
    </row>
    <row r="18" spans="1:6" x14ac:dyDescent="0.25">
      <c r="A18" s="11" t="s">
        <v>40</v>
      </c>
      <c r="B18" s="12" t="s">
        <v>8</v>
      </c>
      <c r="C18" s="12" t="s">
        <v>41</v>
      </c>
      <c r="D18" s="13" t="s">
        <v>10</v>
      </c>
      <c r="E18" s="8" t="s">
        <v>11</v>
      </c>
      <c r="F18" s="10">
        <v>152.16</v>
      </c>
    </row>
    <row r="19" spans="1:6" x14ac:dyDescent="0.25">
      <c r="A19" s="8" t="s">
        <v>42</v>
      </c>
      <c r="B19" s="9" t="s">
        <v>8</v>
      </c>
      <c r="C19" s="9" t="s">
        <v>43</v>
      </c>
      <c r="D19" s="9" t="s">
        <v>10</v>
      </c>
      <c r="E19" s="8" t="s">
        <v>11</v>
      </c>
      <c r="F19" s="10">
        <v>141.77000000000001</v>
      </c>
    </row>
    <row r="20" spans="1:6" x14ac:dyDescent="0.25">
      <c r="A20" s="8" t="s">
        <v>44</v>
      </c>
      <c r="B20" s="9" t="s">
        <v>8</v>
      </c>
      <c r="C20" s="9" t="s">
        <v>45</v>
      </c>
      <c r="D20" s="9" t="s">
        <v>10</v>
      </c>
      <c r="E20" s="8" t="s">
        <v>11</v>
      </c>
      <c r="F20" s="10">
        <v>150.6</v>
      </c>
    </row>
    <row r="21" spans="1:6" x14ac:dyDescent="0.25">
      <c r="A21" s="8" t="s">
        <v>46</v>
      </c>
      <c r="B21" s="9" t="s">
        <v>8</v>
      </c>
      <c r="C21" s="9" t="s">
        <v>47</v>
      </c>
      <c r="D21" s="9" t="s">
        <v>10</v>
      </c>
      <c r="E21" s="8" t="s">
        <v>11</v>
      </c>
      <c r="F21" s="10">
        <v>141.03</v>
      </c>
    </row>
    <row r="22" spans="1:6" x14ac:dyDescent="0.25">
      <c r="A22" s="8" t="s">
        <v>48</v>
      </c>
      <c r="B22" s="9" t="s">
        <v>8</v>
      </c>
      <c r="C22" s="9" t="s">
        <v>49</v>
      </c>
      <c r="D22" s="9" t="s">
        <v>10</v>
      </c>
      <c r="E22" s="8" t="s">
        <v>11</v>
      </c>
      <c r="F22" s="10">
        <v>102.89</v>
      </c>
    </row>
    <row r="23" spans="1:6" x14ac:dyDescent="0.25">
      <c r="A23" s="8" t="s">
        <v>50</v>
      </c>
      <c r="B23" s="9" t="s">
        <v>8</v>
      </c>
      <c r="C23" s="9" t="s">
        <v>51</v>
      </c>
      <c r="D23" s="9" t="s">
        <v>10</v>
      </c>
      <c r="E23" s="8" t="s">
        <v>11</v>
      </c>
      <c r="F23" s="10">
        <v>141.69</v>
      </c>
    </row>
    <row r="24" spans="1:6" x14ac:dyDescent="0.25">
      <c r="A24" s="8" t="s">
        <v>52</v>
      </c>
      <c r="B24" s="9" t="s">
        <v>8</v>
      </c>
      <c r="C24" s="9" t="s">
        <v>53</v>
      </c>
      <c r="D24" s="9" t="s">
        <v>10</v>
      </c>
      <c r="E24" s="8" t="s">
        <v>11</v>
      </c>
      <c r="F24" s="10">
        <v>145.04</v>
      </c>
    </row>
    <row r="25" spans="1:6" x14ac:dyDescent="0.25">
      <c r="A25" s="8" t="s">
        <v>54</v>
      </c>
      <c r="B25" s="9" t="s">
        <v>8</v>
      </c>
      <c r="C25" s="9" t="s">
        <v>55</v>
      </c>
      <c r="D25" s="9" t="s">
        <v>10</v>
      </c>
      <c r="E25" s="8" t="s">
        <v>11</v>
      </c>
      <c r="F25" s="10">
        <v>151.94</v>
      </c>
    </row>
    <row r="26" spans="1:6" x14ac:dyDescent="0.25">
      <c r="A26" s="11" t="s">
        <v>56</v>
      </c>
      <c r="B26" s="12" t="s">
        <v>8</v>
      </c>
      <c r="C26" s="12" t="s">
        <v>57</v>
      </c>
      <c r="D26" s="13" t="s">
        <v>10</v>
      </c>
      <c r="E26" s="8" t="s">
        <v>11</v>
      </c>
      <c r="F26" s="10">
        <v>148.43</v>
      </c>
    </row>
    <row r="27" spans="1:6" x14ac:dyDescent="0.25">
      <c r="A27" s="8" t="s">
        <v>58</v>
      </c>
      <c r="B27" s="9" t="s">
        <v>8</v>
      </c>
      <c r="C27" s="9" t="s">
        <v>59</v>
      </c>
      <c r="D27" s="9" t="s">
        <v>10</v>
      </c>
      <c r="E27" s="8" t="s">
        <v>11</v>
      </c>
      <c r="F27" s="10">
        <v>138.63</v>
      </c>
    </row>
    <row r="28" spans="1:6" x14ac:dyDescent="0.25">
      <c r="A28" s="8" t="s">
        <v>60</v>
      </c>
      <c r="B28" s="9" t="s">
        <v>8</v>
      </c>
      <c r="C28" s="9" t="s">
        <v>61</v>
      </c>
      <c r="D28" s="9" t="s">
        <v>10</v>
      </c>
      <c r="E28" s="8" t="s">
        <v>11</v>
      </c>
      <c r="F28" s="10">
        <v>114.5</v>
      </c>
    </row>
    <row r="29" spans="1:6" x14ac:dyDescent="0.25">
      <c r="A29" s="8" t="s">
        <v>62</v>
      </c>
      <c r="B29" s="9" t="s">
        <v>8</v>
      </c>
      <c r="C29" s="9" t="s">
        <v>63</v>
      </c>
      <c r="D29" s="9" t="s">
        <v>10</v>
      </c>
      <c r="E29" s="8" t="s">
        <v>11</v>
      </c>
      <c r="F29" s="10">
        <v>113.04</v>
      </c>
    </row>
    <row r="30" spans="1:6" x14ac:dyDescent="0.25">
      <c r="A30" s="8" t="s">
        <v>64</v>
      </c>
      <c r="B30" s="9" t="s">
        <v>8</v>
      </c>
      <c r="C30" s="9" t="s">
        <v>65</v>
      </c>
      <c r="D30" s="9" t="s">
        <v>10</v>
      </c>
      <c r="E30" s="8" t="s">
        <v>11</v>
      </c>
      <c r="F30" s="10">
        <v>148.52000000000001</v>
      </c>
    </row>
    <row r="31" spans="1:6" x14ac:dyDescent="0.25">
      <c r="A31" s="8" t="s">
        <v>66</v>
      </c>
      <c r="B31" s="9" t="s">
        <v>8</v>
      </c>
      <c r="C31" s="9" t="s">
        <v>67</v>
      </c>
      <c r="D31" s="9" t="s">
        <v>10</v>
      </c>
      <c r="E31" s="8" t="s">
        <v>11</v>
      </c>
      <c r="F31" s="10">
        <v>150.66</v>
      </c>
    </row>
    <row r="32" spans="1:6" x14ac:dyDescent="0.25">
      <c r="A32" s="8" t="s">
        <v>68</v>
      </c>
      <c r="B32" s="9" t="s">
        <v>8</v>
      </c>
      <c r="C32" s="9" t="s">
        <v>69</v>
      </c>
      <c r="D32" s="9" t="s">
        <v>10</v>
      </c>
      <c r="E32" s="8" t="s">
        <v>11</v>
      </c>
      <c r="F32" s="10">
        <v>141.22999999999999</v>
      </c>
    </row>
    <row r="33" spans="1:6" x14ac:dyDescent="0.25">
      <c r="A33" s="11" t="s">
        <v>70</v>
      </c>
      <c r="B33" s="12" t="s">
        <v>8</v>
      </c>
      <c r="C33" s="12" t="s">
        <v>71</v>
      </c>
      <c r="D33" s="13" t="s">
        <v>10</v>
      </c>
      <c r="E33" s="8" t="s">
        <v>11</v>
      </c>
      <c r="F33" s="10">
        <v>147.27000000000001</v>
      </c>
    </row>
    <row r="34" spans="1:6" x14ac:dyDescent="0.25">
      <c r="A34" s="8" t="s">
        <v>72</v>
      </c>
      <c r="B34" s="9" t="s">
        <v>8</v>
      </c>
      <c r="C34" s="9" t="s">
        <v>73</v>
      </c>
      <c r="D34" s="9" t="s">
        <v>10</v>
      </c>
      <c r="E34" s="8" t="s">
        <v>11</v>
      </c>
      <c r="F34" s="10">
        <v>145.55000000000001</v>
      </c>
    </row>
    <row r="35" spans="1:6" x14ac:dyDescent="0.25">
      <c r="A35" s="11" t="s">
        <v>74</v>
      </c>
      <c r="B35" s="12" t="s">
        <v>8</v>
      </c>
      <c r="C35" s="12" t="s">
        <v>75</v>
      </c>
      <c r="D35" s="13" t="s">
        <v>10</v>
      </c>
      <c r="E35" s="8" t="s">
        <v>11</v>
      </c>
      <c r="F35" s="10">
        <v>142.47</v>
      </c>
    </row>
    <row r="36" spans="1:6" x14ac:dyDescent="0.25">
      <c r="A36" s="11" t="s">
        <v>76</v>
      </c>
      <c r="B36" s="12" t="s">
        <v>8</v>
      </c>
      <c r="C36" s="12" t="s">
        <v>77</v>
      </c>
      <c r="D36" s="13" t="s">
        <v>10</v>
      </c>
      <c r="E36" s="8" t="s">
        <v>11</v>
      </c>
      <c r="F36" s="10">
        <v>138.94</v>
      </c>
    </row>
    <row r="37" spans="1:6" x14ac:dyDescent="0.25">
      <c r="A37" s="8" t="s">
        <v>78</v>
      </c>
      <c r="B37" s="9" t="s">
        <v>8</v>
      </c>
      <c r="C37" s="9" t="s">
        <v>79</v>
      </c>
      <c r="D37" s="9" t="s">
        <v>10</v>
      </c>
      <c r="E37" s="8" t="s">
        <v>11</v>
      </c>
      <c r="F37" s="10">
        <v>142.85</v>
      </c>
    </row>
    <row r="38" spans="1:6" x14ac:dyDescent="0.25">
      <c r="A38" s="8" t="s">
        <v>80</v>
      </c>
      <c r="B38" s="9" t="s">
        <v>8</v>
      </c>
      <c r="C38" s="9" t="s">
        <v>81</v>
      </c>
      <c r="D38" s="9" t="s">
        <v>10</v>
      </c>
      <c r="E38" s="8" t="s">
        <v>11</v>
      </c>
      <c r="F38" s="10">
        <v>139.96</v>
      </c>
    </row>
    <row r="39" spans="1:6" x14ac:dyDescent="0.25">
      <c r="A39" s="8" t="s">
        <v>82</v>
      </c>
      <c r="B39" s="9" t="s">
        <v>8</v>
      </c>
      <c r="C39" s="9" t="s">
        <v>83</v>
      </c>
      <c r="D39" s="9" t="s">
        <v>10</v>
      </c>
      <c r="E39" s="8" t="s">
        <v>11</v>
      </c>
      <c r="F39" s="10">
        <v>138.83000000000001</v>
      </c>
    </row>
    <row r="40" spans="1:6" x14ac:dyDescent="0.25">
      <c r="A40" s="8" t="s">
        <v>84</v>
      </c>
      <c r="B40" s="9" t="s">
        <v>8</v>
      </c>
      <c r="C40" s="9" t="s">
        <v>85</v>
      </c>
      <c r="D40" s="9" t="s">
        <v>10</v>
      </c>
      <c r="E40" s="8" t="s">
        <v>11</v>
      </c>
      <c r="F40" s="10">
        <v>157.43</v>
      </c>
    </row>
    <row r="41" spans="1:6" x14ac:dyDescent="0.25">
      <c r="A41" s="11" t="s">
        <v>86</v>
      </c>
      <c r="B41" s="12" t="s">
        <v>8</v>
      </c>
      <c r="C41" s="12" t="s">
        <v>87</v>
      </c>
      <c r="D41" s="13" t="s">
        <v>10</v>
      </c>
      <c r="E41" s="8" t="s">
        <v>11</v>
      </c>
      <c r="F41" s="10">
        <v>132.87</v>
      </c>
    </row>
    <row r="42" spans="1:6" x14ac:dyDescent="0.25">
      <c r="A42" s="11" t="s">
        <v>88</v>
      </c>
      <c r="B42" s="12" t="s">
        <v>8</v>
      </c>
      <c r="C42" s="12" t="s">
        <v>89</v>
      </c>
      <c r="D42" s="13" t="s">
        <v>10</v>
      </c>
      <c r="E42" s="8" t="s">
        <v>11</v>
      </c>
      <c r="F42" s="10">
        <v>139.16</v>
      </c>
    </row>
    <row r="43" spans="1:6" x14ac:dyDescent="0.25">
      <c r="A43" s="8" t="s">
        <v>90</v>
      </c>
      <c r="B43" s="9" t="s">
        <v>8</v>
      </c>
      <c r="C43" s="9" t="s">
        <v>91</v>
      </c>
      <c r="D43" s="9" t="s">
        <v>10</v>
      </c>
      <c r="E43" s="8" t="s">
        <v>11</v>
      </c>
      <c r="F43" s="10">
        <v>141.55000000000001</v>
      </c>
    </row>
    <row r="44" spans="1:6" x14ac:dyDescent="0.25">
      <c r="A44" s="8" t="s">
        <v>92</v>
      </c>
      <c r="B44" s="9" t="s">
        <v>8</v>
      </c>
      <c r="C44" s="9" t="s">
        <v>93</v>
      </c>
      <c r="D44" s="9" t="s">
        <v>10</v>
      </c>
      <c r="E44" s="8" t="s">
        <v>11</v>
      </c>
      <c r="F44" s="10">
        <v>143.72999999999999</v>
      </c>
    </row>
    <row r="45" spans="1:6" x14ac:dyDescent="0.25">
      <c r="A45" s="8" t="s">
        <v>94</v>
      </c>
      <c r="B45" s="12" t="s">
        <v>8</v>
      </c>
      <c r="C45" s="9" t="s">
        <v>95</v>
      </c>
      <c r="D45" s="9" t="s">
        <v>10</v>
      </c>
      <c r="E45" s="8" t="s">
        <v>11</v>
      </c>
      <c r="F45" s="10">
        <v>143.75</v>
      </c>
    </row>
    <row r="46" spans="1:6" x14ac:dyDescent="0.25">
      <c r="A46" s="8" t="s">
        <v>96</v>
      </c>
      <c r="B46" s="9" t="s">
        <v>8</v>
      </c>
      <c r="C46" s="9" t="s">
        <v>97</v>
      </c>
      <c r="D46" s="9" t="s">
        <v>10</v>
      </c>
      <c r="E46" s="8" t="s">
        <v>11</v>
      </c>
      <c r="F46" s="10">
        <v>143.19</v>
      </c>
    </row>
    <row r="47" spans="1:6" x14ac:dyDescent="0.25">
      <c r="A47" s="8" t="s">
        <v>98</v>
      </c>
      <c r="B47" s="9" t="s">
        <v>8</v>
      </c>
      <c r="C47" s="9" t="s">
        <v>99</v>
      </c>
      <c r="D47" s="9" t="s">
        <v>10</v>
      </c>
      <c r="E47" s="8" t="s">
        <v>11</v>
      </c>
      <c r="F47" s="10">
        <v>143.16</v>
      </c>
    </row>
    <row r="48" spans="1:6" x14ac:dyDescent="0.25">
      <c r="A48" s="8" t="s">
        <v>100</v>
      </c>
      <c r="B48" s="9" t="s">
        <v>8</v>
      </c>
      <c r="C48" s="9" t="s">
        <v>101</v>
      </c>
      <c r="D48" s="9" t="s">
        <v>10</v>
      </c>
      <c r="E48" s="8" t="s">
        <v>11</v>
      </c>
      <c r="F48" s="10">
        <v>145.37</v>
      </c>
    </row>
    <row r="49" spans="1:6" x14ac:dyDescent="0.25">
      <c r="A49" s="8" t="s">
        <v>102</v>
      </c>
      <c r="B49" s="9" t="s">
        <v>8</v>
      </c>
      <c r="C49" s="9" t="s">
        <v>103</v>
      </c>
      <c r="D49" s="9" t="s">
        <v>10</v>
      </c>
      <c r="E49" s="8" t="s">
        <v>11</v>
      </c>
      <c r="F49" s="10">
        <v>153.86000000000001</v>
      </c>
    </row>
    <row r="50" spans="1:6" x14ac:dyDescent="0.25">
      <c r="A50" s="8" t="s">
        <v>104</v>
      </c>
      <c r="B50" s="9" t="s">
        <v>8</v>
      </c>
      <c r="C50" s="9" t="s">
        <v>8</v>
      </c>
      <c r="D50" s="9" t="s">
        <v>10</v>
      </c>
      <c r="E50" s="8" t="s">
        <v>11</v>
      </c>
      <c r="F50" s="10">
        <v>146.15</v>
      </c>
    </row>
    <row r="51" spans="1:6" x14ac:dyDescent="0.25">
      <c r="A51" s="8" t="s">
        <v>105</v>
      </c>
      <c r="B51" s="9" t="s">
        <v>8</v>
      </c>
      <c r="C51" s="9" t="s">
        <v>106</v>
      </c>
      <c r="D51" s="9" t="s">
        <v>10</v>
      </c>
      <c r="E51" s="8" t="s">
        <v>11</v>
      </c>
      <c r="F51" s="10">
        <v>146.9</v>
      </c>
    </row>
    <row r="52" spans="1:6" x14ac:dyDescent="0.25">
      <c r="A52" s="11" t="s">
        <v>107</v>
      </c>
      <c r="B52" s="12" t="s">
        <v>8</v>
      </c>
      <c r="C52" s="12" t="s">
        <v>108</v>
      </c>
      <c r="D52" s="13" t="s">
        <v>10</v>
      </c>
      <c r="E52" s="8" t="s">
        <v>11</v>
      </c>
      <c r="F52" s="10">
        <v>150.33000000000001</v>
      </c>
    </row>
    <row r="53" spans="1:6" x14ac:dyDescent="0.25">
      <c r="A53" s="8" t="s">
        <v>109</v>
      </c>
      <c r="B53" s="9" t="s">
        <v>8</v>
      </c>
      <c r="C53" s="9" t="s">
        <v>110</v>
      </c>
      <c r="D53" s="9" t="s">
        <v>10</v>
      </c>
      <c r="E53" s="8" t="s">
        <v>11</v>
      </c>
      <c r="F53" s="10">
        <v>130.91999999999999</v>
      </c>
    </row>
    <row r="54" spans="1:6" x14ac:dyDescent="0.25">
      <c r="A54" s="8" t="s">
        <v>111</v>
      </c>
      <c r="B54" s="9" t="s">
        <v>8</v>
      </c>
      <c r="C54" s="9" t="s">
        <v>112</v>
      </c>
      <c r="D54" s="9" t="s">
        <v>10</v>
      </c>
      <c r="E54" s="8" t="s">
        <v>11</v>
      </c>
      <c r="F54" s="10">
        <v>144.65</v>
      </c>
    </row>
    <row r="55" spans="1:6" x14ac:dyDescent="0.25">
      <c r="A55" s="8" t="s">
        <v>113</v>
      </c>
      <c r="B55" s="9" t="s">
        <v>8</v>
      </c>
      <c r="C55" s="9" t="s">
        <v>114</v>
      </c>
      <c r="D55" s="9" t="s">
        <v>10</v>
      </c>
      <c r="E55" s="8" t="s">
        <v>11</v>
      </c>
      <c r="F55" s="10">
        <v>147.09</v>
      </c>
    </row>
    <row r="56" spans="1:6" x14ac:dyDescent="0.25">
      <c r="A56" s="8" t="s">
        <v>115</v>
      </c>
      <c r="B56" s="9" t="s">
        <v>8</v>
      </c>
      <c r="C56" s="9" t="s">
        <v>116</v>
      </c>
      <c r="D56" s="9" t="s">
        <v>10</v>
      </c>
      <c r="E56" s="8" t="s">
        <v>11</v>
      </c>
      <c r="F56" s="10">
        <v>142.76</v>
      </c>
    </row>
    <row r="57" spans="1:6" x14ac:dyDescent="0.25">
      <c r="A57" s="8" t="s">
        <v>117</v>
      </c>
      <c r="B57" s="9" t="s">
        <v>8</v>
      </c>
      <c r="C57" s="9" t="s">
        <v>118</v>
      </c>
      <c r="D57" s="9" t="s">
        <v>10</v>
      </c>
      <c r="E57" s="8" t="s">
        <v>11</v>
      </c>
      <c r="F57" s="10">
        <v>145.85</v>
      </c>
    </row>
    <row r="58" spans="1:6" x14ac:dyDescent="0.25">
      <c r="A58" s="8" t="s">
        <v>119</v>
      </c>
      <c r="B58" s="9" t="s">
        <v>8</v>
      </c>
      <c r="C58" s="9" t="s">
        <v>120</v>
      </c>
      <c r="D58" s="9" t="s">
        <v>10</v>
      </c>
      <c r="E58" s="8" t="s">
        <v>11</v>
      </c>
      <c r="F58" s="10">
        <v>134.46</v>
      </c>
    </row>
    <row r="59" spans="1:6" x14ac:dyDescent="0.25">
      <c r="A59" s="8" t="s">
        <v>121</v>
      </c>
      <c r="B59" s="9" t="s">
        <v>8</v>
      </c>
      <c r="C59" s="9" t="s">
        <v>122</v>
      </c>
      <c r="D59" s="9" t="s">
        <v>10</v>
      </c>
      <c r="E59" s="8" t="s">
        <v>11</v>
      </c>
      <c r="F59" s="10">
        <v>148.19999999999999</v>
      </c>
    </row>
    <row r="60" spans="1:6" x14ac:dyDescent="0.25">
      <c r="A60" s="8" t="s">
        <v>123</v>
      </c>
      <c r="B60" s="9" t="s">
        <v>8</v>
      </c>
      <c r="C60" s="9" t="s">
        <v>124</v>
      </c>
      <c r="D60" s="9" t="s">
        <v>10</v>
      </c>
      <c r="E60" s="8" t="s">
        <v>11</v>
      </c>
      <c r="F60" s="10">
        <v>145.26</v>
      </c>
    </row>
    <row r="61" spans="1:6" x14ac:dyDescent="0.25">
      <c r="A61" s="8" t="s">
        <v>125</v>
      </c>
      <c r="B61" s="9" t="s">
        <v>8</v>
      </c>
      <c r="C61" s="9" t="s">
        <v>126</v>
      </c>
      <c r="D61" s="9" t="s">
        <v>10</v>
      </c>
      <c r="E61" s="8" t="s">
        <v>11</v>
      </c>
      <c r="F61" s="10">
        <v>107.46</v>
      </c>
    </row>
    <row r="62" spans="1:6" x14ac:dyDescent="0.25">
      <c r="A62" s="8" t="s">
        <v>127</v>
      </c>
      <c r="B62" s="9" t="s">
        <v>8</v>
      </c>
      <c r="C62" s="9" t="s">
        <v>128</v>
      </c>
      <c r="D62" s="9" t="s">
        <v>10</v>
      </c>
      <c r="E62" s="8" t="s">
        <v>11</v>
      </c>
      <c r="F62" s="10">
        <v>150.32</v>
      </c>
    </row>
    <row r="63" spans="1:6" x14ac:dyDescent="0.25">
      <c r="A63" s="8" t="s">
        <v>129</v>
      </c>
      <c r="B63" s="9" t="s">
        <v>8</v>
      </c>
      <c r="C63" s="9" t="s">
        <v>130</v>
      </c>
      <c r="D63" s="9" t="s">
        <v>10</v>
      </c>
      <c r="E63" s="8" t="s">
        <v>11</v>
      </c>
      <c r="F63" s="10">
        <v>127.25</v>
      </c>
    </row>
    <row r="64" spans="1:6" x14ac:dyDescent="0.25">
      <c r="A64" s="11" t="s">
        <v>131</v>
      </c>
      <c r="B64" s="12" t="s">
        <v>8</v>
      </c>
      <c r="C64" s="12" t="s">
        <v>132</v>
      </c>
      <c r="D64" s="13" t="s">
        <v>10</v>
      </c>
      <c r="E64" s="8" t="s">
        <v>11</v>
      </c>
      <c r="F64" s="10">
        <v>139.35</v>
      </c>
    </row>
    <row r="65" spans="1:6" x14ac:dyDescent="0.25">
      <c r="A65" s="8" t="s">
        <v>133</v>
      </c>
      <c r="B65" s="9" t="s">
        <v>8</v>
      </c>
      <c r="C65" s="9" t="s">
        <v>134</v>
      </c>
      <c r="D65" s="9" t="s">
        <v>10</v>
      </c>
      <c r="E65" s="8" t="s">
        <v>11</v>
      </c>
      <c r="F65" s="10">
        <v>131.06</v>
      </c>
    </row>
    <row r="66" spans="1:6" x14ac:dyDescent="0.25">
      <c r="A66" s="8" t="s">
        <v>135</v>
      </c>
      <c r="B66" s="9" t="s">
        <v>8</v>
      </c>
      <c r="C66" s="9" t="s">
        <v>136</v>
      </c>
      <c r="D66" s="9" t="s">
        <v>10</v>
      </c>
      <c r="E66" s="8" t="s">
        <v>11</v>
      </c>
      <c r="F66" s="10">
        <v>153.38999999999999</v>
      </c>
    </row>
    <row r="67" spans="1:6" x14ac:dyDescent="0.25">
      <c r="A67" s="8" t="s">
        <v>137</v>
      </c>
      <c r="B67" s="9" t="s">
        <v>8</v>
      </c>
      <c r="C67" s="9" t="s">
        <v>138</v>
      </c>
      <c r="D67" s="9" t="s">
        <v>10</v>
      </c>
      <c r="E67" s="8" t="s">
        <v>11</v>
      </c>
      <c r="F67" s="10">
        <v>140.27000000000001</v>
      </c>
    </row>
    <row r="68" spans="1:6" x14ac:dyDescent="0.25">
      <c r="A68" s="8" t="s">
        <v>139</v>
      </c>
      <c r="B68" s="9" t="s">
        <v>8</v>
      </c>
      <c r="C68" s="9" t="s">
        <v>140</v>
      </c>
      <c r="D68" s="9" t="s">
        <v>10</v>
      </c>
      <c r="E68" s="8" t="s">
        <v>11</v>
      </c>
      <c r="F68" s="10">
        <v>145.94</v>
      </c>
    </row>
    <row r="69" spans="1:6" x14ac:dyDescent="0.25">
      <c r="A69" s="11" t="s">
        <v>141</v>
      </c>
      <c r="B69" s="12" t="s">
        <v>8</v>
      </c>
      <c r="C69" s="12" t="s">
        <v>142</v>
      </c>
      <c r="D69" s="13" t="s">
        <v>10</v>
      </c>
      <c r="E69" s="8" t="s">
        <v>11</v>
      </c>
      <c r="F69" s="10">
        <v>143.28</v>
      </c>
    </row>
    <row r="70" spans="1:6" x14ac:dyDescent="0.25">
      <c r="A70" s="8" t="s">
        <v>143</v>
      </c>
      <c r="B70" s="9" t="s">
        <v>8</v>
      </c>
      <c r="C70" s="9" t="s">
        <v>144</v>
      </c>
      <c r="D70" s="9" t="s">
        <v>10</v>
      </c>
      <c r="E70" s="8" t="s">
        <v>11</v>
      </c>
      <c r="F70" s="10">
        <v>113.28</v>
      </c>
    </row>
    <row r="71" spans="1:6" x14ac:dyDescent="0.25">
      <c r="A71" s="8" t="s">
        <v>145</v>
      </c>
      <c r="B71" s="9" t="s">
        <v>8</v>
      </c>
      <c r="C71" s="9" t="s">
        <v>146</v>
      </c>
      <c r="D71" s="9" t="s">
        <v>10</v>
      </c>
      <c r="E71" s="8" t="s">
        <v>11</v>
      </c>
      <c r="F71" s="10">
        <v>136.94999999999999</v>
      </c>
    </row>
    <row r="72" spans="1:6" x14ac:dyDescent="0.25">
      <c r="A72" s="8" t="s">
        <v>147</v>
      </c>
      <c r="B72" s="9" t="s">
        <v>8</v>
      </c>
      <c r="C72" s="9" t="s">
        <v>148</v>
      </c>
      <c r="D72" s="9" t="s">
        <v>10</v>
      </c>
      <c r="E72" s="8" t="s">
        <v>11</v>
      </c>
      <c r="F72" s="10">
        <v>144.81</v>
      </c>
    </row>
    <row r="73" spans="1:6" x14ac:dyDescent="0.25">
      <c r="A73" s="8" t="s">
        <v>149</v>
      </c>
      <c r="B73" s="9" t="s">
        <v>8</v>
      </c>
      <c r="C73" s="9" t="s">
        <v>150</v>
      </c>
      <c r="D73" s="9" t="s">
        <v>10</v>
      </c>
      <c r="E73" s="8" t="s">
        <v>11</v>
      </c>
      <c r="F73" s="10">
        <v>155.61000000000001</v>
      </c>
    </row>
    <row r="74" spans="1:6" x14ac:dyDescent="0.25">
      <c r="A74" s="8" t="s">
        <v>151</v>
      </c>
      <c r="B74" s="9" t="s">
        <v>8</v>
      </c>
      <c r="C74" s="9" t="s">
        <v>152</v>
      </c>
      <c r="D74" s="9" t="s">
        <v>10</v>
      </c>
      <c r="E74" s="8" t="s">
        <v>11</v>
      </c>
      <c r="F74" s="10">
        <v>148.26</v>
      </c>
    </row>
    <row r="75" spans="1:6" x14ac:dyDescent="0.25">
      <c r="A75" s="8" t="s">
        <v>153</v>
      </c>
      <c r="B75" s="9" t="s">
        <v>8</v>
      </c>
      <c r="C75" s="9" t="s">
        <v>154</v>
      </c>
      <c r="D75" s="9" t="s">
        <v>10</v>
      </c>
      <c r="E75" s="8" t="s">
        <v>11</v>
      </c>
      <c r="F75" s="10">
        <v>133.46</v>
      </c>
    </row>
    <row r="76" spans="1:6" x14ac:dyDescent="0.25">
      <c r="A76" s="8" t="s">
        <v>155</v>
      </c>
      <c r="B76" s="9" t="s">
        <v>8</v>
      </c>
      <c r="C76" s="9" t="s">
        <v>156</v>
      </c>
      <c r="D76" s="9" t="s">
        <v>10</v>
      </c>
      <c r="E76" s="8" t="s">
        <v>11</v>
      </c>
      <c r="F76" s="10">
        <v>140.37</v>
      </c>
    </row>
    <row r="77" spans="1:6" x14ac:dyDescent="0.25">
      <c r="A77" s="8" t="s">
        <v>157</v>
      </c>
      <c r="B77" s="9" t="s">
        <v>8</v>
      </c>
      <c r="C77" s="9" t="s">
        <v>158</v>
      </c>
      <c r="D77" s="9" t="s">
        <v>10</v>
      </c>
      <c r="E77" s="8" t="s">
        <v>11</v>
      </c>
      <c r="F77" s="10">
        <v>149.79</v>
      </c>
    </row>
    <row r="78" spans="1:6" x14ac:dyDescent="0.25">
      <c r="A78" s="8" t="s">
        <v>159</v>
      </c>
      <c r="B78" s="9" t="s">
        <v>8</v>
      </c>
      <c r="C78" s="9" t="s">
        <v>160</v>
      </c>
      <c r="D78" s="9" t="s">
        <v>10</v>
      </c>
      <c r="E78" s="8" t="s">
        <v>11</v>
      </c>
      <c r="F78" s="10">
        <v>142.31</v>
      </c>
    </row>
    <row r="79" spans="1:6" x14ac:dyDescent="0.25">
      <c r="A79" s="8" t="s">
        <v>161</v>
      </c>
      <c r="B79" s="9" t="s">
        <v>8</v>
      </c>
      <c r="C79" s="9" t="s">
        <v>162</v>
      </c>
      <c r="D79" s="9" t="s">
        <v>10</v>
      </c>
      <c r="E79" s="8" t="s">
        <v>11</v>
      </c>
      <c r="F79" s="10">
        <v>139.41</v>
      </c>
    </row>
    <row r="80" spans="1:6" x14ac:dyDescent="0.25">
      <c r="A80" s="8" t="s">
        <v>163</v>
      </c>
      <c r="B80" s="9" t="s">
        <v>8</v>
      </c>
      <c r="C80" s="9" t="s">
        <v>236</v>
      </c>
      <c r="D80" s="9" t="s">
        <v>10</v>
      </c>
      <c r="E80" s="8" t="s">
        <v>11</v>
      </c>
      <c r="F80" s="10">
        <v>142.38999999999999</v>
      </c>
    </row>
    <row r="81" spans="1:6" x14ac:dyDescent="0.25">
      <c r="A81" s="8" t="s">
        <v>164</v>
      </c>
      <c r="B81" s="9" t="s">
        <v>8</v>
      </c>
      <c r="C81" s="9" t="s">
        <v>237</v>
      </c>
      <c r="D81" s="9" t="s">
        <v>10</v>
      </c>
      <c r="E81" s="8" t="s">
        <v>11</v>
      </c>
      <c r="F81" s="10">
        <v>142.38999999999999</v>
      </c>
    </row>
    <row r="82" spans="1:6" x14ac:dyDescent="0.25">
      <c r="A82" s="8" t="s">
        <v>165</v>
      </c>
      <c r="B82" s="9" t="s">
        <v>8</v>
      </c>
      <c r="C82" s="9" t="s">
        <v>166</v>
      </c>
      <c r="D82" s="9" t="s">
        <v>10</v>
      </c>
      <c r="E82" s="8" t="s">
        <v>11</v>
      </c>
      <c r="F82" s="10">
        <v>147.9</v>
      </c>
    </row>
    <row r="83" spans="1:6" x14ac:dyDescent="0.25">
      <c r="A83" s="8" t="s">
        <v>167</v>
      </c>
      <c r="B83" s="9" t="s">
        <v>8</v>
      </c>
      <c r="C83" s="9" t="s">
        <v>168</v>
      </c>
      <c r="D83" s="9" t="s">
        <v>10</v>
      </c>
      <c r="E83" s="8" t="s">
        <v>11</v>
      </c>
      <c r="F83" s="10">
        <v>111.65</v>
      </c>
    </row>
    <row r="84" spans="1:6" x14ac:dyDescent="0.25">
      <c r="A84" s="8" t="s">
        <v>169</v>
      </c>
      <c r="B84" s="9" t="s">
        <v>8</v>
      </c>
      <c r="C84" s="9" t="s">
        <v>170</v>
      </c>
      <c r="D84" s="9" t="s">
        <v>10</v>
      </c>
      <c r="E84" s="8" t="s">
        <v>11</v>
      </c>
      <c r="F84" s="10">
        <v>146.57</v>
      </c>
    </row>
    <row r="85" spans="1:6" x14ac:dyDescent="0.25">
      <c r="A85" s="8" t="s">
        <v>171</v>
      </c>
      <c r="B85" s="9" t="s">
        <v>8</v>
      </c>
      <c r="C85" s="9" t="s">
        <v>172</v>
      </c>
      <c r="D85" s="9" t="s">
        <v>10</v>
      </c>
      <c r="E85" s="8" t="s">
        <v>11</v>
      </c>
      <c r="F85" s="10">
        <v>154.16</v>
      </c>
    </row>
    <row r="86" spans="1:6" x14ac:dyDescent="0.25">
      <c r="A86" s="8" t="s">
        <v>173</v>
      </c>
      <c r="B86" s="9" t="s">
        <v>8</v>
      </c>
      <c r="C86" s="9" t="s">
        <v>174</v>
      </c>
      <c r="D86" s="9" t="s">
        <v>10</v>
      </c>
      <c r="E86" s="8" t="s">
        <v>11</v>
      </c>
      <c r="F86" s="10">
        <v>151.97999999999999</v>
      </c>
    </row>
    <row r="87" spans="1:6" x14ac:dyDescent="0.25">
      <c r="A87" s="8" t="s">
        <v>175</v>
      </c>
      <c r="B87" s="9" t="s">
        <v>8</v>
      </c>
      <c r="C87" s="9" t="s">
        <v>176</v>
      </c>
      <c r="D87" s="9" t="s">
        <v>10</v>
      </c>
      <c r="E87" s="8" t="s">
        <v>11</v>
      </c>
      <c r="F87" s="10">
        <v>156.55000000000001</v>
      </c>
    </row>
    <row r="88" spans="1:6" x14ac:dyDescent="0.25">
      <c r="A88" s="8" t="s">
        <v>177</v>
      </c>
      <c r="B88" s="9" t="s">
        <v>8</v>
      </c>
      <c r="C88" s="9" t="s">
        <v>178</v>
      </c>
      <c r="D88" s="9" t="s">
        <v>10</v>
      </c>
      <c r="E88" s="8" t="s">
        <v>11</v>
      </c>
      <c r="F88" s="10">
        <v>140.97</v>
      </c>
    </row>
    <row r="89" spans="1:6" x14ac:dyDescent="0.25">
      <c r="A89" s="11" t="s">
        <v>179</v>
      </c>
      <c r="B89" s="12" t="s">
        <v>8</v>
      </c>
      <c r="C89" s="12" t="s">
        <v>180</v>
      </c>
      <c r="D89" s="13" t="s">
        <v>10</v>
      </c>
      <c r="E89" s="8" t="s">
        <v>11</v>
      </c>
      <c r="F89" s="10">
        <v>153.56</v>
      </c>
    </row>
    <row r="90" spans="1:6" x14ac:dyDescent="0.25">
      <c r="A90" s="8" t="s">
        <v>181</v>
      </c>
      <c r="B90" s="9" t="s">
        <v>8</v>
      </c>
      <c r="C90" s="9" t="s">
        <v>182</v>
      </c>
      <c r="D90" s="9" t="s">
        <v>10</v>
      </c>
      <c r="E90" s="8" t="s">
        <v>11</v>
      </c>
      <c r="F90" s="10">
        <v>119.15</v>
      </c>
    </row>
    <row r="91" spans="1:6" x14ac:dyDescent="0.25">
      <c r="A91" s="8" t="s">
        <v>183</v>
      </c>
      <c r="B91" s="9" t="s">
        <v>8</v>
      </c>
      <c r="C91" s="9" t="s">
        <v>184</v>
      </c>
      <c r="D91" s="9" t="s">
        <v>10</v>
      </c>
      <c r="E91" s="8" t="s">
        <v>11</v>
      </c>
      <c r="F91" s="10">
        <v>117.42</v>
      </c>
    </row>
    <row r="92" spans="1:6" x14ac:dyDescent="0.25">
      <c r="A92" s="8" t="s">
        <v>185</v>
      </c>
      <c r="B92" s="9" t="s">
        <v>8</v>
      </c>
      <c r="C92" s="9" t="s">
        <v>186</v>
      </c>
      <c r="D92" s="9" t="s">
        <v>10</v>
      </c>
      <c r="E92" s="8" t="s">
        <v>11</v>
      </c>
      <c r="F92" s="10">
        <v>121.55</v>
      </c>
    </row>
    <row r="93" spans="1:6" x14ac:dyDescent="0.25">
      <c r="A93" s="8" t="s">
        <v>187</v>
      </c>
      <c r="B93" s="9" t="s">
        <v>8</v>
      </c>
      <c r="C93" s="9" t="s">
        <v>188</v>
      </c>
      <c r="D93" s="9" t="s">
        <v>10</v>
      </c>
      <c r="E93" s="8" t="s">
        <v>11</v>
      </c>
      <c r="F93" s="10">
        <v>133.49</v>
      </c>
    </row>
    <row r="94" spans="1:6" x14ac:dyDescent="0.25">
      <c r="A94" s="8" t="s">
        <v>189</v>
      </c>
      <c r="B94" s="9" t="s">
        <v>8</v>
      </c>
      <c r="C94" s="9" t="s">
        <v>190</v>
      </c>
      <c r="D94" s="9" t="s">
        <v>10</v>
      </c>
      <c r="E94" s="8" t="s">
        <v>11</v>
      </c>
      <c r="F94" s="10">
        <v>126.83</v>
      </c>
    </row>
    <row r="95" spans="1:6" x14ac:dyDescent="0.25">
      <c r="A95" s="8" t="s">
        <v>191</v>
      </c>
      <c r="B95" s="9" t="s">
        <v>8</v>
      </c>
      <c r="C95" s="9" t="s">
        <v>192</v>
      </c>
      <c r="D95" s="9" t="s">
        <v>10</v>
      </c>
      <c r="E95" s="8" t="s">
        <v>11</v>
      </c>
      <c r="F95" s="10">
        <v>150.71</v>
      </c>
    </row>
    <row r="96" spans="1:6" x14ac:dyDescent="0.25">
      <c r="A96" s="8" t="s">
        <v>193</v>
      </c>
      <c r="B96" s="9" t="s">
        <v>8</v>
      </c>
      <c r="C96" s="9" t="s">
        <v>194</v>
      </c>
      <c r="D96" s="9" t="s">
        <v>10</v>
      </c>
      <c r="E96" s="8" t="s">
        <v>11</v>
      </c>
      <c r="F96" s="10">
        <v>109.5</v>
      </c>
    </row>
    <row r="97" spans="1:6" x14ac:dyDescent="0.25">
      <c r="A97" s="8" t="s">
        <v>195</v>
      </c>
      <c r="B97" s="9" t="s">
        <v>8</v>
      </c>
      <c r="C97" s="9" t="s">
        <v>196</v>
      </c>
      <c r="D97" s="9" t="s">
        <v>10</v>
      </c>
      <c r="E97" s="8" t="s">
        <v>11</v>
      </c>
      <c r="F97" s="10">
        <v>143.76</v>
      </c>
    </row>
    <row r="98" spans="1:6" x14ac:dyDescent="0.25">
      <c r="A98" s="8" t="s">
        <v>197</v>
      </c>
      <c r="B98" s="9" t="s">
        <v>8</v>
      </c>
      <c r="C98" s="9" t="s">
        <v>198</v>
      </c>
      <c r="D98" s="9" t="s">
        <v>10</v>
      </c>
      <c r="E98" s="8" t="s">
        <v>11</v>
      </c>
      <c r="F98" s="10">
        <v>139.71</v>
      </c>
    </row>
    <row r="99" spans="1:6" x14ac:dyDescent="0.25">
      <c r="A99" s="8" t="s">
        <v>199</v>
      </c>
      <c r="B99" s="9" t="s">
        <v>8</v>
      </c>
      <c r="C99" s="9" t="s">
        <v>200</v>
      </c>
      <c r="D99" s="9" t="s">
        <v>10</v>
      </c>
      <c r="E99" s="8" t="s">
        <v>11</v>
      </c>
      <c r="F99" s="10">
        <v>142.52000000000001</v>
      </c>
    </row>
    <row r="100" spans="1:6" x14ac:dyDescent="0.25">
      <c r="A100" s="8" t="s">
        <v>201</v>
      </c>
      <c r="B100" s="9" t="s">
        <v>8</v>
      </c>
      <c r="C100" s="9" t="s">
        <v>202</v>
      </c>
      <c r="D100" s="9" t="s">
        <v>10</v>
      </c>
      <c r="E100" s="8" t="s">
        <v>11</v>
      </c>
      <c r="F100" s="10">
        <v>140.38999999999999</v>
      </c>
    </row>
    <row r="101" spans="1:6" x14ac:dyDescent="0.25">
      <c r="A101" s="8" t="s">
        <v>203</v>
      </c>
      <c r="B101" s="9" t="s">
        <v>8</v>
      </c>
      <c r="C101" s="9" t="s">
        <v>204</v>
      </c>
      <c r="D101" s="9" t="s">
        <v>10</v>
      </c>
      <c r="E101" s="8" t="s">
        <v>11</v>
      </c>
      <c r="F101" s="10">
        <v>139.21</v>
      </c>
    </row>
    <row r="102" spans="1:6" x14ac:dyDescent="0.25">
      <c r="A102" s="8" t="s">
        <v>205</v>
      </c>
      <c r="B102" s="9" t="s">
        <v>8</v>
      </c>
      <c r="C102" s="9" t="s">
        <v>206</v>
      </c>
      <c r="D102" s="9" t="s">
        <v>10</v>
      </c>
      <c r="E102" s="8" t="s">
        <v>11</v>
      </c>
      <c r="F102" s="10">
        <v>140.88</v>
      </c>
    </row>
    <row r="105" spans="1:6" x14ac:dyDescent="0.25">
      <c r="A105" s="82" t="s">
        <v>247</v>
      </c>
    </row>
    <row r="106" spans="1:6" x14ac:dyDescent="0.25">
      <c r="A106" t="s">
        <v>248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3" max="3" width="17.28515625" bestFit="1" customWidth="1"/>
  </cols>
  <sheetData>
    <row r="1" spans="1:6" ht="15.75" thickBot="1" x14ac:dyDescent="0.3">
      <c r="A1" s="1" t="s">
        <v>0</v>
      </c>
      <c r="B1" s="2"/>
      <c r="C1" s="2"/>
      <c r="D1" s="2"/>
      <c r="E1" s="2"/>
      <c r="F1" s="3"/>
    </row>
    <row r="2" spans="1:6" ht="39" x14ac:dyDescent="0.25">
      <c r="A2" s="4" t="s">
        <v>1</v>
      </c>
      <c r="B2" s="5" t="s">
        <v>2</v>
      </c>
      <c r="C2" s="5" t="s">
        <v>3</v>
      </c>
      <c r="D2" s="5" t="s">
        <v>4</v>
      </c>
      <c r="E2" s="6" t="s">
        <v>5</v>
      </c>
      <c r="F2" s="7" t="s">
        <v>6</v>
      </c>
    </row>
    <row r="3" spans="1:6" x14ac:dyDescent="0.25">
      <c r="A3" s="8" t="s">
        <v>7</v>
      </c>
      <c r="B3" s="9" t="s">
        <v>8</v>
      </c>
      <c r="C3" s="9" t="s">
        <v>9</v>
      </c>
      <c r="D3" s="9" t="s">
        <v>207</v>
      </c>
      <c r="E3" s="8" t="s">
        <v>11</v>
      </c>
      <c r="F3" s="10">
        <v>38</v>
      </c>
    </row>
    <row r="4" spans="1:6" x14ac:dyDescent="0.25">
      <c r="A4" s="8" t="s">
        <v>12</v>
      </c>
      <c r="B4" s="9" t="s">
        <v>8</v>
      </c>
      <c r="C4" s="9" t="s">
        <v>13</v>
      </c>
      <c r="D4" s="9" t="s">
        <v>207</v>
      </c>
      <c r="E4" s="8" t="s">
        <v>11</v>
      </c>
      <c r="F4" s="10">
        <v>38.15</v>
      </c>
    </row>
    <row r="5" spans="1:6" x14ac:dyDescent="0.25">
      <c r="A5" s="8" t="s">
        <v>14</v>
      </c>
      <c r="B5" s="9" t="s">
        <v>8</v>
      </c>
      <c r="C5" s="9" t="s">
        <v>15</v>
      </c>
      <c r="D5" s="9" t="s">
        <v>207</v>
      </c>
      <c r="E5" s="8" t="s">
        <v>11</v>
      </c>
      <c r="F5" s="10">
        <v>39.56</v>
      </c>
    </row>
    <row r="6" spans="1:6" x14ac:dyDescent="0.25">
      <c r="A6" s="11" t="s">
        <v>16</v>
      </c>
      <c r="B6" s="12" t="s">
        <v>8</v>
      </c>
      <c r="C6" s="12" t="s">
        <v>17</v>
      </c>
      <c r="D6" s="13" t="s">
        <v>207</v>
      </c>
      <c r="E6" s="8" t="s">
        <v>11</v>
      </c>
      <c r="F6" s="10">
        <v>34.56</v>
      </c>
    </row>
    <row r="7" spans="1:6" x14ac:dyDescent="0.25">
      <c r="A7" s="8" t="s">
        <v>18</v>
      </c>
      <c r="B7" s="9" t="s">
        <v>8</v>
      </c>
      <c r="C7" s="9" t="s">
        <v>19</v>
      </c>
      <c r="D7" s="9" t="s">
        <v>207</v>
      </c>
      <c r="E7" s="8" t="s">
        <v>11</v>
      </c>
      <c r="F7" s="10">
        <v>42.98</v>
      </c>
    </row>
    <row r="8" spans="1:6" x14ac:dyDescent="0.25">
      <c r="A8" s="11" t="s">
        <v>20</v>
      </c>
      <c r="B8" s="12" t="s">
        <v>8</v>
      </c>
      <c r="C8" s="12" t="s">
        <v>21</v>
      </c>
      <c r="D8" s="13" t="s">
        <v>207</v>
      </c>
      <c r="E8" s="8" t="s">
        <v>11</v>
      </c>
      <c r="F8" s="10">
        <v>42.65</v>
      </c>
    </row>
    <row r="9" spans="1:6" x14ac:dyDescent="0.25">
      <c r="A9" s="8" t="s">
        <v>22</v>
      </c>
      <c r="B9" s="9" t="s">
        <v>8</v>
      </c>
      <c r="C9" s="9" t="s">
        <v>23</v>
      </c>
      <c r="D9" s="9" t="s">
        <v>207</v>
      </c>
      <c r="E9" s="8" t="s">
        <v>11</v>
      </c>
      <c r="F9" s="10">
        <v>41.1</v>
      </c>
    </row>
    <row r="10" spans="1:6" x14ac:dyDescent="0.25">
      <c r="A10" s="11" t="s">
        <v>24</v>
      </c>
      <c r="B10" s="12" t="s">
        <v>8</v>
      </c>
      <c r="C10" s="12" t="s">
        <v>25</v>
      </c>
      <c r="D10" s="13" t="s">
        <v>207</v>
      </c>
      <c r="E10" s="8" t="s">
        <v>11</v>
      </c>
      <c r="F10" s="10">
        <v>40.590000000000003</v>
      </c>
    </row>
    <row r="11" spans="1:6" x14ac:dyDescent="0.25">
      <c r="A11" s="8" t="s">
        <v>26</v>
      </c>
      <c r="B11" s="9" t="s">
        <v>8</v>
      </c>
      <c r="C11" s="9" t="s">
        <v>27</v>
      </c>
      <c r="D11" s="9" t="s">
        <v>207</v>
      </c>
      <c r="E11" s="8" t="s">
        <v>11</v>
      </c>
      <c r="F11" s="10">
        <v>42.23</v>
      </c>
    </row>
    <row r="12" spans="1:6" x14ac:dyDescent="0.25">
      <c r="A12" s="11" t="s">
        <v>28</v>
      </c>
      <c r="B12" s="12" t="s">
        <v>8</v>
      </c>
      <c r="C12" s="12" t="s">
        <v>29</v>
      </c>
      <c r="D12" s="13" t="s">
        <v>207</v>
      </c>
      <c r="E12" s="8" t="s">
        <v>11</v>
      </c>
      <c r="F12" s="10">
        <v>41.28</v>
      </c>
    </row>
    <row r="13" spans="1:6" x14ac:dyDescent="0.25">
      <c r="A13" s="8" t="s">
        <v>30</v>
      </c>
      <c r="B13" s="9" t="s">
        <v>8</v>
      </c>
      <c r="C13" s="9" t="s">
        <v>31</v>
      </c>
      <c r="D13" s="9" t="s">
        <v>207</v>
      </c>
      <c r="E13" s="8" t="s">
        <v>11</v>
      </c>
      <c r="F13" s="10">
        <v>42.23</v>
      </c>
    </row>
    <row r="14" spans="1:6" x14ac:dyDescent="0.25">
      <c r="A14" s="8" t="s">
        <v>32</v>
      </c>
      <c r="B14" s="9" t="s">
        <v>8</v>
      </c>
      <c r="C14" s="9" t="s">
        <v>33</v>
      </c>
      <c r="D14" s="9" t="s">
        <v>207</v>
      </c>
      <c r="E14" s="8" t="s">
        <v>11</v>
      </c>
      <c r="F14" s="10">
        <v>40.61</v>
      </c>
    </row>
    <row r="15" spans="1:6" x14ac:dyDescent="0.25">
      <c r="A15" s="8" t="s">
        <v>34</v>
      </c>
      <c r="B15" s="9" t="s">
        <v>8</v>
      </c>
      <c r="C15" s="9" t="s">
        <v>35</v>
      </c>
      <c r="D15" s="9" t="s">
        <v>207</v>
      </c>
      <c r="E15" s="8" t="s">
        <v>11</v>
      </c>
      <c r="F15" s="10">
        <v>40.94</v>
      </c>
    </row>
    <row r="16" spans="1:6" x14ac:dyDescent="0.25">
      <c r="A16" s="8" t="s">
        <v>36</v>
      </c>
      <c r="B16" s="9" t="s">
        <v>8</v>
      </c>
      <c r="C16" s="9" t="s">
        <v>37</v>
      </c>
      <c r="D16" s="9" t="s">
        <v>207</v>
      </c>
      <c r="E16" s="8" t="s">
        <v>11</v>
      </c>
      <c r="F16" s="10">
        <v>43.01</v>
      </c>
    </row>
    <row r="17" spans="1:6" x14ac:dyDescent="0.25">
      <c r="A17" s="8" t="s">
        <v>38</v>
      </c>
      <c r="B17" s="9" t="s">
        <v>8</v>
      </c>
      <c r="C17" s="9" t="s">
        <v>39</v>
      </c>
      <c r="D17" s="9" t="s">
        <v>207</v>
      </c>
      <c r="E17" s="8" t="s">
        <v>11</v>
      </c>
      <c r="F17" s="10">
        <v>41.45</v>
      </c>
    </row>
    <row r="18" spans="1:6" x14ac:dyDescent="0.25">
      <c r="A18" s="8" t="s">
        <v>40</v>
      </c>
      <c r="B18" s="9" t="s">
        <v>8</v>
      </c>
      <c r="C18" s="9" t="s">
        <v>41</v>
      </c>
      <c r="D18" s="9" t="s">
        <v>207</v>
      </c>
      <c r="E18" s="8" t="s">
        <v>11</v>
      </c>
      <c r="F18" s="10">
        <v>44.4</v>
      </c>
    </row>
    <row r="19" spans="1:6" x14ac:dyDescent="0.25">
      <c r="A19" s="8" t="s">
        <v>42</v>
      </c>
      <c r="B19" s="9" t="s">
        <v>8</v>
      </c>
      <c r="C19" s="9" t="s">
        <v>43</v>
      </c>
      <c r="D19" s="9" t="s">
        <v>207</v>
      </c>
      <c r="E19" s="8" t="s">
        <v>11</v>
      </c>
      <c r="F19" s="10">
        <v>41.18</v>
      </c>
    </row>
    <row r="20" spans="1:6" x14ac:dyDescent="0.25">
      <c r="A20" s="11" t="s">
        <v>44</v>
      </c>
      <c r="B20" s="12" t="s">
        <v>8</v>
      </c>
      <c r="C20" s="12" t="s">
        <v>45</v>
      </c>
      <c r="D20" s="13" t="s">
        <v>207</v>
      </c>
      <c r="E20" s="8" t="s">
        <v>11</v>
      </c>
      <c r="F20" s="10">
        <v>46.02</v>
      </c>
    </row>
    <row r="21" spans="1:6" x14ac:dyDescent="0.25">
      <c r="A21" s="8" t="s">
        <v>46</v>
      </c>
      <c r="B21" s="9" t="s">
        <v>8</v>
      </c>
      <c r="C21" s="9" t="s">
        <v>47</v>
      </c>
      <c r="D21" s="9" t="s">
        <v>207</v>
      </c>
      <c r="E21" s="8" t="s">
        <v>11</v>
      </c>
      <c r="F21" s="10">
        <v>39.54</v>
      </c>
    </row>
    <row r="22" spans="1:6" x14ac:dyDescent="0.25">
      <c r="A22" s="11" t="s">
        <v>48</v>
      </c>
      <c r="B22" s="12" t="s">
        <v>8</v>
      </c>
      <c r="C22" s="12" t="s">
        <v>49</v>
      </c>
      <c r="D22" s="13" t="s">
        <v>207</v>
      </c>
      <c r="E22" s="8" t="s">
        <v>11</v>
      </c>
      <c r="F22" s="10">
        <v>31.97</v>
      </c>
    </row>
    <row r="23" spans="1:6" x14ac:dyDescent="0.25">
      <c r="A23" s="8" t="s">
        <v>50</v>
      </c>
      <c r="B23" s="9" t="s">
        <v>8</v>
      </c>
      <c r="C23" s="9" t="s">
        <v>51</v>
      </c>
      <c r="D23" s="9" t="s">
        <v>207</v>
      </c>
      <c r="E23" s="8" t="s">
        <v>11</v>
      </c>
      <c r="F23" s="10">
        <v>42.17</v>
      </c>
    </row>
    <row r="24" spans="1:6" x14ac:dyDescent="0.25">
      <c r="A24" s="8" t="s">
        <v>52</v>
      </c>
      <c r="B24" s="9" t="s">
        <v>8</v>
      </c>
      <c r="C24" s="9" t="s">
        <v>53</v>
      </c>
      <c r="D24" s="9" t="s">
        <v>207</v>
      </c>
      <c r="E24" s="8" t="s">
        <v>11</v>
      </c>
      <c r="F24" s="10">
        <v>43.62</v>
      </c>
    </row>
    <row r="25" spans="1:6" x14ac:dyDescent="0.25">
      <c r="A25" s="8" t="s">
        <v>54</v>
      </c>
      <c r="B25" s="9" t="s">
        <v>8</v>
      </c>
      <c r="C25" s="9" t="s">
        <v>55</v>
      </c>
      <c r="D25" s="9" t="s">
        <v>207</v>
      </c>
      <c r="E25" s="8" t="s">
        <v>11</v>
      </c>
      <c r="F25" s="10">
        <v>43.95</v>
      </c>
    </row>
    <row r="26" spans="1:6" x14ac:dyDescent="0.25">
      <c r="A26" s="8" t="s">
        <v>56</v>
      </c>
      <c r="B26" s="9" t="s">
        <v>8</v>
      </c>
      <c r="C26" s="9" t="s">
        <v>57</v>
      </c>
      <c r="D26" s="9" t="s">
        <v>207</v>
      </c>
      <c r="E26" s="8" t="s">
        <v>11</v>
      </c>
      <c r="F26" s="10">
        <v>43.4</v>
      </c>
    </row>
    <row r="27" spans="1:6" x14ac:dyDescent="0.25">
      <c r="A27" s="8" t="s">
        <v>58</v>
      </c>
      <c r="B27" s="9" t="s">
        <v>8</v>
      </c>
      <c r="C27" s="9" t="s">
        <v>59</v>
      </c>
      <c r="D27" s="9" t="s">
        <v>207</v>
      </c>
      <c r="E27" s="8" t="s">
        <v>11</v>
      </c>
      <c r="F27" s="10">
        <v>38.79</v>
      </c>
    </row>
    <row r="28" spans="1:6" x14ac:dyDescent="0.25">
      <c r="A28" s="8" t="s">
        <v>60</v>
      </c>
      <c r="B28" s="9" t="s">
        <v>8</v>
      </c>
      <c r="C28" s="9" t="s">
        <v>61</v>
      </c>
      <c r="D28" s="9" t="s">
        <v>207</v>
      </c>
      <c r="E28" s="8" t="s">
        <v>11</v>
      </c>
      <c r="F28" s="10">
        <v>34.11</v>
      </c>
    </row>
    <row r="29" spans="1:6" x14ac:dyDescent="0.25">
      <c r="A29" s="8" t="s">
        <v>62</v>
      </c>
      <c r="B29" s="9" t="s">
        <v>8</v>
      </c>
      <c r="C29" s="9" t="s">
        <v>63</v>
      </c>
      <c r="D29" s="9" t="s">
        <v>207</v>
      </c>
      <c r="E29" s="8" t="s">
        <v>11</v>
      </c>
      <c r="F29" s="10">
        <v>32.450000000000003</v>
      </c>
    </row>
    <row r="30" spans="1:6" x14ac:dyDescent="0.25">
      <c r="A30" s="8" t="s">
        <v>64</v>
      </c>
      <c r="B30" s="9" t="s">
        <v>8</v>
      </c>
      <c r="C30" s="9" t="s">
        <v>65</v>
      </c>
      <c r="D30" s="9" t="s">
        <v>207</v>
      </c>
      <c r="E30" s="8" t="s">
        <v>11</v>
      </c>
      <c r="F30" s="10">
        <v>44.67</v>
      </c>
    </row>
    <row r="31" spans="1:6" x14ac:dyDescent="0.25">
      <c r="A31" s="8" t="s">
        <v>66</v>
      </c>
      <c r="B31" s="9" t="s">
        <v>8</v>
      </c>
      <c r="C31" s="9" t="s">
        <v>67</v>
      </c>
      <c r="D31" s="9" t="s">
        <v>207</v>
      </c>
      <c r="E31" s="8" t="s">
        <v>11</v>
      </c>
      <c r="F31" s="10">
        <v>43.81</v>
      </c>
    </row>
    <row r="32" spans="1:6" x14ac:dyDescent="0.25">
      <c r="A32" s="11" t="s">
        <v>68</v>
      </c>
      <c r="B32" s="12" t="s">
        <v>8</v>
      </c>
      <c r="C32" s="12" t="s">
        <v>69</v>
      </c>
      <c r="D32" s="13" t="s">
        <v>207</v>
      </c>
      <c r="E32" s="8" t="s">
        <v>11</v>
      </c>
      <c r="F32" s="10">
        <v>40.47</v>
      </c>
    </row>
    <row r="33" spans="1:6" x14ac:dyDescent="0.25">
      <c r="A33" s="8" t="s">
        <v>70</v>
      </c>
      <c r="B33" s="9" t="s">
        <v>8</v>
      </c>
      <c r="C33" s="9" t="s">
        <v>71</v>
      </c>
      <c r="D33" s="9" t="s">
        <v>207</v>
      </c>
      <c r="E33" s="8" t="s">
        <v>11</v>
      </c>
      <c r="F33" s="10">
        <v>45</v>
      </c>
    </row>
    <row r="34" spans="1:6" x14ac:dyDescent="0.25">
      <c r="A34" s="11" t="s">
        <v>72</v>
      </c>
      <c r="B34" s="12" t="s">
        <v>8</v>
      </c>
      <c r="C34" s="12" t="s">
        <v>73</v>
      </c>
      <c r="D34" s="13" t="s">
        <v>207</v>
      </c>
      <c r="E34" s="8" t="s">
        <v>11</v>
      </c>
      <c r="F34" s="10">
        <v>40.020000000000003</v>
      </c>
    </row>
    <row r="35" spans="1:6" x14ac:dyDescent="0.25">
      <c r="A35" s="8" t="s">
        <v>74</v>
      </c>
      <c r="B35" s="9" t="s">
        <v>8</v>
      </c>
      <c r="C35" s="9" t="s">
        <v>75</v>
      </c>
      <c r="D35" s="9" t="s">
        <v>207</v>
      </c>
      <c r="E35" s="8" t="s">
        <v>11</v>
      </c>
      <c r="F35" s="10">
        <v>40.79</v>
      </c>
    </row>
    <row r="36" spans="1:6" x14ac:dyDescent="0.25">
      <c r="A36" s="8" t="s">
        <v>76</v>
      </c>
      <c r="B36" s="9" t="s">
        <v>8</v>
      </c>
      <c r="C36" s="9" t="s">
        <v>77</v>
      </c>
      <c r="D36" s="9" t="s">
        <v>207</v>
      </c>
      <c r="E36" s="8" t="s">
        <v>11</v>
      </c>
      <c r="F36" s="10">
        <v>39.200000000000003</v>
      </c>
    </row>
    <row r="37" spans="1:6" x14ac:dyDescent="0.25">
      <c r="A37" s="8" t="s">
        <v>78</v>
      </c>
      <c r="B37" s="9" t="s">
        <v>8</v>
      </c>
      <c r="C37" s="9" t="s">
        <v>79</v>
      </c>
      <c r="D37" s="9" t="s">
        <v>207</v>
      </c>
      <c r="E37" s="8" t="s">
        <v>11</v>
      </c>
      <c r="F37" s="10">
        <v>40.700000000000003</v>
      </c>
    </row>
    <row r="38" spans="1:6" x14ac:dyDescent="0.25">
      <c r="A38" s="8" t="s">
        <v>80</v>
      </c>
      <c r="B38" s="9" t="s">
        <v>8</v>
      </c>
      <c r="C38" s="9" t="s">
        <v>81</v>
      </c>
      <c r="D38" s="9" t="s">
        <v>207</v>
      </c>
      <c r="E38" s="8" t="s">
        <v>11</v>
      </c>
      <c r="F38" s="10">
        <v>40.76</v>
      </c>
    </row>
    <row r="39" spans="1:6" x14ac:dyDescent="0.25">
      <c r="A39" s="8" t="s">
        <v>82</v>
      </c>
      <c r="B39" s="9" t="s">
        <v>8</v>
      </c>
      <c r="C39" s="9" t="s">
        <v>83</v>
      </c>
      <c r="D39" s="9" t="s">
        <v>207</v>
      </c>
      <c r="E39" s="8" t="s">
        <v>11</v>
      </c>
      <c r="F39" s="10">
        <v>39.840000000000003</v>
      </c>
    </row>
    <row r="40" spans="1:6" x14ac:dyDescent="0.25">
      <c r="A40" s="8" t="s">
        <v>84</v>
      </c>
      <c r="B40" s="9" t="s">
        <v>8</v>
      </c>
      <c r="C40" s="9" t="s">
        <v>85</v>
      </c>
      <c r="D40" s="9" t="s">
        <v>207</v>
      </c>
      <c r="E40" s="8" t="s">
        <v>11</v>
      </c>
      <c r="F40" s="10">
        <v>45.29</v>
      </c>
    </row>
    <row r="41" spans="1:6" x14ac:dyDescent="0.25">
      <c r="A41" s="8" t="s">
        <v>86</v>
      </c>
      <c r="B41" s="9" t="s">
        <v>8</v>
      </c>
      <c r="C41" s="9" t="s">
        <v>87</v>
      </c>
      <c r="D41" s="9" t="s">
        <v>207</v>
      </c>
      <c r="E41" s="8" t="s">
        <v>11</v>
      </c>
      <c r="F41" s="10">
        <v>39.229999999999997</v>
      </c>
    </row>
    <row r="42" spans="1:6" x14ac:dyDescent="0.25">
      <c r="A42" s="8" t="s">
        <v>88</v>
      </c>
      <c r="B42" s="9" t="s">
        <v>8</v>
      </c>
      <c r="C42" s="9" t="s">
        <v>89</v>
      </c>
      <c r="D42" s="9" t="s">
        <v>207</v>
      </c>
      <c r="E42" s="8" t="s">
        <v>11</v>
      </c>
      <c r="F42" s="10">
        <v>39.32</v>
      </c>
    </row>
    <row r="43" spans="1:6" x14ac:dyDescent="0.25">
      <c r="A43" s="8" t="s">
        <v>90</v>
      </c>
      <c r="B43" s="9" t="s">
        <v>8</v>
      </c>
      <c r="C43" s="9" t="s">
        <v>91</v>
      </c>
      <c r="D43" s="9" t="s">
        <v>207</v>
      </c>
      <c r="E43" s="8" t="s">
        <v>11</v>
      </c>
      <c r="F43" s="10">
        <v>42.21</v>
      </c>
    </row>
    <row r="44" spans="1:6" x14ac:dyDescent="0.25">
      <c r="A44" s="8" t="s">
        <v>92</v>
      </c>
      <c r="B44" s="9" t="s">
        <v>8</v>
      </c>
      <c r="C44" s="9" t="s">
        <v>93</v>
      </c>
      <c r="D44" s="9" t="s">
        <v>207</v>
      </c>
      <c r="E44" s="8" t="s">
        <v>11</v>
      </c>
      <c r="F44" s="10">
        <v>41.6</v>
      </c>
    </row>
    <row r="45" spans="1:6" x14ac:dyDescent="0.25">
      <c r="A45" s="8" t="s">
        <v>94</v>
      </c>
      <c r="B45" s="9" t="s">
        <v>8</v>
      </c>
      <c r="C45" s="9" t="s">
        <v>95</v>
      </c>
      <c r="D45" s="9" t="s">
        <v>207</v>
      </c>
      <c r="E45" s="8" t="s">
        <v>11</v>
      </c>
      <c r="F45" s="10">
        <v>41.73</v>
      </c>
    </row>
    <row r="46" spans="1:6" x14ac:dyDescent="0.25">
      <c r="A46" s="8" t="s">
        <v>96</v>
      </c>
      <c r="B46" s="9" t="s">
        <v>8</v>
      </c>
      <c r="C46" s="9" t="s">
        <v>97</v>
      </c>
      <c r="D46" s="9" t="s">
        <v>207</v>
      </c>
      <c r="E46" s="8" t="s">
        <v>11</v>
      </c>
      <c r="F46" s="10">
        <v>41.52</v>
      </c>
    </row>
    <row r="47" spans="1:6" x14ac:dyDescent="0.25">
      <c r="A47" s="8" t="s">
        <v>98</v>
      </c>
      <c r="B47" s="9" t="s">
        <v>8</v>
      </c>
      <c r="C47" s="9" t="s">
        <v>99</v>
      </c>
      <c r="D47" s="9" t="s">
        <v>207</v>
      </c>
      <c r="E47" s="8" t="s">
        <v>11</v>
      </c>
      <c r="F47" s="10">
        <v>39.53</v>
      </c>
    </row>
    <row r="48" spans="1:6" x14ac:dyDescent="0.25">
      <c r="A48" s="8" t="s">
        <v>100</v>
      </c>
      <c r="B48" s="9" t="s">
        <v>8</v>
      </c>
      <c r="C48" s="9" t="s">
        <v>101</v>
      </c>
      <c r="D48" s="9" t="s">
        <v>207</v>
      </c>
      <c r="E48" s="8" t="s">
        <v>11</v>
      </c>
      <c r="F48" s="10">
        <v>41.25</v>
      </c>
    </row>
    <row r="49" spans="1:6" x14ac:dyDescent="0.25">
      <c r="A49" s="8" t="s">
        <v>102</v>
      </c>
      <c r="B49" s="9" t="s">
        <v>8</v>
      </c>
      <c r="C49" s="9" t="s">
        <v>103</v>
      </c>
      <c r="D49" s="9" t="s">
        <v>207</v>
      </c>
      <c r="E49" s="8" t="s">
        <v>11</v>
      </c>
      <c r="F49" s="10">
        <v>45.11</v>
      </c>
    </row>
    <row r="50" spans="1:6" x14ac:dyDescent="0.25">
      <c r="A50" s="8" t="s">
        <v>104</v>
      </c>
      <c r="B50" s="9" t="s">
        <v>8</v>
      </c>
      <c r="C50" s="9" t="s">
        <v>8</v>
      </c>
      <c r="D50" s="9" t="s">
        <v>207</v>
      </c>
      <c r="E50" s="8" t="s">
        <v>11</v>
      </c>
      <c r="F50" s="10">
        <v>40.229999999999997</v>
      </c>
    </row>
    <row r="51" spans="1:6" x14ac:dyDescent="0.25">
      <c r="A51" s="8" t="s">
        <v>105</v>
      </c>
      <c r="B51" s="9" t="s">
        <v>8</v>
      </c>
      <c r="C51" s="9" t="s">
        <v>106</v>
      </c>
      <c r="D51" s="9" t="s">
        <v>207</v>
      </c>
      <c r="E51" s="8" t="s">
        <v>11</v>
      </c>
      <c r="F51" s="10">
        <v>42</v>
      </c>
    </row>
    <row r="52" spans="1:6" x14ac:dyDescent="0.25">
      <c r="A52" s="8" t="s">
        <v>107</v>
      </c>
      <c r="B52" s="9" t="s">
        <v>8</v>
      </c>
      <c r="C52" s="9" t="s">
        <v>108</v>
      </c>
      <c r="D52" s="9" t="s">
        <v>207</v>
      </c>
      <c r="E52" s="8" t="s">
        <v>11</v>
      </c>
      <c r="F52" s="10">
        <v>42.54</v>
      </c>
    </row>
    <row r="53" spans="1:6" x14ac:dyDescent="0.25">
      <c r="A53" s="8" t="s">
        <v>109</v>
      </c>
      <c r="B53" s="9" t="s">
        <v>8</v>
      </c>
      <c r="C53" s="9" t="s">
        <v>110</v>
      </c>
      <c r="D53" s="9" t="s">
        <v>207</v>
      </c>
      <c r="E53" s="8" t="s">
        <v>11</v>
      </c>
      <c r="F53" s="10">
        <v>36.5</v>
      </c>
    </row>
    <row r="54" spans="1:6" x14ac:dyDescent="0.25">
      <c r="A54" s="8" t="s">
        <v>111</v>
      </c>
      <c r="B54" s="9" t="s">
        <v>8</v>
      </c>
      <c r="C54" s="9" t="s">
        <v>112</v>
      </c>
      <c r="D54" s="9" t="s">
        <v>207</v>
      </c>
      <c r="E54" s="8" t="s">
        <v>11</v>
      </c>
      <c r="F54" s="10">
        <v>40.520000000000003</v>
      </c>
    </row>
    <row r="55" spans="1:6" x14ac:dyDescent="0.25">
      <c r="A55" s="11" t="s">
        <v>113</v>
      </c>
      <c r="B55" s="12" t="s">
        <v>8</v>
      </c>
      <c r="C55" s="12" t="s">
        <v>114</v>
      </c>
      <c r="D55" s="13" t="s">
        <v>207</v>
      </c>
      <c r="E55" s="8" t="s">
        <v>11</v>
      </c>
      <c r="F55" s="10">
        <v>42.69</v>
      </c>
    </row>
    <row r="56" spans="1:6" x14ac:dyDescent="0.25">
      <c r="A56" s="11" t="s">
        <v>115</v>
      </c>
      <c r="B56" s="12" t="s">
        <v>8</v>
      </c>
      <c r="C56" s="12" t="s">
        <v>116</v>
      </c>
      <c r="D56" s="13" t="s">
        <v>207</v>
      </c>
      <c r="E56" s="8" t="s">
        <v>11</v>
      </c>
      <c r="F56" s="10">
        <v>39.450000000000003</v>
      </c>
    </row>
    <row r="57" spans="1:6" x14ac:dyDescent="0.25">
      <c r="A57" s="8" t="s">
        <v>117</v>
      </c>
      <c r="B57" s="9" t="s">
        <v>8</v>
      </c>
      <c r="C57" s="9" t="s">
        <v>118</v>
      </c>
      <c r="D57" s="9" t="s">
        <v>207</v>
      </c>
      <c r="E57" s="8" t="s">
        <v>11</v>
      </c>
      <c r="F57" s="10">
        <v>42.87</v>
      </c>
    </row>
    <row r="58" spans="1:6" x14ac:dyDescent="0.25">
      <c r="A58" s="11" t="s">
        <v>119</v>
      </c>
      <c r="B58" s="12" t="s">
        <v>8</v>
      </c>
      <c r="C58" s="12" t="s">
        <v>120</v>
      </c>
      <c r="D58" s="13" t="s">
        <v>207</v>
      </c>
      <c r="E58" s="8" t="s">
        <v>11</v>
      </c>
      <c r="F58" s="10">
        <v>40.28</v>
      </c>
    </row>
    <row r="59" spans="1:6" x14ac:dyDescent="0.25">
      <c r="A59" s="11" t="s">
        <v>121</v>
      </c>
      <c r="B59" s="12" t="s">
        <v>8</v>
      </c>
      <c r="C59" s="12" t="s">
        <v>122</v>
      </c>
      <c r="D59" s="13" t="s">
        <v>207</v>
      </c>
      <c r="E59" s="8" t="s">
        <v>11</v>
      </c>
      <c r="F59" s="10">
        <v>41.21</v>
      </c>
    </row>
    <row r="60" spans="1:6" x14ac:dyDescent="0.25">
      <c r="A60" s="8" t="s">
        <v>123</v>
      </c>
      <c r="B60" s="9" t="s">
        <v>8</v>
      </c>
      <c r="C60" s="9" t="s">
        <v>124</v>
      </c>
      <c r="D60" s="9" t="s">
        <v>207</v>
      </c>
      <c r="E60" s="8" t="s">
        <v>11</v>
      </c>
      <c r="F60" s="10">
        <v>40.94</v>
      </c>
    </row>
    <row r="61" spans="1:6" x14ac:dyDescent="0.25">
      <c r="A61" s="8" t="s">
        <v>125</v>
      </c>
      <c r="B61" s="9" t="s">
        <v>8</v>
      </c>
      <c r="C61" s="9" t="s">
        <v>126</v>
      </c>
      <c r="D61" s="9" t="s">
        <v>207</v>
      </c>
      <c r="E61" s="8" t="s">
        <v>11</v>
      </c>
      <c r="F61" s="10">
        <v>32.840000000000003</v>
      </c>
    </row>
    <row r="62" spans="1:6" x14ac:dyDescent="0.25">
      <c r="A62" s="11" t="s">
        <v>127</v>
      </c>
      <c r="B62" s="12" t="s">
        <v>8</v>
      </c>
      <c r="C62" s="12" t="s">
        <v>128</v>
      </c>
      <c r="D62" s="13" t="s">
        <v>207</v>
      </c>
      <c r="E62" s="8" t="s">
        <v>11</v>
      </c>
      <c r="F62" s="10">
        <v>46.01</v>
      </c>
    </row>
    <row r="63" spans="1:6" x14ac:dyDescent="0.25">
      <c r="A63" s="8" t="s">
        <v>129</v>
      </c>
      <c r="B63" s="9" t="s">
        <v>8</v>
      </c>
      <c r="C63" s="9" t="s">
        <v>130</v>
      </c>
      <c r="D63" s="9" t="s">
        <v>207</v>
      </c>
      <c r="E63" s="8" t="s">
        <v>11</v>
      </c>
      <c r="F63" s="10">
        <v>37.89</v>
      </c>
    </row>
    <row r="64" spans="1:6" x14ac:dyDescent="0.25">
      <c r="A64" s="8" t="s">
        <v>131</v>
      </c>
      <c r="B64" s="9" t="s">
        <v>8</v>
      </c>
      <c r="C64" s="9" t="s">
        <v>132</v>
      </c>
      <c r="D64" s="9" t="s">
        <v>207</v>
      </c>
      <c r="E64" s="8" t="s">
        <v>11</v>
      </c>
      <c r="F64" s="10">
        <v>40.11</v>
      </c>
    </row>
    <row r="65" spans="1:6" x14ac:dyDescent="0.25">
      <c r="A65" s="8" t="s">
        <v>133</v>
      </c>
      <c r="B65" s="9" t="s">
        <v>8</v>
      </c>
      <c r="C65" s="9" t="s">
        <v>134</v>
      </c>
      <c r="D65" s="9" t="s">
        <v>207</v>
      </c>
      <c r="E65" s="8" t="s">
        <v>11</v>
      </c>
      <c r="F65" s="10">
        <v>37.44</v>
      </c>
    </row>
    <row r="66" spans="1:6" x14ac:dyDescent="0.25">
      <c r="A66" s="11" t="s">
        <v>135</v>
      </c>
      <c r="B66" s="12" t="s">
        <v>8</v>
      </c>
      <c r="C66" s="12" t="s">
        <v>136</v>
      </c>
      <c r="D66" s="13" t="s">
        <v>207</v>
      </c>
      <c r="E66" s="8" t="s">
        <v>11</v>
      </c>
      <c r="F66" s="10">
        <v>44.09</v>
      </c>
    </row>
    <row r="67" spans="1:6" x14ac:dyDescent="0.25">
      <c r="A67" s="8" t="s">
        <v>137</v>
      </c>
      <c r="B67" s="9" t="s">
        <v>8</v>
      </c>
      <c r="C67" s="9" t="s">
        <v>138</v>
      </c>
      <c r="D67" s="9" t="s">
        <v>207</v>
      </c>
      <c r="E67" s="8" t="s">
        <v>11</v>
      </c>
      <c r="F67" s="10">
        <v>41.42</v>
      </c>
    </row>
    <row r="68" spans="1:6" x14ac:dyDescent="0.25">
      <c r="A68" s="8" t="s">
        <v>139</v>
      </c>
      <c r="B68" s="9" t="s">
        <v>8</v>
      </c>
      <c r="C68" s="9" t="s">
        <v>140</v>
      </c>
      <c r="D68" s="9" t="s">
        <v>207</v>
      </c>
      <c r="E68" s="8" t="s">
        <v>11</v>
      </c>
      <c r="F68" s="10">
        <v>41.1</v>
      </c>
    </row>
    <row r="69" spans="1:6" x14ac:dyDescent="0.25">
      <c r="A69" s="8" t="s">
        <v>141</v>
      </c>
      <c r="B69" s="9" t="s">
        <v>8</v>
      </c>
      <c r="C69" s="9" t="s">
        <v>142</v>
      </c>
      <c r="D69" s="9" t="s">
        <v>207</v>
      </c>
      <c r="E69" s="8" t="s">
        <v>11</v>
      </c>
      <c r="F69" s="10">
        <v>41.13</v>
      </c>
    </row>
    <row r="70" spans="1:6" x14ac:dyDescent="0.25">
      <c r="A70" s="8" t="s">
        <v>143</v>
      </c>
      <c r="B70" s="9" t="s">
        <v>8</v>
      </c>
      <c r="C70" s="9" t="s">
        <v>144</v>
      </c>
      <c r="D70" s="9" t="s">
        <v>207</v>
      </c>
      <c r="E70" s="8" t="s">
        <v>11</v>
      </c>
      <c r="F70" s="10">
        <v>33.840000000000003</v>
      </c>
    </row>
    <row r="71" spans="1:6" x14ac:dyDescent="0.25">
      <c r="A71" s="8" t="s">
        <v>145</v>
      </c>
      <c r="B71" s="9" t="s">
        <v>8</v>
      </c>
      <c r="C71" s="9" t="s">
        <v>146</v>
      </c>
      <c r="D71" s="9" t="s">
        <v>207</v>
      </c>
      <c r="E71" s="8" t="s">
        <v>11</v>
      </c>
      <c r="F71" s="10">
        <v>41.4</v>
      </c>
    </row>
    <row r="72" spans="1:6" x14ac:dyDescent="0.25">
      <c r="A72" s="8" t="s">
        <v>147</v>
      </c>
      <c r="B72" s="9" t="s">
        <v>8</v>
      </c>
      <c r="C72" s="9" t="s">
        <v>148</v>
      </c>
      <c r="D72" s="9" t="s">
        <v>207</v>
      </c>
      <c r="E72" s="8" t="s">
        <v>11</v>
      </c>
      <c r="F72" s="10">
        <v>42.3</v>
      </c>
    </row>
    <row r="73" spans="1:6" x14ac:dyDescent="0.25">
      <c r="A73" s="11" t="s">
        <v>149</v>
      </c>
      <c r="B73" s="12" t="s">
        <v>8</v>
      </c>
      <c r="C73" s="12" t="s">
        <v>150</v>
      </c>
      <c r="D73" s="13" t="s">
        <v>207</v>
      </c>
      <c r="E73" s="8" t="s">
        <v>11</v>
      </c>
      <c r="F73" s="10">
        <v>46.5</v>
      </c>
    </row>
    <row r="74" spans="1:6" x14ac:dyDescent="0.25">
      <c r="A74" s="14" t="s">
        <v>151</v>
      </c>
      <c r="B74" s="15" t="s">
        <v>8</v>
      </c>
      <c r="C74" s="15" t="s">
        <v>152</v>
      </c>
      <c r="D74" s="15" t="s">
        <v>207</v>
      </c>
      <c r="E74" s="14" t="s">
        <v>11</v>
      </c>
      <c r="F74" s="10">
        <v>43.43</v>
      </c>
    </row>
    <row r="75" spans="1:6" x14ac:dyDescent="0.25">
      <c r="A75" s="8" t="s">
        <v>153</v>
      </c>
      <c r="B75" s="9" t="s">
        <v>8</v>
      </c>
      <c r="C75" s="9" t="s">
        <v>154</v>
      </c>
      <c r="D75" s="9" t="s">
        <v>207</v>
      </c>
      <c r="E75" s="8" t="s">
        <v>11</v>
      </c>
      <c r="F75" s="10">
        <v>40.159999999999997</v>
      </c>
    </row>
    <row r="76" spans="1:6" x14ac:dyDescent="0.25">
      <c r="A76" s="8" t="s">
        <v>155</v>
      </c>
      <c r="B76" s="9" t="s">
        <v>8</v>
      </c>
      <c r="C76" s="9" t="s">
        <v>156</v>
      </c>
      <c r="D76" s="9" t="s">
        <v>207</v>
      </c>
      <c r="E76" s="8" t="s">
        <v>11</v>
      </c>
      <c r="F76" s="10">
        <v>40.409999999999997</v>
      </c>
    </row>
    <row r="77" spans="1:6" x14ac:dyDescent="0.25">
      <c r="A77" s="11" t="s">
        <v>157</v>
      </c>
      <c r="B77" s="12" t="s">
        <v>8</v>
      </c>
      <c r="C77" s="12" t="s">
        <v>158</v>
      </c>
      <c r="D77" s="13" t="s">
        <v>207</v>
      </c>
      <c r="E77" s="8" t="s">
        <v>11</v>
      </c>
      <c r="F77" s="10">
        <v>45.32</v>
      </c>
    </row>
    <row r="78" spans="1:6" x14ac:dyDescent="0.25">
      <c r="A78" s="8" t="s">
        <v>159</v>
      </c>
      <c r="B78" s="9" t="s">
        <v>8</v>
      </c>
      <c r="C78" s="9" t="s">
        <v>160</v>
      </c>
      <c r="D78" s="9" t="s">
        <v>207</v>
      </c>
      <c r="E78" s="8" t="s">
        <v>11</v>
      </c>
      <c r="F78" s="10">
        <v>40.44</v>
      </c>
    </row>
    <row r="79" spans="1:6" x14ac:dyDescent="0.25">
      <c r="A79" s="11" t="s">
        <v>161</v>
      </c>
      <c r="B79" s="12" t="s">
        <v>8</v>
      </c>
      <c r="C79" s="12" t="s">
        <v>162</v>
      </c>
      <c r="D79" s="13" t="s">
        <v>207</v>
      </c>
      <c r="E79" s="8" t="s">
        <v>11</v>
      </c>
      <c r="F79" s="10">
        <v>39.26</v>
      </c>
    </row>
    <row r="80" spans="1:6" x14ac:dyDescent="0.25">
      <c r="A80" s="8" t="s">
        <v>163</v>
      </c>
      <c r="B80" s="9" t="s">
        <v>8</v>
      </c>
      <c r="C80" s="9" t="s">
        <v>236</v>
      </c>
      <c r="D80" s="9" t="s">
        <v>207</v>
      </c>
      <c r="E80" s="8" t="s">
        <v>11</v>
      </c>
      <c r="F80" s="10">
        <v>42.67</v>
      </c>
    </row>
    <row r="81" spans="1:6" x14ac:dyDescent="0.25">
      <c r="A81" s="8" t="s">
        <v>164</v>
      </c>
      <c r="B81" s="9" t="s">
        <v>8</v>
      </c>
      <c r="C81" s="9" t="s">
        <v>237</v>
      </c>
      <c r="D81" s="9" t="s">
        <v>207</v>
      </c>
      <c r="E81" s="8" t="s">
        <v>11</v>
      </c>
      <c r="F81" s="10">
        <v>42.67</v>
      </c>
    </row>
    <row r="82" spans="1:6" x14ac:dyDescent="0.25">
      <c r="A82" s="8" t="s">
        <v>165</v>
      </c>
      <c r="B82" s="9" t="s">
        <v>8</v>
      </c>
      <c r="C82" s="9" t="s">
        <v>166</v>
      </c>
      <c r="D82" s="9" t="s">
        <v>207</v>
      </c>
      <c r="E82" s="8" t="s">
        <v>11</v>
      </c>
      <c r="F82" s="10">
        <v>40.85</v>
      </c>
    </row>
    <row r="83" spans="1:6" x14ac:dyDescent="0.25">
      <c r="A83" s="16" t="s">
        <v>167</v>
      </c>
      <c r="B83" s="17" t="s">
        <v>8</v>
      </c>
      <c r="C83" s="17" t="s">
        <v>168</v>
      </c>
      <c r="D83" s="17" t="s">
        <v>207</v>
      </c>
      <c r="E83" s="8" t="s">
        <v>11</v>
      </c>
      <c r="F83" s="10">
        <v>32.840000000000003</v>
      </c>
    </row>
    <row r="84" spans="1:6" x14ac:dyDescent="0.25">
      <c r="A84" s="8" t="s">
        <v>169</v>
      </c>
      <c r="B84" s="9" t="s">
        <v>8</v>
      </c>
      <c r="C84" s="9" t="s">
        <v>170</v>
      </c>
      <c r="D84" s="9" t="s">
        <v>207</v>
      </c>
      <c r="E84" s="8" t="s">
        <v>11</v>
      </c>
      <c r="F84" s="10">
        <v>43.74</v>
      </c>
    </row>
    <row r="85" spans="1:6" x14ac:dyDescent="0.25">
      <c r="A85" s="11" t="s">
        <v>171</v>
      </c>
      <c r="B85" s="12" t="s">
        <v>8</v>
      </c>
      <c r="C85" s="12" t="s">
        <v>172</v>
      </c>
      <c r="D85" s="13" t="s">
        <v>207</v>
      </c>
      <c r="E85" s="8" t="s">
        <v>11</v>
      </c>
      <c r="F85" s="10">
        <v>46.98</v>
      </c>
    </row>
    <row r="86" spans="1:6" x14ac:dyDescent="0.25">
      <c r="A86" s="8" t="s">
        <v>173</v>
      </c>
      <c r="B86" s="9" t="s">
        <v>8</v>
      </c>
      <c r="C86" s="9" t="s">
        <v>174</v>
      </c>
      <c r="D86" s="9" t="s">
        <v>207</v>
      </c>
      <c r="E86" s="8" t="s">
        <v>11</v>
      </c>
      <c r="F86" s="10">
        <v>44.15</v>
      </c>
    </row>
    <row r="87" spans="1:6" x14ac:dyDescent="0.25">
      <c r="A87" s="8" t="s">
        <v>175</v>
      </c>
      <c r="B87" s="9" t="s">
        <v>8</v>
      </c>
      <c r="C87" s="9" t="s">
        <v>176</v>
      </c>
      <c r="D87" s="9" t="s">
        <v>207</v>
      </c>
      <c r="E87" s="8" t="s">
        <v>11</v>
      </c>
      <c r="F87" s="10">
        <v>48.74</v>
      </c>
    </row>
    <row r="88" spans="1:6" x14ac:dyDescent="0.25">
      <c r="A88" s="11" t="s">
        <v>177</v>
      </c>
      <c r="B88" s="12" t="s">
        <v>8</v>
      </c>
      <c r="C88" s="12" t="s">
        <v>178</v>
      </c>
      <c r="D88" s="13" t="s">
        <v>207</v>
      </c>
      <c r="E88" s="8" t="s">
        <v>11</v>
      </c>
      <c r="F88" s="10">
        <v>38.6</v>
      </c>
    </row>
    <row r="89" spans="1:6" x14ac:dyDescent="0.25">
      <c r="A89" s="11" t="s">
        <v>179</v>
      </c>
      <c r="B89" s="12" t="s">
        <v>8</v>
      </c>
      <c r="C89" s="12" t="s">
        <v>180</v>
      </c>
      <c r="D89" s="13" t="s">
        <v>207</v>
      </c>
      <c r="E89" s="8" t="s">
        <v>11</v>
      </c>
      <c r="F89" s="10">
        <v>43.26</v>
      </c>
    </row>
    <row r="90" spans="1:6" x14ac:dyDescent="0.25">
      <c r="A90" s="8" t="s">
        <v>181</v>
      </c>
      <c r="B90" s="9" t="s">
        <v>8</v>
      </c>
      <c r="C90" s="9" t="s">
        <v>182</v>
      </c>
      <c r="D90" s="9" t="s">
        <v>207</v>
      </c>
      <c r="E90" s="8" t="s">
        <v>11</v>
      </c>
      <c r="F90" s="10">
        <v>35.72</v>
      </c>
    </row>
    <row r="91" spans="1:6" x14ac:dyDescent="0.25">
      <c r="A91" s="8" t="s">
        <v>183</v>
      </c>
      <c r="B91" s="9" t="s">
        <v>8</v>
      </c>
      <c r="C91" s="9" t="s">
        <v>184</v>
      </c>
      <c r="D91" s="9" t="s">
        <v>207</v>
      </c>
      <c r="E91" s="8" t="s">
        <v>11</v>
      </c>
      <c r="F91" s="10">
        <v>35.15</v>
      </c>
    </row>
    <row r="92" spans="1:6" x14ac:dyDescent="0.25">
      <c r="A92" s="11" t="s">
        <v>185</v>
      </c>
      <c r="B92" s="12" t="s">
        <v>8</v>
      </c>
      <c r="C92" s="12" t="s">
        <v>186</v>
      </c>
      <c r="D92" s="13" t="s">
        <v>207</v>
      </c>
      <c r="E92" s="8" t="s">
        <v>11</v>
      </c>
      <c r="F92" s="10">
        <v>34.68</v>
      </c>
    </row>
    <row r="93" spans="1:6" x14ac:dyDescent="0.25">
      <c r="A93" s="8" t="s">
        <v>187</v>
      </c>
      <c r="B93" s="9" t="s">
        <v>8</v>
      </c>
      <c r="C93" s="9" t="s">
        <v>188</v>
      </c>
      <c r="D93" s="9" t="s">
        <v>207</v>
      </c>
      <c r="E93" s="8" t="s">
        <v>11</v>
      </c>
      <c r="F93" s="10">
        <v>37.200000000000003</v>
      </c>
    </row>
    <row r="94" spans="1:6" x14ac:dyDescent="0.25">
      <c r="A94" s="8" t="s">
        <v>189</v>
      </c>
      <c r="B94" s="9" t="s">
        <v>8</v>
      </c>
      <c r="C94" s="9" t="s">
        <v>190</v>
      </c>
      <c r="D94" s="9" t="s">
        <v>207</v>
      </c>
      <c r="E94" s="8" t="s">
        <v>11</v>
      </c>
      <c r="F94" s="10">
        <v>36.57</v>
      </c>
    </row>
    <row r="95" spans="1:6" x14ac:dyDescent="0.25">
      <c r="A95" s="8" t="s">
        <v>191</v>
      </c>
      <c r="B95" s="9" t="s">
        <v>8</v>
      </c>
      <c r="C95" s="9" t="s">
        <v>192</v>
      </c>
      <c r="D95" s="9" t="s">
        <v>207</v>
      </c>
      <c r="E95" s="8" t="s">
        <v>11</v>
      </c>
      <c r="F95" s="10">
        <v>41.82</v>
      </c>
    </row>
    <row r="96" spans="1:6" x14ac:dyDescent="0.25">
      <c r="A96" s="8" t="s">
        <v>193</v>
      </c>
      <c r="B96" s="9" t="s">
        <v>8</v>
      </c>
      <c r="C96" s="9" t="s">
        <v>194</v>
      </c>
      <c r="D96" s="9" t="s">
        <v>207</v>
      </c>
      <c r="E96" s="8" t="s">
        <v>11</v>
      </c>
      <c r="F96" s="10">
        <v>33.29</v>
      </c>
    </row>
    <row r="97" spans="1:6" x14ac:dyDescent="0.25">
      <c r="A97" s="11" t="s">
        <v>195</v>
      </c>
      <c r="B97" s="12" t="s">
        <v>8</v>
      </c>
      <c r="C97" s="12" t="s">
        <v>196</v>
      </c>
      <c r="D97" s="13" t="s">
        <v>207</v>
      </c>
      <c r="E97" s="8" t="s">
        <v>11</v>
      </c>
      <c r="F97" s="10">
        <v>40.17</v>
      </c>
    </row>
    <row r="98" spans="1:6" x14ac:dyDescent="0.25">
      <c r="A98" s="8" t="s">
        <v>197</v>
      </c>
      <c r="B98" s="9" t="s">
        <v>8</v>
      </c>
      <c r="C98" s="9" t="s">
        <v>198</v>
      </c>
      <c r="D98" s="9" t="s">
        <v>207</v>
      </c>
      <c r="E98" s="8" t="s">
        <v>11</v>
      </c>
      <c r="F98" s="10">
        <v>40.43</v>
      </c>
    </row>
    <row r="99" spans="1:6" x14ac:dyDescent="0.25">
      <c r="A99" s="8" t="s">
        <v>199</v>
      </c>
      <c r="B99" s="9" t="s">
        <v>8</v>
      </c>
      <c r="C99" s="9" t="s">
        <v>200</v>
      </c>
      <c r="D99" s="9" t="s">
        <v>207</v>
      </c>
      <c r="E99" s="8" t="s">
        <v>11</v>
      </c>
      <c r="F99" s="10">
        <v>39.979999999999997</v>
      </c>
    </row>
    <row r="100" spans="1:6" x14ac:dyDescent="0.25">
      <c r="A100" s="11" t="s">
        <v>201</v>
      </c>
      <c r="B100" s="12" t="s">
        <v>8</v>
      </c>
      <c r="C100" s="12" t="s">
        <v>202</v>
      </c>
      <c r="D100" s="13" t="s">
        <v>207</v>
      </c>
      <c r="E100" s="8" t="s">
        <v>11</v>
      </c>
      <c r="F100" s="10">
        <v>41.57</v>
      </c>
    </row>
    <row r="101" spans="1:6" x14ac:dyDescent="0.25">
      <c r="A101" s="8" t="s">
        <v>203</v>
      </c>
      <c r="B101" s="9" t="s">
        <v>8</v>
      </c>
      <c r="C101" s="9" t="s">
        <v>204</v>
      </c>
      <c r="D101" s="9" t="s">
        <v>207</v>
      </c>
      <c r="E101" s="8" t="s">
        <v>11</v>
      </c>
      <c r="F101" s="10">
        <v>39.69</v>
      </c>
    </row>
    <row r="102" spans="1:6" x14ac:dyDescent="0.25">
      <c r="A102" s="8" t="s">
        <v>205</v>
      </c>
      <c r="B102" s="9" t="s">
        <v>8</v>
      </c>
      <c r="C102" s="9" t="s">
        <v>206</v>
      </c>
      <c r="D102" s="9" t="s">
        <v>207</v>
      </c>
      <c r="E102" s="8" t="s">
        <v>11</v>
      </c>
      <c r="F102" s="10">
        <v>39.479999999999997</v>
      </c>
    </row>
    <row r="105" spans="1:6" x14ac:dyDescent="0.25">
      <c r="A105" s="82" t="s">
        <v>247</v>
      </c>
    </row>
    <row r="106" spans="1:6" x14ac:dyDescent="0.25">
      <c r="A106" t="s">
        <v>248</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vt:lpstr>
      <vt:lpstr>Blank</vt:lpstr>
      <vt:lpstr>Substitute corn yields</vt:lpstr>
      <vt:lpstr>Substitute soybean yields</vt:lpstr>
      <vt:lpstr>Blank!Print_Area</vt:lpstr>
      <vt:lpstr>Example!Print_Area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Plastina, Alejandro [ECON]</dc:creator>
  <cp:lastModifiedBy>Johanns, Ann M [ECONA]</cp:lastModifiedBy>
  <cp:lastPrinted>2019-11-04T17:43:51Z</cp:lastPrinted>
  <dcterms:created xsi:type="dcterms:W3CDTF">2019-11-02T18:58:52Z</dcterms:created>
  <dcterms:modified xsi:type="dcterms:W3CDTF">2019-11-04T20:17:05Z</dcterms:modified>
</cp:coreProperties>
</file>